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90" activeTab="2"/>
  </bookViews>
  <sheets>
    <sheet name="Proviso Implementation" sheetId="1" r:id="rId1"/>
    <sheet name="Budgeted Rev" sheetId="2" r:id="rId2"/>
    <sheet name="percent budget" sheetId="3" r:id="rId3"/>
  </sheets>
  <definedNames>
    <definedName name="_xlnm.Print_Area" localSheetId="2">'percent budget'!$B$6:$G$32</definedName>
    <definedName name="_xlnm.Print_Area" localSheetId="0">'Proviso Implementation'!$A$2:$J$40</definedName>
  </definedNames>
  <calcPr fullCalcOnLoad="1"/>
</workbook>
</file>

<file path=xl/sharedStrings.xml><?xml version="1.0" encoding="utf-8"?>
<sst xmlns="http://schemas.openxmlformats.org/spreadsheetml/2006/main" count="95" uniqueCount="85">
  <si>
    <t>Executive</t>
  </si>
  <si>
    <t xml:space="preserve">District Court </t>
  </si>
  <si>
    <t>Proposed Action</t>
  </si>
  <si>
    <t>Reduction</t>
  </si>
  <si>
    <t>FTEs</t>
  </si>
  <si>
    <t>Reduce Pro Tem Budget</t>
  </si>
  <si>
    <t>Close Aukeen Division</t>
  </si>
  <si>
    <t>Reduce Number of Administrators</t>
  </si>
  <si>
    <t>Reduce Court Operations Managers</t>
  </si>
  <si>
    <t>Eliminate TLT that Supports CAO</t>
  </si>
  <si>
    <t>Reduce Flex Benefit Account</t>
  </si>
  <si>
    <t>Reclassification Reduction</t>
  </si>
  <si>
    <t>Magistrate Reduction</t>
  </si>
  <si>
    <t>Eliminate Human Resources Manager</t>
  </si>
  <si>
    <t>Eliminate Mental Health Court Prgm. Mgr.</t>
  </si>
  <si>
    <t>Eliminate Probation Officer II</t>
  </si>
  <si>
    <t>Eliminate Budget/HR Technician</t>
  </si>
  <si>
    <t>Eliminate Court Clerks</t>
  </si>
  <si>
    <t>Reduce Operating Accounts</t>
  </si>
  <si>
    <t>Eliminate Court Commissioner</t>
  </si>
  <si>
    <t>TOTAL</t>
  </si>
  <si>
    <t>Revenue Credit</t>
  </si>
  <si>
    <t>Proviso Revenue Assumptions</t>
  </si>
  <si>
    <t>Non Personnel Cuts</t>
  </si>
  <si>
    <t>Clerk Resignations</t>
  </si>
  <si>
    <t>Probation Clerks</t>
  </si>
  <si>
    <t>Probation Office Managers</t>
  </si>
  <si>
    <t>Volunteer Coordinators</t>
  </si>
  <si>
    <t>Probation Officers</t>
  </si>
  <si>
    <t>Contra</t>
  </si>
  <si>
    <t>Underexpenditure</t>
  </si>
  <si>
    <t xml:space="preserve">Clerk Reductions </t>
  </si>
  <si>
    <r>
      <t xml:space="preserve">Retirement                  </t>
    </r>
    <r>
      <rPr>
        <i/>
        <sz val="10"/>
        <rFont val="Arial"/>
        <family val="2"/>
      </rPr>
      <t xml:space="preserve">             effective </t>
    </r>
  </si>
  <si>
    <r>
      <t xml:space="preserve">Administrative personnel cuts     </t>
    </r>
    <r>
      <rPr>
        <i/>
        <sz val="10"/>
        <rFont val="Arial"/>
        <family val="2"/>
      </rPr>
      <t>6/31/02</t>
    </r>
  </si>
  <si>
    <t>Proviso</t>
  </si>
  <si>
    <t>2002 Budget - Proposed Reductions</t>
  </si>
  <si>
    <t>Difference</t>
  </si>
  <si>
    <t>with revenue</t>
  </si>
  <si>
    <r>
      <t>Possible</t>
    </r>
    <r>
      <rPr>
        <b/>
        <i/>
        <sz val="10"/>
        <rFont val="Arial"/>
        <family val="2"/>
      </rPr>
      <t xml:space="preserve"> PROBATION ELIMINATION that would be effective August 15th  (notices June 15)</t>
    </r>
  </si>
  <si>
    <t>NOTE:  Without revenue assumption - $69,506 short of target</t>
  </si>
  <si>
    <t>District Court</t>
  </si>
  <si>
    <t>Adopted</t>
  </si>
  <si>
    <t>percentage</t>
  </si>
  <si>
    <t>Next Cut</t>
  </si>
  <si>
    <t>total cut</t>
  </si>
  <si>
    <t>Annual Budget</t>
  </si>
  <si>
    <t>FTE</t>
  </si>
  <si>
    <t>2002 Adopted Revenues</t>
  </si>
  <si>
    <t xml:space="preserve">ahead of projected </t>
  </si>
  <si>
    <t>1/2 year projected amount</t>
  </si>
  <si>
    <t>monthly projected amount</t>
  </si>
  <si>
    <t>5 month assumption</t>
  </si>
  <si>
    <t>District Court Revenue Analysis</t>
  </si>
  <si>
    <t xml:space="preserve">     (adopted rev / 2)</t>
  </si>
  <si>
    <t xml:space="preserve">     (adopted rev / 12)</t>
  </si>
  <si>
    <t xml:space="preserve">     (monthly est x 5)</t>
  </si>
  <si>
    <t xml:space="preserve">     (actual rev - 5 month est)</t>
  </si>
  <si>
    <t xml:space="preserve">     for 10 months  (5 mo est x 2)</t>
  </si>
  <si>
    <t>Estimated excess revenues</t>
  </si>
  <si>
    <t>CJ transfer</t>
  </si>
  <si>
    <t>Uncollectible accounts</t>
  </si>
  <si>
    <t>Passport fee increase</t>
  </si>
  <si>
    <t>Estimated Excess for 2002</t>
  </si>
  <si>
    <t>at same rate projected - 10 mo</t>
  </si>
  <si>
    <t xml:space="preserve">   Actuals as of 06-03-02 (ARMS)</t>
  </si>
  <si>
    <t>2002 Adopted</t>
  </si>
  <si>
    <t>Percent</t>
  </si>
  <si>
    <t>51000  Salaries &amp; Wages</t>
  </si>
  <si>
    <t>51300  Personal Benefits</t>
  </si>
  <si>
    <t>52000  Supplies</t>
  </si>
  <si>
    <t>53000  Services &amp; Other Charges</t>
  </si>
  <si>
    <t>55000  Intragovernmmental Service</t>
  </si>
  <si>
    <t>55100  Current Expense Services</t>
  </si>
  <si>
    <t>56000  Capital Outlay</t>
  </si>
  <si>
    <t>59400  Special Budgetary Accounts</t>
  </si>
  <si>
    <t>59900  Contra Expenditures</t>
  </si>
  <si>
    <t xml:space="preserve">     Expenditures</t>
  </si>
  <si>
    <t>Cut effective 06-31-02</t>
  </si>
  <si>
    <t>total</t>
  </si>
  <si>
    <t>Total Reduction Required of DC in 2002</t>
  </si>
  <si>
    <t>Unallocated Cut</t>
  </si>
  <si>
    <r>
      <t xml:space="preserve">ASSUMES NO REVENUE CREDIT - </t>
    </r>
    <r>
      <rPr>
        <b/>
        <i/>
        <sz val="10"/>
        <rFont val="Arial"/>
        <family val="2"/>
      </rPr>
      <t>still $969,506 short of $2.8 million target reduction</t>
    </r>
  </si>
  <si>
    <t>reduction</t>
  </si>
  <si>
    <t>Implementation</t>
  </si>
  <si>
    <t xml:space="preserve">Court Proviso Response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</si>
</sst>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_);[Red]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43" fontId="0" fillId="0" borderId="3" xfId="0" applyNumberFormat="1" applyBorder="1" applyAlignment="1">
      <alignment/>
    </xf>
    <xf numFmtId="167" fontId="0" fillId="2" borderId="0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165" fontId="0" fillId="3" borderId="4" xfId="15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165" fontId="0" fillId="0" borderId="9" xfId="15" applyNumberFormat="1" applyBorder="1" applyAlignment="1">
      <alignment/>
    </xf>
    <xf numFmtId="0" fontId="0" fillId="0" borderId="10" xfId="0" applyBorder="1" applyAlignment="1">
      <alignment horizontal="right"/>
    </xf>
    <xf numFmtId="165" fontId="0" fillId="0" borderId="11" xfId="15" applyNumberFormat="1" applyBorder="1" applyAlignment="1">
      <alignment/>
    </xf>
    <xf numFmtId="0" fontId="0" fillId="4" borderId="0" xfId="0" applyFill="1" applyAlignment="1">
      <alignment/>
    </xf>
    <xf numFmtId="41" fontId="0" fillId="3" borderId="3" xfId="0" applyNumberFormat="1" applyFill="1" applyBorder="1" applyAlignment="1">
      <alignment/>
    </xf>
    <xf numFmtId="43" fontId="0" fillId="3" borderId="5" xfId="0" applyNumberFormat="1" applyFill="1" applyBorder="1" applyAlignment="1">
      <alignment/>
    </xf>
    <xf numFmtId="41" fontId="2" fillId="3" borderId="3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/>
    </xf>
    <xf numFmtId="165" fontId="0" fillId="3" borderId="13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2" borderId="3" xfId="0" applyNumberForma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1" fillId="3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65" fontId="1" fillId="0" borderId="12" xfId="15" applyNumberFormat="1" applyFont="1" applyFill="1" applyBorder="1" applyAlignment="1">
      <alignment/>
    </xf>
    <xf numFmtId="165" fontId="0" fillId="4" borderId="15" xfId="15" applyNumberFormat="1" applyFill="1" applyBorder="1" applyAlignment="1">
      <alignment/>
    </xf>
    <xf numFmtId="43" fontId="0" fillId="4" borderId="15" xfId="0" applyNumberFormat="1" applyFill="1" applyBorder="1" applyAlignment="1">
      <alignment/>
    </xf>
    <xf numFmtId="167" fontId="0" fillId="4" borderId="15" xfId="0" applyNumberFormat="1" applyFill="1" applyBorder="1" applyAlignment="1">
      <alignment/>
    </xf>
    <xf numFmtId="43" fontId="0" fillId="4" borderId="16" xfId="0" applyNumberFormat="1" applyFill="1" applyBorder="1" applyAlignment="1">
      <alignment/>
    </xf>
    <xf numFmtId="41" fontId="4" fillId="4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right"/>
    </xf>
    <xf numFmtId="165" fontId="1" fillId="2" borderId="18" xfId="15" applyNumberFormat="1" applyFont="1" applyFill="1" applyBorder="1" applyAlignment="1">
      <alignment/>
    </xf>
    <xf numFmtId="43" fontId="1" fillId="2" borderId="19" xfId="0" applyNumberFormat="1" applyFont="1" applyFill="1" applyBorder="1" applyAlignment="1">
      <alignment/>
    </xf>
    <xf numFmtId="167" fontId="1" fillId="2" borderId="18" xfId="15" applyNumberFormat="1" applyFont="1" applyFill="1" applyBorder="1" applyAlignment="1">
      <alignment/>
    </xf>
    <xf numFmtId="43" fontId="1" fillId="2" borderId="15" xfId="0" applyNumberFormat="1" applyFont="1" applyFill="1" applyBorder="1" applyAlignment="1">
      <alignment/>
    </xf>
    <xf numFmtId="165" fontId="1" fillId="3" borderId="20" xfId="15" applyNumberFormat="1" applyFont="1" applyFill="1" applyBorder="1" applyAlignment="1">
      <alignment/>
    </xf>
    <xf numFmtId="43" fontId="1" fillId="3" borderId="21" xfId="0" applyNumberFormat="1" applyFont="1" applyFill="1" applyBorder="1" applyAlignment="1">
      <alignment/>
    </xf>
    <xf numFmtId="165" fontId="1" fillId="3" borderId="22" xfId="15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2" borderId="1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176" fontId="1" fillId="2" borderId="27" xfId="15" applyNumberFormat="1" applyFont="1" applyFill="1" applyBorder="1" applyAlignment="1">
      <alignment/>
    </xf>
    <xf numFmtId="176" fontId="0" fillId="3" borderId="27" xfId="15" applyNumberFormat="1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right"/>
    </xf>
    <xf numFmtId="2" fontId="1" fillId="2" borderId="29" xfId="0" applyNumberFormat="1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6" fontId="1" fillId="0" borderId="31" xfId="0" applyNumberFormat="1" applyFont="1" applyBorder="1" applyAlignment="1">
      <alignment/>
    </xf>
    <xf numFmtId="176" fontId="1" fillId="0" borderId="0" xfId="17" applyNumberFormat="1" applyFont="1" applyAlignment="1">
      <alignment/>
    </xf>
    <xf numFmtId="0" fontId="1" fillId="0" borderId="17" xfId="0" applyFont="1" applyBorder="1" applyAlignment="1">
      <alignment/>
    </xf>
    <xf numFmtId="0" fontId="1" fillId="2" borderId="17" xfId="0" applyFont="1" applyFill="1" applyBorder="1" applyAlignment="1">
      <alignment/>
    </xf>
    <xf numFmtId="165" fontId="1" fillId="0" borderId="0" xfId="0" applyNumberFormat="1" applyFont="1" applyAlignment="1">
      <alignment/>
    </xf>
    <xf numFmtId="165" fontId="1" fillId="0" borderId="16" xfId="0" applyNumberFormat="1" applyFont="1" applyBorder="1" applyAlignment="1">
      <alignment/>
    </xf>
    <xf numFmtId="165" fontId="1" fillId="2" borderId="16" xfId="0" applyNumberFormat="1" applyFont="1" applyFill="1" applyBorder="1" applyAlignment="1">
      <alignment/>
    </xf>
    <xf numFmtId="165" fontId="7" fillId="0" borderId="0" xfId="15" applyNumberFormat="1" applyFont="1" applyAlignment="1">
      <alignment/>
    </xf>
    <xf numFmtId="165" fontId="0" fillId="0" borderId="14" xfId="15" applyNumberFormat="1" applyBorder="1" applyAlignment="1">
      <alignment/>
    </xf>
    <xf numFmtId="0" fontId="1" fillId="2" borderId="0" xfId="0" applyFont="1" applyFill="1" applyAlignment="1">
      <alignment horizontal="right"/>
    </xf>
    <xf numFmtId="165" fontId="1" fillId="2" borderId="0" xfId="15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0" fontId="0" fillId="0" borderId="0" xfId="19" applyNumberFormat="1" applyAlignment="1">
      <alignment/>
    </xf>
    <xf numFmtId="0" fontId="1" fillId="2" borderId="32" xfId="0" applyFont="1" applyFill="1" applyBorder="1" applyAlignment="1">
      <alignment/>
    </xf>
    <xf numFmtId="165" fontId="1" fillId="2" borderId="30" xfId="15" applyNumberFormat="1" applyFont="1" applyFill="1" applyBorder="1" applyAlignment="1">
      <alignment/>
    </xf>
    <xf numFmtId="9" fontId="1" fillId="2" borderId="30" xfId="19" applyFont="1" applyFill="1" applyBorder="1" applyAlignment="1">
      <alignment horizontal="center"/>
    </xf>
    <xf numFmtId="165" fontId="1" fillId="2" borderId="16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1" fillId="3" borderId="27" xfId="19" applyFont="1" applyFill="1" applyBorder="1" applyAlignment="1">
      <alignment/>
    </xf>
    <xf numFmtId="9" fontId="1" fillId="3" borderId="29" xfId="19" applyFont="1" applyFill="1" applyBorder="1" applyAlignment="1">
      <alignment/>
    </xf>
    <xf numFmtId="165" fontId="1" fillId="4" borderId="17" xfId="0" applyNumberFormat="1" applyFont="1" applyFill="1" applyBorder="1" applyAlignment="1">
      <alignment/>
    </xf>
    <xf numFmtId="43" fontId="1" fillId="4" borderId="15" xfId="0" applyNumberFormat="1" applyFont="1" applyFill="1" applyBorder="1" applyAlignment="1">
      <alignment horizontal="right"/>
    </xf>
    <xf numFmtId="165" fontId="1" fillId="4" borderId="12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4" fillId="4" borderId="17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24" xfId="0" applyFont="1" applyFill="1" applyBorder="1" applyAlignment="1">
      <alignment horizontal="center"/>
    </xf>
    <xf numFmtId="176" fontId="0" fillId="4" borderId="27" xfId="15" applyNumberFormat="1" applyFill="1" applyBorder="1" applyAlignment="1">
      <alignment/>
    </xf>
    <xf numFmtId="0" fontId="0" fillId="4" borderId="29" xfId="0" applyFill="1" applyBorder="1" applyAlignment="1">
      <alignment/>
    </xf>
    <xf numFmtId="2" fontId="0" fillId="4" borderId="29" xfId="0" applyNumberFormat="1" applyFill="1" applyBorder="1" applyAlignment="1">
      <alignment/>
    </xf>
    <xf numFmtId="9" fontId="1" fillId="4" borderId="27" xfId="19" applyFont="1" applyFill="1" applyBorder="1" applyAlignment="1">
      <alignment/>
    </xf>
    <xf numFmtId="9" fontId="1" fillId="4" borderId="29" xfId="19" applyFont="1" applyFill="1" applyBorder="1" applyAlignment="1">
      <alignment/>
    </xf>
    <xf numFmtId="0" fontId="1" fillId="5" borderId="8" xfId="0" applyFont="1" applyFill="1" applyBorder="1" applyAlignment="1">
      <alignment/>
    </xf>
    <xf numFmtId="165" fontId="1" fillId="5" borderId="33" xfId="15" applyNumberFormat="1" applyFont="1" applyFill="1" applyBorder="1" applyAlignment="1">
      <alignment/>
    </xf>
    <xf numFmtId="10" fontId="1" fillId="5" borderId="33" xfId="19" applyNumberFormat="1" applyFont="1" applyFill="1" applyBorder="1" applyAlignment="1">
      <alignment/>
    </xf>
    <xf numFmtId="0" fontId="0" fillId="5" borderId="33" xfId="0" applyFill="1" applyBorder="1" applyAlignment="1">
      <alignment/>
    </xf>
    <xf numFmtId="0" fontId="0" fillId="5" borderId="9" xfId="0" applyFill="1" applyBorder="1" applyAlignment="1">
      <alignment/>
    </xf>
    <xf numFmtId="0" fontId="1" fillId="5" borderId="34" xfId="0" applyFont="1" applyFill="1" applyBorder="1" applyAlignment="1">
      <alignment/>
    </xf>
    <xf numFmtId="165" fontId="1" fillId="5" borderId="31" xfId="15" applyNumberFormat="1" applyFont="1" applyFill="1" applyBorder="1" applyAlignment="1">
      <alignment/>
    </xf>
    <xf numFmtId="10" fontId="1" fillId="5" borderId="31" xfId="19" applyNumberFormat="1" applyFont="1" applyFill="1" applyBorder="1" applyAlignment="1">
      <alignment/>
    </xf>
    <xf numFmtId="165" fontId="1" fillId="5" borderId="31" xfId="0" applyNumberFormat="1" applyFont="1" applyFill="1" applyBorder="1" applyAlignment="1">
      <alignment/>
    </xf>
    <xf numFmtId="10" fontId="1" fillId="5" borderId="35" xfId="19" applyNumberFormat="1" applyFont="1" applyFill="1" applyBorder="1" applyAlignment="1">
      <alignment/>
    </xf>
    <xf numFmtId="0" fontId="1" fillId="5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5" fontId="0" fillId="0" borderId="0" xfId="0" applyNumberFormat="1" applyAlignment="1">
      <alignment/>
    </xf>
    <xf numFmtId="165" fontId="1" fillId="4" borderId="36" xfId="15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3" borderId="8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30</xdr:row>
      <xdr:rowOff>0</xdr:rowOff>
    </xdr:from>
    <xdr:to>
      <xdr:col>9</xdr:col>
      <xdr:colOff>923925</xdr:colOff>
      <xdr:row>31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7762875" y="4953000"/>
          <a:ext cx="13239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29</xdr:row>
      <xdr:rowOff>152400</xdr:rowOff>
    </xdr:from>
    <xdr:to>
      <xdr:col>8</xdr:col>
      <xdr:colOff>371475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6677025" y="4933950"/>
          <a:ext cx="11525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29</xdr:row>
      <xdr:rowOff>161925</xdr:rowOff>
    </xdr:from>
    <xdr:to>
      <xdr:col>5</xdr:col>
      <xdr:colOff>666750</xdr:colOff>
      <xdr:row>31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5010150" y="4943475"/>
          <a:ext cx="10477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161925</xdr:rowOff>
    </xdr:from>
    <xdr:to>
      <xdr:col>4</xdr:col>
      <xdr:colOff>295275</xdr:colOff>
      <xdr:row>30</xdr:row>
      <xdr:rowOff>152400</xdr:rowOff>
    </xdr:to>
    <xdr:sp>
      <xdr:nvSpPr>
        <xdr:cNvPr id="4" name="Line 5"/>
        <xdr:cNvSpPr>
          <a:spLocks/>
        </xdr:cNvSpPr>
      </xdr:nvSpPr>
      <xdr:spPr>
        <a:xfrm flipH="1" flipV="1">
          <a:off x="3962400" y="4943475"/>
          <a:ext cx="10096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30</xdr:row>
      <xdr:rowOff>9525</xdr:rowOff>
    </xdr:from>
    <xdr:to>
      <xdr:col>3</xdr:col>
      <xdr:colOff>714375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067050" y="4962525"/>
          <a:ext cx="1600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1704975</xdr:colOff>
      <xdr:row>20</xdr:row>
      <xdr:rowOff>9525</xdr:rowOff>
    </xdr:from>
    <xdr:to>
      <xdr:col>0</xdr:col>
      <xdr:colOff>1781175</xdr:colOff>
      <xdr:row>29</xdr:row>
      <xdr:rowOff>9525</xdr:rowOff>
    </xdr:to>
    <xdr:sp>
      <xdr:nvSpPr>
        <xdr:cNvPr id="6" name="AutoShape 15"/>
        <xdr:cNvSpPr>
          <a:spLocks/>
        </xdr:cNvSpPr>
      </xdr:nvSpPr>
      <xdr:spPr>
        <a:xfrm>
          <a:off x="1704975" y="3324225"/>
          <a:ext cx="762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142875</xdr:rowOff>
    </xdr:from>
    <xdr:to>
      <xdr:col>7</xdr:col>
      <xdr:colOff>590550</xdr:colOff>
      <xdr:row>33</xdr:row>
      <xdr:rowOff>19050</xdr:rowOff>
    </xdr:to>
    <xdr:sp>
      <xdr:nvSpPr>
        <xdr:cNvPr id="7" name="Line 16"/>
        <xdr:cNvSpPr>
          <a:spLocks/>
        </xdr:cNvSpPr>
      </xdr:nvSpPr>
      <xdr:spPr>
        <a:xfrm flipV="1">
          <a:off x="6686550" y="4924425"/>
          <a:ext cx="590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37</xdr:row>
      <xdr:rowOff>161925</xdr:rowOff>
    </xdr:from>
    <xdr:to>
      <xdr:col>7</xdr:col>
      <xdr:colOff>762000</xdr:colOff>
      <xdr:row>39</xdr:row>
      <xdr:rowOff>95250</xdr:rowOff>
    </xdr:to>
    <xdr:sp>
      <xdr:nvSpPr>
        <xdr:cNvPr id="8" name="Line 19"/>
        <xdr:cNvSpPr>
          <a:spLocks/>
        </xdr:cNvSpPr>
      </xdr:nvSpPr>
      <xdr:spPr>
        <a:xfrm>
          <a:off x="6677025" y="6372225"/>
          <a:ext cx="771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38</xdr:row>
      <xdr:rowOff>9525</xdr:rowOff>
    </xdr:from>
    <xdr:to>
      <xdr:col>9</xdr:col>
      <xdr:colOff>914400</xdr:colOff>
      <xdr:row>39</xdr:row>
      <xdr:rowOff>85725</xdr:rowOff>
    </xdr:to>
    <xdr:sp>
      <xdr:nvSpPr>
        <xdr:cNvPr id="9" name="Line 20"/>
        <xdr:cNvSpPr>
          <a:spLocks/>
        </xdr:cNvSpPr>
      </xdr:nvSpPr>
      <xdr:spPr>
        <a:xfrm flipH="1">
          <a:off x="8153400" y="6391275"/>
          <a:ext cx="923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923925</xdr:colOff>
      <xdr:row>39</xdr:row>
      <xdr:rowOff>95250</xdr:rowOff>
    </xdr:to>
    <xdr:sp>
      <xdr:nvSpPr>
        <xdr:cNvPr id="10" name="Line 22"/>
        <xdr:cNvSpPr>
          <a:spLocks/>
        </xdr:cNvSpPr>
      </xdr:nvSpPr>
      <xdr:spPr>
        <a:xfrm flipV="1">
          <a:off x="8162925" y="6381750"/>
          <a:ext cx="9239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19050</xdr:rowOff>
    </xdr:from>
    <xdr:to>
      <xdr:col>4</xdr:col>
      <xdr:colOff>590550</xdr:colOff>
      <xdr:row>29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200400"/>
          <a:ext cx="52292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Assuming on-going steady collections, District Court could estimate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excess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revenues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between $1.5M - $1.7M in 2002.
During 13th month reconciliation, $385K is transferred to CJ for the Sheriff's Office additional officers contract (1991).  Also, an estimated $800K decrease is removed for uncollectible accounts.
Passport fees are scheduled to double August 13th.  Estimates for the last four months of the year - assuming normal collection rates - would increase revenues by $85K.</a:t>
          </a:r>
        </a:p>
      </xdr:txBody>
    </xdr:sp>
    <xdr:clientData/>
  </xdr:twoCellAnchor>
  <xdr:twoCellAnchor>
    <xdr:from>
      <xdr:col>1</xdr:col>
      <xdr:colOff>504825</xdr:colOff>
      <xdr:row>29</xdr:row>
      <xdr:rowOff>104775</xdr:rowOff>
    </xdr:from>
    <xdr:to>
      <xdr:col>1</xdr:col>
      <xdr:colOff>504825</xdr:colOff>
      <xdr:row>32</xdr:row>
      <xdr:rowOff>57150</xdr:rowOff>
    </xdr:to>
    <xdr:sp>
      <xdr:nvSpPr>
        <xdr:cNvPr id="2" name="Line 2"/>
        <xdr:cNvSpPr>
          <a:spLocks/>
        </xdr:cNvSpPr>
      </xdr:nvSpPr>
      <xdr:spPr>
        <a:xfrm>
          <a:off x="2647950" y="490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19050</xdr:rowOff>
    </xdr:from>
    <xdr:to>
      <xdr:col>5</xdr:col>
      <xdr:colOff>0</xdr:colOff>
      <xdr:row>47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6600825"/>
          <a:ext cx="5143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PROCESS for collection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Fees are collected by the court on a daily basis and are recorded in the DISCUS database.  (DISCUS provides a summary report for each division and city, but does not included a summary for overall county collection.)  
Remittance is made to the county treasurer once a month.  The treasurer "forwards" payments due to the state and to contract cities.  Any remaining revenues are held by King County.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6</xdr:col>
      <xdr:colOff>133350</xdr:colOff>
      <xdr:row>30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4429125"/>
          <a:ext cx="54483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second cut still will not meet budgeted reductions of $2,963,570 (contra, unallocated cut and underexpenditure) without receiving credit for revenue assumptions.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B16">
      <selection activeCell="F35" sqref="F35"/>
    </sheetView>
  </sheetViews>
  <sheetFormatPr defaultColWidth="9.140625" defaultRowHeight="12.75"/>
  <cols>
    <col min="1" max="1" width="36.00390625" style="0" customWidth="1"/>
    <col min="2" max="2" width="12.8515625" style="0" customWidth="1"/>
    <col min="3" max="3" width="10.421875" style="0" customWidth="1"/>
    <col min="4" max="4" width="10.8515625" style="0" customWidth="1"/>
    <col min="5" max="5" width="10.7109375" style="0" customWidth="1"/>
    <col min="6" max="6" width="10.28125" style="0" customWidth="1"/>
    <col min="8" max="8" width="11.57421875" style="0" customWidth="1"/>
    <col min="9" max="9" width="10.57421875" style="0" customWidth="1"/>
    <col min="10" max="10" width="14.00390625" style="0" customWidth="1"/>
    <col min="11" max="11" width="10.421875" style="0" customWidth="1"/>
    <col min="12" max="12" width="10.28125" style="0" bestFit="1" customWidth="1"/>
  </cols>
  <sheetData>
    <row r="1" ht="17.25" customHeight="1" thickBot="1"/>
    <row r="2" spans="2:10" ht="13.5" thickBot="1">
      <c r="B2" s="125" t="s">
        <v>35</v>
      </c>
      <c r="C2" s="126"/>
      <c r="D2" s="126"/>
      <c r="E2" s="127"/>
      <c r="F2" s="123" t="s">
        <v>34</v>
      </c>
      <c r="G2" s="124"/>
      <c r="H2" s="128" t="s">
        <v>84</v>
      </c>
      <c r="I2" s="129"/>
      <c r="J2" s="130"/>
    </row>
    <row r="3" spans="2:10" s="2" customFormat="1" ht="13.5" thickBot="1">
      <c r="B3" s="132" t="s">
        <v>0</v>
      </c>
      <c r="C3" s="133"/>
      <c r="D3" s="132" t="s">
        <v>1</v>
      </c>
      <c r="E3" s="133"/>
      <c r="F3" s="123" t="s">
        <v>36</v>
      </c>
      <c r="G3" s="124"/>
      <c r="H3" s="131" t="s">
        <v>83</v>
      </c>
      <c r="I3" s="129"/>
      <c r="J3" s="130"/>
    </row>
    <row r="4" spans="1:10" s="1" customFormat="1" ht="12.75">
      <c r="A4" s="1" t="s">
        <v>2</v>
      </c>
      <c r="B4" s="11" t="s">
        <v>3</v>
      </c>
      <c r="C4" s="12" t="s">
        <v>4</v>
      </c>
      <c r="D4" s="11" t="s">
        <v>3</v>
      </c>
      <c r="E4" s="12" t="s">
        <v>4</v>
      </c>
      <c r="F4" s="13" t="s">
        <v>3</v>
      </c>
      <c r="G4" s="14" t="s">
        <v>4</v>
      </c>
      <c r="H4" s="27" t="s">
        <v>3</v>
      </c>
      <c r="I4" s="28" t="s">
        <v>4</v>
      </c>
      <c r="J4" s="29" t="s">
        <v>21</v>
      </c>
    </row>
    <row r="5" spans="1:10" ht="12.75">
      <c r="A5" s="25" t="s">
        <v>5</v>
      </c>
      <c r="B5" s="5">
        <v>291806</v>
      </c>
      <c r="C5" s="6">
        <v>0</v>
      </c>
      <c r="D5" s="5">
        <v>225000</v>
      </c>
      <c r="E5" s="6">
        <v>0</v>
      </c>
      <c r="F5" s="7">
        <f>SUM(B5-D5)</f>
        <v>66806</v>
      </c>
      <c r="G5" s="8">
        <f>SUM(C5-E5)</f>
        <v>0</v>
      </c>
      <c r="H5" s="9">
        <v>0</v>
      </c>
      <c r="I5" s="21">
        <v>0</v>
      </c>
      <c r="J5" s="20">
        <v>0</v>
      </c>
    </row>
    <row r="6" spans="1:10" ht="12.75">
      <c r="A6" s="25" t="s">
        <v>6</v>
      </c>
      <c r="B6" s="5">
        <v>326102</v>
      </c>
      <c r="C6" s="6">
        <v>5.5</v>
      </c>
      <c r="D6" s="5">
        <v>0</v>
      </c>
      <c r="E6" s="6">
        <v>0</v>
      </c>
      <c r="F6" s="7">
        <f aca="true" t="shared" si="0" ref="F6:F19">SUM(B6-D6)</f>
        <v>326102</v>
      </c>
      <c r="G6" s="8">
        <f aca="true" t="shared" si="1" ref="G6:G30">SUM(C6-E6)</f>
        <v>5.5</v>
      </c>
      <c r="H6" s="9">
        <v>0</v>
      </c>
      <c r="I6" s="21">
        <v>0</v>
      </c>
      <c r="J6" s="20">
        <v>0</v>
      </c>
    </row>
    <row r="7" spans="1:10" ht="12.75">
      <c r="A7" s="25" t="s">
        <v>7</v>
      </c>
      <c r="B7" s="5">
        <v>729347</v>
      </c>
      <c r="C7" s="6">
        <v>7</v>
      </c>
      <c r="D7" s="5">
        <v>416770</v>
      </c>
      <c r="E7" s="6">
        <v>4</v>
      </c>
      <c r="F7" s="7">
        <f t="shared" si="0"/>
        <v>312577</v>
      </c>
      <c r="G7" s="8">
        <f t="shared" si="1"/>
        <v>3</v>
      </c>
      <c r="H7" s="9">
        <v>104193</v>
      </c>
      <c r="I7" s="10">
        <v>1</v>
      </c>
      <c r="J7" s="22">
        <v>0</v>
      </c>
    </row>
    <row r="8" spans="1:10" ht="12.75">
      <c r="A8" s="25" t="s">
        <v>8</v>
      </c>
      <c r="B8" s="5">
        <v>860082</v>
      </c>
      <c r="C8" s="6">
        <v>13</v>
      </c>
      <c r="D8" s="5">
        <v>595441</v>
      </c>
      <c r="E8" s="6">
        <v>9</v>
      </c>
      <c r="F8" s="7">
        <f t="shared" si="0"/>
        <v>264641</v>
      </c>
      <c r="G8" s="8">
        <f t="shared" si="1"/>
        <v>4</v>
      </c>
      <c r="H8" s="9">
        <v>66161</v>
      </c>
      <c r="I8" s="10">
        <v>1</v>
      </c>
      <c r="J8" s="22">
        <v>0</v>
      </c>
    </row>
    <row r="9" spans="1:10" ht="12.75">
      <c r="A9" s="25" t="s">
        <v>9</v>
      </c>
      <c r="B9" s="5">
        <v>23030</v>
      </c>
      <c r="C9" s="6">
        <v>0</v>
      </c>
      <c r="D9" s="5">
        <v>23030</v>
      </c>
      <c r="E9" s="6">
        <v>0</v>
      </c>
      <c r="F9" s="7">
        <f t="shared" si="0"/>
        <v>0</v>
      </c>
      <c r="G9" s="8">
        <f t="shared" si="1"/>
        <v>0</v>
      </c>
      <c r="H9" s="9">
        <v>23030</v>
      </c>
      <c r="I9" s="21">
        <v>0</v>
      </c>
      <c r="J9" s="20">
        <v>0</v>
      </c>
    </row>
    <row r="10" spans="1:10" ht="12.75">
      <c r="A10" s="25" t="s">
        <v>10</v>
      </c>
      <c r="B10" s="5">
        <v>25000</v>
      </c>
      <c r="C10" s="6">
        <v>0</v>
      </c>
      <c r="D10" s="5">
        <v>40000</v>
      </c>
      <c r="E10" s="6">
        <v>0</v>
      </c>
      <c r="F10" s="7">
        <f t="shared" si="0"/>
        <v>-15000</v>
      </c>
      <c r="G10" s="8">
        <f t="shared" si="1"/>
        <v>0</v>
      </c>
      <c r="H10" s="9">
        <v>0</v>
      </c>
      <c r="I10" s="21">
        <v>0</v>
      </c>
      <c r="J10" s="20">
        <v>0</v>
      </c>
    </row>
    <row r="11" spans="1:10" ht="12.75">
      <c r="A11" s="25" t="s">
        <v>11</v>
      </c>
      <c r="B11" s="5">
        <v>19500</v>
      </c>
      <c r="C11" s="6">
        <v>0</v>
      </c>
      <c r="D11" s="5">
        <v>19500</v>
      </c>
      <c r="E11" s="6">
        <v>0</v>
      </c>
      <c r="F11" s="7">
        <f t="shared" si="0"/>
        <v>0</v>
      </c>
      <c r="G11" s="8">
        <f t="shared" si="1"/>
        <v>0</v>
      </c>
      <c r="H11" s="9">
        <v>19500</v>
      </c>
      <c r="I11" s="21">
        <v>0</v>
      </c>
      <c r="J11" s="20">
        <v>0</v>
      </c>
    </row>
    <row r="12" spans="1:10" ht="12.75">
      <c r="A12" s="25" t="s">
        <v>12</v>
      </c>
      <c r="B12" s="5">
        <v>48000</v>
      </c>
      <c r="C12" s="6">
        <v>0</v>
      </c>
      <c r="D12" s="5">
        <v>50000</v>
      </c>
      <c r="E12" s="6">
        <v>0</v>
      </c>
      <c r="F12" s="7">
        <f t="shared" si="0"/>
        <v>-2000</v>
      </c>
      <c r="G12" s="8">
        <f t="shared" si="1"/>
        <v>0</v>
      </c>
      <c r="H12" s="9">
        <v>50000</v>
      </c>
      <c r="I12" s="21">
        <v>0</v>
      </c>
      <c r="J12" s="20">
        <v>0</v>
      </c>
    </row>
    <row r="13" spans="1:10" ht="12.75">
      <c r="A13" s="25" t="s">
        <v>13</v>
      </c>
      <c r="B13" s="5">
        <v>99854</v>
      </c>
      <c r="C13" s="6">
        <v>1</v>
      </c>
      <c r="D13" s="5">
        <v>99854</v>
      </c>
      <c r="E13" s="6">
        <v>1</v>
      </c>
      <c r="F13" s="7">
        <f t="shared" si="0"/>
        <v>0</v>
      </c>
      <c r="G13" s="8">
        <f t="shared" si="1"/>
        <v>0</v>
      </c>
      <c r="H13" s="9">
        <v>99854</v>
      </c>
      <c r="I13" s="10">
        <v>1</v>
      </c>
      <c r="J13" s="20">
        <v>0</v>
      </c>
    </row>
    <row r="14" spans="1:10" ht="12.75">
      <c r="A14" s="25" t="s">
        <v>14</v>
      </c>
      <c r="B14" s="5">
        <v>94608</v>
      </c>
      <c r="C14" s="6">
        <v>1</v>
      </c>
      <c r="D14" s="5">
        <v>94608</v>
      </c>
      <c r="E14" s="6">
        <v>1</v>
      </c>
      <c r="F14" s="7">
        <f t="shared" si="0"/>
        <v>0</v>
      </c>
      <c r="G14" s="8">
        <f t="shared" si="1"/>
        <v>0</v>
      </c>
      <c r="H14" s="9">
        <v>94608</v>
      </c>
      <c r="I14" s="10">
        <v>1</v>
      </c>
      <c r="J14" s="20">
        <v>0</v>
      </c>
    </row>
    <row r="15" spans="1:10" ht="12.75">
      <c r="A15" s="25" t="s">
        <v>15</v>
      </c>
      <c r="B15" s="5">
        <v>85116</v>
      </c>
      <c r="C15" s="6">
        <v>1</v>
      </c>
      <c r="D15" s="5">
        <v>85116</v>
      </c>
      <c r="E15" s="6">
        <v>1</v>
      </c>
      <c r="F15" s="7">
        <f t="shared" si="0"/>
        <v>0</v>
      </c>
      <c r="G15" s="8">
        <f t="shared" si="1"/>
        <v>0</v>
      </c>
      <c r="H15" s="9">
        <v>0</v>
      </c>
      <c r="I15" s="10">
        <v>0</v>
      </c>
      <c r="J15" s="20">
        <v>0</v>
      </c>
    </row>
    <row r="16" spans="1:10" ht="12.75">
      <c r="A16" s="25" t="s">
        <v>16</v>
      </c>
      <c r="B16" s="5">
        <v>45510</v>
      </c>
      <c r="C16" s="6">
        <v>1</v>
      </c>
      <c r="D16" s="5">
        <v>45510</v>
      </c>
      <c r="E16" s="6">
        <v>1</v>
      </c>
      <c r="F16" s="7">
        <f t="shared" si="0"/>
        <v>0</v>
      </c>
      <c r="G16" s="8">
        <f t="shared" si="1"/>
        <v>0</v>
      </c>
      <c r="H16" s="9">
        <v>45510</v>
      </c>
      <c r="I16" s="10">
        <v>1</v>
      </c>
      <c r="J16" s="20">
        <v>0</v>
      </c>
    </row>
    <row r="17" spans="1:10" ht="12.75">
      <c r="A17" s="25" t="s">
        <v>17</v>
      </c>
      <c r="B17" s="5">
        <v>91019</v>
      </c>
      <c r="C17" s="6">
        <v>2</v>
      </c>
      <c r="D17" s="5">
        <v>91019</v>
      </c>
      <c r="E17" s="6">
        <v>2</v>
      </c>
      <c r="F17" s="7">
        <f t="shared" si="0"/>
        <v>0</v>
      </c>
      <c r="G17" s="8">
        <f t="shared" si="1"/>
        <v>0</v>
      </c>
      <c r="H17" s="9">
        <v>91019</v>
      </c>
      <c r="I17" s="10">
        <v>2</v>
      </c>
      <c r="J17" s="20">
        <v>0</v>
      </c>
    </row>
    <row r="18" spans="1:10" ht="12.75">
      <c r="A18" s="25" t="s">
        <v>18</v>
      </c>
      <c r="B18" s="5">
        <v>66500</v>
      </c>
      <c r="C18" s="6">
        <v>0</v>
      </c>
      <c r="D18" s="5">
        <v>66500</v>
      </c>
      <c r="E18" s="6">
        <v>0</v>
      </c>
      <c r="F18" s="7">
        <f t="shared" si="0"/>
        <v>0</v>
      </c>
      <c r="G18" s="8">
        <f t="shared" si="1"/>
        <v>0</v>
      </c>
      <c r="H18" s="9">
        <v>0</v>
      </c>
      <c r="I18" s="21">
        <v>0</v>
      </c>
      <c r="J18" s="20">
        <v>0</v>
      </c>
    </row>
    <row r="19" spans="1:10" ht="12.75">
      <c r="A19" s="25" t="s">
        <v>19</v>
      </c>
      <c r="B19" s="5">
        <v>0</v>
      </c>
      <c r="C19" s="6">
        <v>0</v>
      </c>
      <c r="D19" s="5">
        <v>149852</v>
      </c>
      <c r="E19" s="6">
        <v>0</v>
      </c>
      <c r="F19" s="7">
        <f t="shared" si="0"/>
        <v>-149852</v>
      </c>
      <c r="G19" s="8">
        <v>0</v>
      </c>
      <c r="H19" s="9">
        <v>149852</v>
      </c>
      <c r="I19" s="21">
        <v>0</v>
      </c>
      <c r="J19" s="20">
        <v>0</v>
      </c>
    </row>
    <row r="20" spans="1:10" ht="12.75">
      <c r="A20" s="25" t="s">
        <v>22</v>
      </c>
      <c r="B20" s="5">
        <v>0</v>
      </c>
      <c r="C20" s="6">
        <v>0</v>
      </c>
      <c r="D20" s="5">
        <v>0</v>
      </c>
      <c r="E20" s="6">
        <v>0</v>
      </c>
      <c r="F20" s="7">
        <v>0</v>
      </c>
      <c r="G20" s="8">
        <v>0</v>
      </c>
      <c r="H20" s="9">
        <v>0</v>
      </c>
      <c r="I20" s="21">
        <v>0</v>
      </c>
      <c r="J20" s="20">
        <v>884755</v>
      </c>
    </row>
    <row r="21" spans="1:10" ht="12.75">
      <c r="A21" s="25" t="s">
        <v>23</v>
      </c>
      <c r="B21" s="5">
        <v>0</v>
      </c>
      <c r="C21" s="6">
        <v>0</v>
      </c>
      <c r="D21" s="5">
        <v>0</v>
      </c>
      <c r="E21" s="6">
        <v>0</v>
      </c>
      <c r="F21" s="7">
        <v>0</v>
      </c>
      <c r="G21" s="8">
        <v>0</v>
      </c>
      <c r="H21" s="9">
        <v>166000</v>
      </c>
      <c r="I21" s="10">
        <v>0</v>
      </c>
      <c r="J21" s="20">
        <v>0</v>
      </c>
    </row>
    <row r="22" spans="1:11" ht="12.75">
      <c r="A22" s="25" t="s">
        <v>31</v>
      </c>
      <c r="B22" s="5">
        <v>0</v>
      </c>
      <c r="C22" s="6">
        <v>0</v>
      </c>
      <c r="D22" s="5">
        <v>0</v>
      </c>
      <c r="E22" s="6">
        <v>0</v>
      </c>
      <c r="F22" s="7">
        <v>0</v>
      </c>
      <c r="G22" s="8">
        <v>0</v>
      </c>
      <c r="H22" s="9">
        <v>308549</v>
      </c>
      <c r="I22" s="10">
        <v>14.5</v>
      </c>
      <c r="J22" s="20">
        <v>0</v>
      </c>
      <c r="K22" s="30"/>
    </row>
    <row r="23" spans="1:10" ht="12.75">
      <c r="A23" s="25" t="s">
        <v>24</v>
      </c>
      <c r="B23" s="5">
        <v>0</v>
      </c>
      <c r="C23" s="6">
        <v>0</v>
      </c>
      <c r="D23" s="5">
        <v>0</v>
      </c>
      <c r="E23" s="6">
        <v>0</v>
      </c>
      <c r="F23" s="7">
        <v>0</v>
      </c>
      <c r="G23" s="8">
        <v>0</v>
      </c>
      <c r="H23" s="9">
        <v>121742</v>
      </c>
      <c r="I23" s="10">
        <v>4</v>
      </c>
      <c r="J23" s="20">
        <v>0</v>
      </c>
    </row>
    <row r="24" spans="1:10" ht="12.75">
      <c r="A24" s="25" t="s">
        <v>32</v>
      </c>
      <c r="B24" s="5">
        <v>0</v>
      </c>
      <c r="C24" s="6">
        <v>0</v>
      </c>
      <c r="D24" s="5">
        <v>0</v>
      </c>
      <c r="E24" s="6">
        <v>0</v>
      </c>
      <c r="F24" s="7">
        <v>0</v>
      </c>
      <c r="G24" s="8">
        <v>0</v>
      </c>
      <c r="H24" s="9">
        <v>32962</v>
      </c>
      <c r="I24" s="10">
        <v>1</v>
      </c>
      <c r="J24" s="20">
        <v>0</v>
      </c>
    </row>
    <row r="25" spans="1:10" ht="12.75">
      <c r="A25" s="25" t="s">
        <v>33</v>
      </c>
      <c r="B25" s="5">
        <v>0</v>
      </c>
      <c r="C25" s="6">
        <v>0</v>
      </c>
      <c r="D25" s="5">
        <v>0</v>
      </c>
      <c r="E25" s="6">
        <v>0</v>
      </c>
      <c r="F25" s="7">
        <v>0</v>
      </c>
      <c r="G25" s="8">
        <v>0</v>
      </c>
      <c r="H25" s="9">
        <v>125105</v>
      </c>
      <c r="I25" s="10">
        <v>3</v>
      </c>
      <c r="J25" s="22"/>
    </row>
    <row r="26" spans="1:10" ht="12.75">
      <c r="A26" s="25" t="s">
        <v>25</v>
      </c>
      <c r="B26" s="5">
        <v>0</v>
      </c>
      <c r="C26" s="6">
        <v>0</v>
      </c>
      <c r="D26" s="5">
        <v>0</v>
      </c>
      <c r="E26" s="6">
        <v>0</v>
      </c>
      <c r="F26" s="7">
        <v>0</v>
      </c>
      <c r="G26" s="50">
        <v>0</v>
      </c>
      <c r="H26" s="24">
        <v>66972</v>
      </c>
      <c r="I26" s="10">
        <v>3.25</v>
      </c>
      <c r="J26" s="20">
        <v>0</v>
      </c>
    </row>
    <row r="27" spans="1:10" ht="12.75">
      <c r="A27" s="25" t="s">
        <v>26</v>
      </c>
      <c r="B27" s="5">
        <v>0</v>
      </c>
      <c r="C27" s="6">
        <v>0</v>
      </c>
      <c r="D27" s="5">
        <v>0</v>
      </c>
      <c r="E27" s="6">
        <v>0</v>
      </c>
      <c r="F27" s="7">
        <v>0</v>
      </c>
      <c r="G27" s="8">
        <v>0</v>
      </c>
      <c r="H27" s="9">
        <v>85999</v>
      </c>
      <c r="I27" s="10">
        <v>3.5</v>
      </c>
      <c r="J27" s="20">
        <v>0</v>
      </c>
    </row>
    <row r="28" spans="1:10" ht="12.75">
      <c r="A28" s="25" t="s">
        <v>27</v>
      </c>
      <c r="B28" s="5">
        <v>0</v>
      </c>
      <c r="C28" s="6">
        <v>0</v>
      </c>
      <c r="D28" s="5">
        <v>0</v>
      </c>
      <c r="E28" s="6">
        <v>0</v>
      </c>
      <c r="F28" s="7">
        <v>0</v>
      </c>
      <c r="G28" s="26">
        <v>0</v>
      </c>
      <c r="H28" s="24">
        <v>30123</v>
      </c>
      <c r="I28" s="10">
        <v>1</v>
      </c>
      <c r="J28" s="20">
        <v>0</v>
      </c>
    </row>
    <row r="29" spans="1:10" ht="13.5" thickBot="1">
      <c r="A29" s="25" t="s">
        <v>28</v>
      </c>
      <c r="B29" s="5">
        <v>0</v>
      </c>
      <c r="C29" s="6">
        <v>0</v>
      </c>
      <c r="D29" s="5">
        <v>0</v>
      </c>
      <c r="E29" s="6">
        <v>0</v>
      </c>
      <c r="F29" s="7">
        <v>0</v>
      </c>
      <c r="G29" s="8">
        <v>0</v>
      </c>
      <c r="H29" s="9">
        <v>154789</v>
      </c>
      <c r="I29" s="10">
        <v>5</v>
      </c>
      <c r="J29" s="20">
        <v>0</v>
      </c>
    </row>
    <row r="30" spans="1:10" s="2" customFormat="1" ht="13.5" thickBot="1">
      <c r="A30" s="39" t="s">
        <v>20</v>
      </c>
      <c r="B30" s="40">
        <f>SUM(B5:B19)</f>
        <v>2805474</v>
      </c>
      <c r="C30" s="41">
        <f>SUM(C5:C19)</f>
        <v>31.5</v>
      </c>
      <c r="D30" s="40">
        <f>SUM(D5:D19)</f>
        <v>2002200</v>
      </c>
      <c r="E30" s="41">
        <f>SUM(E5:E19)</f>
        <v>19</v>
      </c>
      <c r="F30" s="42">
        <f>SUM(F5:F19)</f>
        <v>803274</v>
      </c>
      <c r="G30" s="43">
        <f t="shared" si="1"/>
        <v>12.5</v>
      </c>
      <c r="H30" s="44">
        <f>SUM(H5:H29)</f>
        <v>1835968</v>
      </c>
      <c r="I30" s="45">
        <f>SUM(I5:I29)</f>
        <v>42.25</v>
      </c>
      <c r="J30" s="46">
        <f>SUM(J5:J29)</f>
        <v>884755</v>
      </c>
    </row>
    <row r="31" spans="2:4" ht="13.5" thickBot="1">
      <c r="B31" s="3"/>
      <c r="C31" s="4"/>
      <c r="D31" s="3"/>
    </row>
    <row r="32" spans="1:10" ht="13.5" thickBot="1">
      <c r="A32" s="15" t="s">
        <v>29</v>
      </c>
      <c r="B32" s="16">
        <v>2000000</v>
      </c>
      <c r="E32" s="23">
        <f>SUM(D30+F30)</f>
        <v>2805474</v>
      </c>
      <c r="F32" s="109" t="s">
        <v>82</v>
      </c>
      <c r="I32" s="31">
        <f>SUM(H30+J30)</f>
        <v>2720723</v>
      </c>
      <c r="J32" s="47" t="s">
        <v>37</v>
      </c>
    </row>
    <row r="33" spans="1:7" ht="13.5" thickBot="1">
      <c r="A33" s="17" t="s">
        <v>80</v>
      </c>
      <c r="B33" s="18">
        <v>803274</v>
      </c>
      <c r="G33" s="25"/>
    </row>
    <row r="34" spans="1:10" ht="13.5" thickBot="1">
      <c r="A34" s="17" t="s">
        <v>30</v>
      </c>
      <c r="B34" s="18">
        <v>160296</v>
      </c>
      <c r="H34" s="114" t="s">
        <v>81</v>
      </c>
      <c r="I34" s="115"/>
      <c r="J34" s="116"/>
    </row>
    <row r="35" spans="1:10" ht="13.5" thickBot="1">
      <c r="A35" s="32" t="s">
        <v>79</v>
      </c>
      <c r="B35" s="33">
        <f>SUM(B32:B34)</f>
        <v>2963570</v>
      </c>
      <c r="C35" s="110"/>
      <c r="E35" s="110"/>
      <c r="F35" s="113"/>
      <c r="H35" s="117"/>
      <c r="I35" s="118"/>
      <c r="J35" s="119"/>
    </row>
    <row r="36" spans="8:10" ht="13.5" thickBot="1">
      <c r="H36" s="120"/>
      <c r="I36" s="121"/>
      <c r="J36" s="122"/>
    </row>
    <row r="37" spans="1:10" s="19" customFormat="1" ht="18" customHeight="1" thickBot="1">
      <c r="A37" s="48" t="s">
        <v>38</v>
      </c>
      <c r="B37" s="34"/>
      <c r="C37" s="35"/>
      <c r="D37" s="34"/>
      <c r="E37" s="35"/>
      <c r="F37" s="36"/>
      <c r="G37" s="37"/>
      <c r="H37" s="111">
        <v>900000</v>
      </c>
      <c r="I37" s="112">
        <v>37.25</v>
      </c>
      <c r="J37" s="38"/>
    </row>
    <row r="38" spans="8:10" ht="13.5" thickBot="1">
      <c r="H38" s="85">
        <f>SUM(H30+H37)</f>
        <v>2735968</v>
      </c>
      <c r="I38" s="86">
        <f>SUM(I30+I37)</f>
        <v>79.5</v>
      </c>
      <c r="J38" s="87">
        <f>SUM(J30+J37)</f>
        <v>884755</v>
      </c>
    </row>
    <row r="39" ht="13.5" thickBot="1"/>
    <row r="40" spans="2:10" ht="13.5" thickBot="1">
      <c r="B40" s="89" t="s">
        <v>39</v>
      </c>
      <c r="C40" s="90"/>
      <c r="D40" s="90"/>
      <c r="E40" s="90"/>
      <c r="F40" s="91"/>
      <c r="G40" s="49"/>
      <c r="I40" s="87">
        <f>SUM(H38+J38)</f>
        <v>3620723</v>
      </c>
      <c r="J40" s="88" t="s">
        <v>37</v>
      </c>
    </row>
  </sheetData>
  <mergeCells count="8">
    <mergeCell ref="H34:J36"/>
    <mergeCell ref="F2:G2"/>
    <mergeCell ref="B2:E2"/>
    <mergeCell ref="H2:J2"/>
    <mergeCell ref="H3:J3"/>
    <mergeCell ref="F3:G3"/>
    <mergeCell ref="B3:C3"/>
    <mergeCell ref="D3:E3"/>
  </mergeCells>
  <printOptions/>
  <pageMargins left="0.47" right="0.38" top="0.83" bottom="0.65" header="0.25" footer="0.31"/>
  <pageSetup horizontalDpi="600" verticalDpi="600" orientation="landscape" scale="95" r:id="rId2"/>
  <headerFooter alignWithMargins="0">
    <oddHeader>&amp;C&amp;"Arial,Bold"&amp;14District Court 
2002 Budget Implementation&amp;R&amp;"Arial,Bold"&amp;14Attachment 3</oddHeader>
    <oddFooter>&amp;L&amp;F&amp;C&amp;D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0">
      <selection activeCell="G14" sqref="G14"/>
    </sheetView>
  </sheetViews>
  <sheetFormatPr defaultColWidth="9.140625" defaultRowHeight="12.75"/>
  <cols>
    <col min="1" max="1" width="32.140625" style="0" customWidth="1"/>
    <col min="2" max="2" width="12.8515625" style="0" customWidth="1"/>
    <col min="3" max="4" width="12.8515625" style="0" bestFit="1" customWidth="1"/>
  </cols>
  <sheetData>
    <row r="1" ht="13.5" thickBot="1"/>
    <row r="2" spans="1:2" ht="16.5" thickBot="1">
      <c r="A2" s="134" t="s">
        <v>52</v>
      </c>
      <c r="B2" s="135"/>
    </row>
    <row r="4" spans="1:2" ht="12.75">
      <c r="A4" s="2" t="s">
        <v>47</v>
      </c>
      <c r="B4" s="65">
        <v>13674223</v>
      </c>
    </row>
    <row r="5" spans="1:2" ht="13.5" thickBot="1">
      <c r="A5" s="2" t="s">
        <v>64</v>
      </c>
      <c r="B5" s="64">
        <v>-6403051</v>
      </c>
    </row>
    <row r="6" spans="1:2" ht="12.75">
      <c r="A6" s="2"/>
      <c r="B6" s="65">
        <f>SUM(B4:B5)</f>
        <v>7271172</v>
      </c>
    </row>
    <row r="8" spans="1:3" ht="12.75">
      <c r="A8" t="s">
        <v>49</v>
      </c>
      <c r="B8" s="68">
        <f>SUM(B4/2)</f>
        <v>6837111.5</v>
      </c>
      <c r="C8" t="s">
        <v>53</v>
      </c>
    </row>
    <row r="10" spans="1:3" ht="12.75">
      <c r="A10" t="s">
        <v>50</v>
      </c>
      <c r="B10" s="68">
        <f>B4/12</f>
        <v>1139518.5833333333</v>
      </c>
      <c r="C10" t="s">
        <v>54</v>
      </c>
    </row>
    <row r="11" ht="12.75">
      <c r="B11" s="4"/>
    </row>
    <row r="12" spans="1:3" ht="12.75">
      <c r="A12" t="s">
        <v>51</v>
      </c>
      <c r="B12" s="68">
        <f>B10*5</f>
        <v>5697592.916666666</v>
      </c>
      <c r="C12" t="s">
        <v>55</v>
      </c>
    </row>
    <row r="13" ht="13.5" thickBot="1">
      <c r="B13" s="4"/>
    </row>
    <row r="14" spans="1:3" ht="13.5" thickBot="1">
      <c r="A14" s="66" t="s">
        <v>48</v>
      </c>
      <c r="B14" s="69">
        <f>6403051-B12</f>
        <v>705458.083333334</v>
      </c>
      <c r="C14" t="s">
        <v>56</v>
      </c>
    </row>
    <row r="15" ht="13.5" thickBot="1"/>
    <row r="16" spans="1:3" ht="13.5" thickBot="1">
      <c r="A16" s="67" t="s">
        <v>63</v>
      </c>
      <c r="B16" s="70">
        <f>SUM(B14)*2</f>
        <v>1410916.166666668</v>
      </c>
      <c r="C16" t="s">
        <v>57</v>
      </c>
    </row>
    <row r="17" spans="1:2" s="25" customFormat="1" ht="12.75">
      <c r="A17" s="51"/>
      <c r="B17" s="75"/>
    </row>
    <row r="18" spans="1:2" s="25" customFormat="1" ht="12.75">
      <c r="A18" s="51"/>
      <c r="B18" s="75"/>
    </row>
    <row r="34" spans="1:4" ht="12.75">
      <c r="A34" t="s">
        <v>58</v>
      </c>
      <c r="B34" s="3">
        <v>1500000</v>
      </c>
      <c r="C34" s="3">
        <v>1700000</v>
      </c>
      <c r="D34" s="3"/>
    </row>
    <row r="35" spans="1:4" ht="12.75">
      <c r="A35" t="s">
        <v>59</v>
      </c>
      <c r="B35" s="71">
        <v>-385000</v>
      </c>
      <c r="C35" s="71">
        <v>-385000</v>
      </c>
      <c r="D35" s="71"/>
    </row>
    <row r="36" spans="1:4" ht="12.75">
      <c r="A36" t="s">
        <v>60</v>
      </c>
      <c r="B36" s="71">
        <v>-800000</v>
      </c>
      <c r="C36" s="71">
        <v>-800000</v>
      </c>
      <c r="D36" s="71"/>
    </row>
    <row r="37" spans="1:4" ht="12.75">
      <c r="A37" t="s">
        <v>61</v>
      </c>
      <c r="B37" s="72">
        <v>85000</v>
      </c>
      <c r="C37" s="72">
        <v>85000</v>
      </c>
      <c r="D37" s="71"/>
    </row>
    <row r="38" spans="1:4" ht="12.75">
      <c r="A38" s="73" t="s">
        <v>62</v>
      </c>
      <c r="B38" s="74">
        <f>SUM(B34:B37)</f>
        <v>400000</v>
      </c>
      <c r="C38" s="74">
        <f>SUM(C34:C37)</f>
        <v>600000</v>
      </c>
      <c r="D38" s="71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mergeCells count="1">
    <mergeCell ref="A2:B2"/>
  </mergeCells>
  <printOptions/>
  <pageMargins left="0.75" right="0.75" top="1" bottom="1" header="0.5" footer="0.5"/>
  <pageSetup horizontalDpi="600" verticalDpi="600" orientation="portrait" r:id="rId2"/>
  <headerFooter alignWithMargins="0">
    <oddHeader>&amp;R&amp;"Arial,Bold"&amp;14Attachment 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25"/>
  <sheetViews>
    <sheetView tabSelected="1" workbookViewId="0" topLeftCell="B10">
      <selection activeCell="G28" sqref="G28"/>
    </sheetView>
  </sheetViews>
  <sheetFormatPr defaultColWidth="9.140625" defaultRowHeight="12.75"/>
  <cols>
    <col min="1" max="1" width="15.140625" style="0" customWidth="1"/>
    <col min="2" max="2" width="12.57421875" style="0" bestFit="1" customWidth="1"/>
    <col min="3" max="3" width="30.7109375" style="0" bestFit="1" customWidth="1"/>
    <col min="4" max="4" width="14.28125" style="0" bestFit="1" customWidth="1"/>
    <col min="5" max="5" width="11.00390625" style="0" customWidth="1"/>
    <col min="6" max="6" width="11.28125" style="0" bestFit="1" customWidth="1"/>
    <col min="7" max="7" width="11.28125" style="0" customWidth="1"/>
  </cols>
  <sheetData>
    <row r="6" ht="12.75">
      <c r="D6" s="3"/>
    </row>
    <row r="7" spans="4:7" ht="13.5" thickBot="1">
      <c r="D7" s="78" t="s">
        <v>65</v>
      </c>
      <c r="E7" s="79" t="s">
        <v>66</v>
      </c>
      <c r="F7" s="108" t="s">
        <v>78</v>
      </c>
      <c r="G7" s="108" t="s">
        <v>42</v>
      </c>
    </row>
    <row r="8" spans="2:7" ht="12.75">
      <c r="B8" s="77" t="s">
        <v>40</v>
      </c>
      <c r="C8" s="98" t="s">
        <v>67</v>
      </c>
      <c r="D8" s="99">
        <v>11657476</v>
      </c>
      <c r="E8" s="100">
        <f>D8/D17</f>
        <v>0.5950180590841005</v>
      </c>
      <c r="F8" s="101"/>
      <c r="G8" s="102"/>
    </row>
    <row r="9" spans="3:7" ht="13.5" thickBot="1">
      <c r="C9" s="103" t="s">
        <v>68</v>
      </c>
      <c r="D9" s="104">
        <v>3689584</v>
      </c>
      <c r="E9" s="105">
        <f>D9/D17</f>
        <v>0.18832285054738712</v>
      </c>
      <c r="F9" s="106">
        <f>D8+D9</f>
        <v>15347060</v>
      </c>
      <c r="G9" s="107">
        <f>F9/D17</f>
        <v>0.7833409096314877</v>
      </c>
    </row>
    <row r="10" spans="3:5" ht="12.75">
      <c r="C10" t="s">
        <v>69</v>
      </c>
      <c r="D10" s="3">
        <v>175476</v>
      </c>
      <c r="E10" s="76">
        <f>D10/D17</f>
        <v>0.008956603379311407</v>
      </c>
    </row>
    <row r="11" spans="3:5" ht="12.75">
      <c r="C11" t="s">
        <v>70</v>
      </c>
      <c r="D11" s="3">
        <v>1680029</v>
      </c>
      <c r="E11" s="76">
        <f>D11/D17</f>
        <v>0.08575163223883132</v>
      </c>
    </row>
    <row r="12" spans="3:5" ht="12.75">
      <c r="C12" t="s">
        <v>71</v>
      </c>
      <c r="D12" s="3">
        <v>312703</v>
      </c>
      <c r="E12" s="76">
        <f>D12/D17</f>
        <v>0.015960910589031065</v>
      </c>
    </row>
    <row r="13" spans="3:5" ht="12.75">
      <c r="C13" t="s">
        <v>72</v>
      </c>
      <c r="D13" s="3">
        <v>2663721</v>
      </c>
      <c r="E13" s="76">
        <f>D13/D17</f>
        <v>0.13596100042252365</v>
      </c>
    </row>
    <row r="14" spans="3:5" ht="12.75">
      <c r="C14" t="s">
        <v>73</v>
      </c>
      <c r="D14" s="3">
        <v>17667</v>
      </c>
      <c r="E14" s="76">
        <f>D14/D17</f>
        <v>0.000901754723735979</v>
      </c>
    </row>
    <row r="15" spans="3:5" ht="12.75">
      <c r="C15" t="s">
        <v>74</v>
      </c>
      <c r="D15" s="3">
        <v>484813</v>
      </c>
      <c r="E15" s="76">
        <f>D15/D17</f>
        <v>0.02474570741374377</v>
      </c>
    </row>
    <row r="16" spans="3:5" ht="13.5" thickBot="1">
      <c r="C16" t="s">
        <v>75</v>
      </c>
      <c r="D16" s="3">
        <v>-1089667</v>
      </c>
      <c r="E16" s="76">
        <f>D16/D17</f>
        <v>-0.05561851839866491</v>
      </c>
    </row>
    <row r="17" spans="3:4" ht="13.5" thickBot="1">
      <c r="C17" s="67" t="s">
        <v>76</v>
      </c>
      <c r="D17" s="80">
        <v>19591802</v>
      </c>
    </row>
    <row r="21" s="25" customFormat="1" ht="12.75"/>
    <row r="22" s="49" customFormat="1" ht="13.5" thickBot="1">
      <c r="A22" s="51" t="s">
        <v>40</v>
      </c>
    </row>
    <row r="23" spans="1:16" s="55" customFormat="1" ht="12.75">
      <c r="A23" s="52"/>
      <c r="B23" s="53" t="s">
        <v>41</v>
      </c>
      <c r="C23" s="54" t="s">
        <v>77</v>
      </c>
      <c r="D23" s="54" t="s">
        <v>42</v>
      </c>
      <c r="E23" s="92" t="s">
        <v>43</v>
      </c>
      <c r="F23" s="92" t="s">
        <v>44</v>
      </c>
      <c r="G23" s="92" t="s">
        <v>42</v>
      </c>
      <c r="H23" s="81"/>
      <c r="I23" s="81"/>
      <c r="J23" s="81"/>
      <c r="K23" s="81"/>
      <c r="L23" s="81"/>
      <c r="M23" s="81"/>
      <c r="N23" s="81"/>
      <c r="O23" s="81"/>
      <c r="P23" s="81"/>
    </row>
    <row r="24" spans="1:16" s="59" customFormat="1" ht="12.75">
      <c r="A24" s="56" t="s">
        <v>45</v>
      </c>
      <c r="B24" s="57">
        <v>19591802</v>
      </c>
      <c r="C24" s="58">
        <v>1835968</v>
      </c>
      <c r="D24" s="83">
        <f>SUM(C24/B24)</f>
        <v>0.09371103280851859</v>
      </c>
      <c r="E24" s="93">
        <v>900000</v>
      </c>
      <c r="F24" s="93">
        <f>SUM(E24,C24)</f>
        <v>2735968</v>
      </c>
      <c r="G24" s="96">
        <f>SUM(F24/B24)</f>
        <v>0.13964861425202235</v>
      </c>
      <c r="H24" s="82"/>
      <c r="I24" s="82"/>
      <c r="J24" s="82"/>
      <c r="K24" s="82"/>
      <c r="L24" s="82"/>
      <c r="M24" s="82"/>
      <c r="N24" s="82"/>
      <c r="O24" s="82"/>
      <c r="P24" s="82"/>
    </row>
    <row r="25" spans="1:16" s="63" customFormat="1" ht="13.5" thickBot="1">
      <c r="A25" s="60" t="s">
        <v>46</v>
      </c>
      <c r="B25" s="61">
        <v>253.6</v>
      </c>
      <c r="C25" s="62">
        <v>42.25</v>
      </c>
      <c r="D25" s="84">
        <f>SUM(C25/B25)</f>
        <v>0.16660094637223974</v>
      </c>
      <c r="E25" s="94">
        <v>37.25</v>
      </c>
      <c r="F25" s="95">
        <f>SUM(E25,C25)</f>
        <v>79.5</v>
      </c>
      <c r="G25" s="97">
        <f>SUM(F25/B25)</f>
        <v>0.3134858044164038</v>
      </c>
      <c r="H25" s="82"/>
      <c r="I25" s="82"/>
      <c r="J25" s="82"/>
      <c r="K25" s="82"/>
      <c r="L25" s="82"/>
      <c r="M25" s="82"/>
      <c r="N25" s="82"/>
      <c r="O25" s="82"/>
      <c r="P25" s="82"/>
    </row>
    <row r="26" s="49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</sheetData>
  <printOptions/>
  <pageMargins left="0.75" right="0.75" top="1" bottom="1" header="0.5" footer="0.5"/>
  <pageSetup horizontalDpi="600" verticalDpi="600" orientation="portrait" r:id="rId2"/>
  <headerFooter alignWithMargins="0">
    <oddHeader>&amp;R&amp;"Arial,Bold"&amp;14Attachment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2002-06-11T21:55:36Z</cp:lastPrinted>
  <dcterms:created xsi:type="dcterms:W3CDTF">2002-05-17T16:21:56Z</dcterms:created>
  <dcterms:modified xsi:type="dcterms:W3CDTF">2002-06-24T18:26:11Z</dcterms:modified>
  <cp:category/>
  <cp:version/>
  <cp:contentType/>
  <cp:contentStatus/>
</cp:coreProperties>
</file>