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https://kc1-portal6.sharepoint.com/legislative_review/2025 Leg Tracker/2503-5484 DNRP/"/>
    </mc:Choice>
  </mc:AlternateContent>
  <xr:revisionPtr revIDLastSave="32" documentId="8_{EE8E0234-5819-48DF-BA07-DB6E3089F38A}" xr6:coauthVersionLast="47" xr6:coauthVersionMax="47" xr10:uidLastSave="{222CE917-CC15-471B-A05A-0C550F55D7C8}"/>
  <bookViews>
    <workbookView xWindow="17010" yWindow="855" windowWidth="19050" windowHeight="19920" xr2:uid="{62F0026F-1186-4BA4-9C62-6FED6BD7D2FA}"/>
  </bookViews>
  <sheets>
    <sheet name="Attach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w1" hidden="1">{"cxtransfer",#N/A,FALSE,"ReorgRevisted"}</definedName>
    <definedName name="___w2" hidden="1">{"cxtransfer",#N/A,FALSE,"ReorgRevisted"}</definedName>
    <definedName name="__w1" hidden="1">{"cxtransfer",#N/A,FALSE,"ReorgRevisted"}</definedName>
    <definedName name="__w2" hidden="1">{"cxtransfer",#N/A,FALSE,"ReorgRevisted"}</definedName>
    <definedName name="_w1" hidden="1">{"cxtransfer",#N/A,FALSE,"ReorgRevisted"}</definedName>
    <definedName name="_w2" hidden="1">{"cxtransfer",#N/A,FALSE,"ReorgRevisted"}</definedName>
    <definedName name="a" hidden="1">{"cxtransfer",#N/A,FALSE,"ReorgRevisted"}</definedName>
    <definedName name="aa" hidden="1">{"NonWhole",#N/A,FALSE,"ReorgRevisted"}</definedName>
    <definedName name="aaaaaaaa" hidden="1">{"Dis",#N/A,FALSE,"ReorgRevisted"}</definedName>
    <definedName name="ab" hidden="1">{"cxtransfer",#N/A,FALSE,"ReorgRevisted"}</definedName>
    <definedName name="abcd" hidden="1">{"cxtransfer",#N/A,FALSE,"ReorgRevisted"}</definedName>
    <definedName name="abcde" hidden="1">{"cxtransfer",#N/A,FALSE,"ReorgRevisted"}</definedName>
    <definedName name="agency">[1]Home!$D$4</definedName>
    <definedName name="AgencyContact">'[2]TOC Forms'!$C$57</definedName>
    <definedName name="aggregated">OFFSET([1]Dashboard!$J$196,,,,years)</definedName>
    <definedName name="allinalert">OFFSET([1]Dashboard!$J$164,,,,years)</definedName>
    <definedName name="allindsc">OFFSET([1]Dashboard!$J$161,,,,years)</definedName>
    <definedName name="allinreq">OFFSET([1]Dashboard!$J$162,,,,years)</definedName>
    <definedName name="allintarget">OFFSET([1]Dashboard!$J$163,,,,years)</definedName>
    <definedName name="AllocBasisTable2009">'[3]DCHS 07Tables for 09 Allocation'!$E$2:$P$3,'[3]DCHS 07Tables for 09 Allocation'!$B$4:$P$33</definedName>
    <definedName name="AltCIP">[4]InputsSheet!$B$27</definedName>
    <definedName name="amconvey">OFFSET([1]Dashboard!$J$186,,,,years)</definedName>
    <definedName name="amplants">OFFSET([1]Dashboard!$J$187,,,,years)</definedName>
    <definedName name="ApproUnitName">'[2]TOC Forms'!$C$59</definedName>
    <definedName name="April">#REF!,#REF!,#REF!,#REF!,#REF!,#REF!</definedName>
    <definedName name="AS2DocOpenMode" hidden="1">"AS2DocumentEdit"</definedName>
    <definedName name="AS2NamedRange" hidden="1">5</definedName>
    <definedName name="AS2ReportLS" hidden="1">1</definedName>
    <definedName name="AS2SyncStepLS" hidden="1">0</definedName>
    <definedName name="AS2TickmarkLS" hidden="1">#REF!</definedName>
    <definedName name="AS2VersionLS" hidden="1">300</definedName>
    <definedName name="asfda" hidden="1">{"NonWhole",#N/A,FALSE,"ReorgRevisted"}</definedName>
    <definedName name="Audited">[4]InputsSheet!$B$7</definedName>
    <definedName name="August">#REF!,#REF!,#REF!,#REF!,#REF!,#REF!</definedName>
    <definedName name="av" hidden="1">{"NonWhole",#N/A,FALSE,"ReorgRevisted"}</definedName>
    <definedName name="b" hidden="1">{"cxtransfer",#N/A,FALSE,"ReorgRevisted"}</definedName>
    <definedName name="BG_Del" hidden="1">15</definedName>
    <definedName name="BG_Ins" hidden="1">4</definedName>
    <definedName name="BG_Mod" hidden="1">6</definedName>
    <definedName name="bien_amcon">OFFSET([1]Dashboard!$J$206,,,,years)</definedName>
    <definedName name="bien_amplant">OFFSET([1]Dashboard!$J$207,,,,years)</definedName>
    <definedName name="bien_bond">OFFSET([1]Dashboard!$J$203,,,,years)</definedName>
    <definedName name="bien_capimp">OFFSET([1]Dashboard!$J$208,,,,years)</definedName>
    <definedName name="bien_cash">OFFSET([1]Dashboard!$J$199,,,,years)</definedName>
    <definedName name="bien_grant">OFFSET([1]Dashboard!$J$202,,,,years)</definedName>
    <definedName name="bien_open">OFFSET([1]Dashboard!$J$209,,,,years)</definedName>
    <definedName name="bien_plan">OFFSET([1]Dashboard!$J$210,,,,years)</definedName>
    <definedName name="bien_regul">OFFSET([1]Dashboard!$J$212,,,,years)</definedName>
    <definedName name="bien_resil">OFFSET([1]Dashboard!$J$213,,,,years)</definedName>
    <definedName name="bien_resource">OFFSET([1]Dashboard!$J$211,,,,years)</definedName>
    <definedName name="bien_srf">OFFSET([1]Dashboard!$J$201,,,,years)</definedName>
    <definedName name="bien_wifia">OFFSET([1]Dashboard!$J$200,,,,years)</definedName>
    <definedName name="bien_year">OFFSET([1]Dashboard!$J$198,,,,years)</definedName>
    <definedName name="bondfund">OFFSET([1]Dashboard!$J$179,,,,years)</definedName>
    <definedName name="BondIssue">[4]InputsSheet!$B$16</definedName>
    <definedName name="BondTerm">[4]InputsSheet!$B$11</definedName>
    <definedName name="bt" hidden="1">{"Dis",#N/A,FALSE,"ReorgRevisted"}</definedName>
    <definedName name="BTT" hidden="1">{"NonWhole",#N/A,FALSE,"ReorgRevisted"}</definedName>
    <definedName name="Budget_Codes">'[5]Replacement Analysis'!$B$8:$B$15</definedName>
    <definedName name="BudgetFinancialPlan" hidden="1">{"cxtransfer",#N/A,FALSE,"ReorgRevisted"}</definedName>
    <definedName name="BudgetFinPlan" hidden="1">{"cxtransfer",#N/A,FALSE,"ReorgRevisted"}</definedName>
    <definedName name="capimp">OFFSET([1]Dashboard!$J$188,,,,years)</definedName>
    <definedName name="capres">OFFSET([1]Dashboard!$J$172,,,,years)</definedName>
    <definedName name="cashcip">OFFSET([1]Dashboard!$J$157,,,,years)</definedName>
    <definedName name="cashfund1">OFFSET([1]Dashboard!$J$150,,,,years)</definedName>
    <definedName name="cashfund2">OFFSET([1]Dashboard!$J$178,,,,years)</definedName>
    <definedName name="cashfundtarget">OFFSET([1]Dashboard!$J$183,,,,years)</definedName>
    <definedName name="catchup">OFFSET([1]Dashboard!$J$195,,,,years)</definedName>
    <definedName name="cc" hidden="1">{"NonWhole",#N/A,FALSE,"ReorgRevisted"}</definedName>
    <definedName name="child" hidden="1">{"NonWhole",#N/A,FALSE,"ReorgRevisted"}</definedName>
    <definedName name="CIPToggle">[4]InputsSheet!$B$26</definedName>
    <definedName name="cj" hidden="1">{"Dis",#N/A,FALSE,"ReorgRevisted"}</definedName>
    <definedName name="cjp" hidden="1">{"cxtransfer",#N/A,FALSE,"ReorgRevisted"}</definedName>
    <definedName name="cjpf" hidden="1">{"Whole",#N/A,FALSE,"ReorgRevisted"}</definedName>
    <definedName name="cjpf1" hidden="1">{"Whole",#N/A,FALSE,"ReorgRevisted"}</definedName>
    <definedName name="ContactPhone">'[2]TOC Forms'!$C$58</definedName>
    <definedName name="Core_Business_Code">'[6]DATA Tables'!$A$39:$A$48</definedName>
    <definedName name="criminal" hidden="1">{"NonWhole",#N/A,FALSE,"ReorgRevisted"}</definedName>
    <definedName name="CSOCON">'[7]2011 DCHS (0935) Alloc 4-13ver1'!$R$38</definedName>
    <definedName name="CSOSAL">'[7]2011 DCHS (0935) Alloc 4-13ver1'!$R$16</definedName>
    <definedName name="CSOTOT">'[7]2011 DCHS (0935) Alloc 4-13ver1'!$R$60</definedName>
    <definedName name="CurrentYear">[8]InputsSheet!$B$7</definedName>
    <definedName name="currev">OFFSET([1]Dashboard!$J$145,,,,years)</definedName>
    <definedName name="CXAgncy09">'[9]09 REQ Sum Corrected 6-24-08'!$D$7:$D$9,'[9]09 REQ Sum Corrected 6-24-08'!$D$13,'[9]09 REQ Sum Corrected 6-24-08'!$D$17:$D$20</definedName>
    <definedName name="cxs" hidden="1">{"Whole",#N/A,FALSE,"ReorgRevisted"}</definedName>
    <definedName name="d" hidden="1">{"NonWhole",#N/A,FALSE,"ReorgRevisted"}</definedName>
    <definedName name="ddd.ext" hidden="1">{"NonWhole",#N/A,FALSE,"ReorgRevisted"}</definedName>
    <definedName name="debtres">OFFSET([1]Dashboard!$J$173,,,,years)</definedName>
    <definedName name="debttype">'[1]Existing Debt'!$B$170:$B$172</definedName>
    <definedName name="December">#REF!,#REF!,#REF!,#REF!,#REF!,#REF!,#REF!</definedName>
    <definedName name="Dept_Num_Code">'[6]DATA Tables'!$A$11:$A$26</definedName>
    <definedName name="Division_Code">'[6]DATA Tables'!$A$3:$A$7</definedName>
    <definedName name="donya" hidden="1">{"Whole",#N/A,FALSE,"ReorgRevisted"}</definedName>
    <definedName name="drop_down">'[10]Replacement Analysis'!$B$8:$B$27</definedName>
    <definedName name="DSCAll">[4]InputsSheet!$B$14</definedName>
    <definedName name="DSCParity">[4]InputsSheet!$B$15</definedName>
    <definedName name="dtaratio_1">OFFSET([1]Dashboard!$J$219,,,,years)</definedName>
    <definedName name="dtaratio_2">OFFSET([1]Dashboard!$J$221,,,,years)</definedName>
    <definedName name="e" hidden="1">{"Whole",#N/A,FALSE,"ReorgRevisted"}</definedName>
    <definedName name="edebt">OFFSET([1]Dashboard!$J$148,,,,years)</definedName>
    <definedName name="efg" hidden="1">{"cxtransfer",#N/A,FALSE,"ReorgRevisted"}</definedName>
    <definedName name="exist_debtouts">OFFSET([1]Dashboard!$J$216,,,,years)</definedName>
    <definedName name="existingdebt">OFFSET([1]Dashboard!$J$155,,,,years)</definedName>
    <definedName name="expinflate">[1]Assumptions!$B$29:$B$33</definedName>
    <definedName name="FB_1363">'[7]2011 DCHS (0935) Alloc 4-13ver1'!$N$2</definedName>
    <definedName name="FB_1376">'[7]2011 DCHS (0935) Alloc 4-13ver1'!$Q$2</definedName>
    <definedName name="FB_6831">'[7]2011 DCHS (0935) Alloc 4-13ver1'!$J$2</definedName>
    <definedName name="FB_6832">'[7]2011 DCHS (0935) Alloc 4-13ver1'!$L$2</definedName>
    <definedName name="FB_6833">'[7]2011 DCHS (0935) Alloc 4-13ver1'!$O$1</definedName>
    <definedName name="February">#REF!,#REF!,#REF!,#REF!,#REF!,#REF!</definedName>
    <definedName name="FinPlan" hidden="1">{"Whole",#N/A,FALSE,"ReorgRevisted"}</definedName>
    <definedName name="form" hidden="1">{"Dis",#N/A,FALSE,"ReorgRevisted"}</definedName>
    <definedName name="Form3BB" hidden="1">{"cxtransfer",#N/A,FALSE,"ReorgRevisted"}</definedName>
    <definedName name="form4a" hidden="1">{"Dis",#N/A,FALSE,"ReorgRevisted"}</definedName>
    <definedName name="Form5" hidden="1">{"cxtransfer",#N/A,FALSE,"ReorgRevisted"}</definedName>
    <definedName name="fr" hidden="1">{"NonWhole",#N/A,FALSE,"ReorgRevisted"}</definedName>
    <definedName name="Friday1">#REF!,#REF!,#REF!,#REF!,#REF!,#REF!,#REF!,#REF!,#REF!,#REF!,#REF!,#REF!,#REF!,#REF!,#REF!,#REF!,#REF!,#REF!,#REF!,#REF!,#REF!</definedName>
    <definedName name="Friday2">#REF!,#REF!,#REF!,#REF!,#REF!,#REF!,#REF!,#REF!,#REF!,#REF!,#REF!,#REF!,#REF!,#REF!,#REF!,#REF!,#REF!,#REF!,#REF!,#REF!</definedName>
    <definedName name="Friday3">#REF!,#REF!,#REF!,#REF!,#REF!,#REF!,#REF!,#REF!,#REF!,#REF!,#REF!,#REF!,#REF!,#REF!,#REF!,#REF!,#REF!,#REF!,#REF!,#REF!</definedName>
    <definedName name="FS" hidden="1">{"Dis",#N/A,FALSE,"ReorgRevisted"}</definedName>
    <definedName name="Fund_Dept">'[2]TOC Forms'!$C$56</definedName>
    <definedName name="Fund_Source_Code">'[6]DATA Tables'!$A$140:$A$150</definedName>
    <definedName name="gg" hidden="1">{"Dis",#N/A,FALSE,"ReorgRevisted"}</definedName>
    <definedName name="Goal_Code">'[6]DATA Tables'!$A$30:$A$35</definedName>
    <definedName name="grantfund">OFFSET([1]Dashboard!$J$182,,,,years)</definedName>
    <definedName name="graphstart">[1]Dashboard!$L$2</definedName>
    <definedName name="GRNCON">'[7]2011 DCHS (0935) Alloc 4-13ver1'!$R$44</definedName>
    <definedName name="GRNSAL">'[7]2011 DCHS (0935) Alloc 4-13ver1'!$R$22</definedName>
    <definedName name="GRNTOT">'[7]2011 DCHS (0935) Alloc 4-13ver1'!$R$66</definedName>
    <definedName name="HazWaste" hidden="1">{"cxtransfer",#N/A,FALSE,"ReorgRevisted"}</definedName>
    <definedName name="HOFMIDDCON">'[7]2011 DCHS (0935) Alloc 4-13ver1'!$R$47</definedName>
    <definedName name="HOFMIDDSAL">'[7]2011 DCHS (0935) Alloc 4-13ver1'!$R$25</definedName>
    <definedName name="HOFMIDDTOT">'[7]2011 DCHS (0935) Alloc 4-13ver1'!$R$69</definedName>
    <definedName name="iii" hidden="1">{"Dis",#N/A,FALSE,"ReorgRevisted"}</definedName>
    <definedName name="inflateoption">[1]Revenues!$B$36:$B$38</definedName>
    <definedName name="inn" hidden="1">{"NonWhole",#N/A,FALSE,"ReorgRevisted"}</definedName>
    <definedName name="IssueCost">[4]InputsSheet!$B$17</definedName>
    <definedName name="January">#REF!,#REF!,#REF!,#REF!,#REF!,#REF!</definedName>
    <definedName name="July">#REF!,#REF!,#REF!,#REF!,#REF!,#REF!</definedName>
    <definedName name="June">#REF!,#REF!,#REF!,#REF!,#REF!,#REF!</definedName>
    <definedName name="k" hidden="1">{"NonWhole",#N/A,FALSE,"ReorgRevisted"}</definedName>
    <definedName name="kk" hidden="1">{"cxtransfer",#N/A,FALSE,"ReorgRevisted"}</definedName>
    <definedName name="March">#REF!,#REF!,#REF!,#REF!,#REF!,#REF!</definedName>
    <definedName name="maxtarget">OFFSET([1]Dashboard!$J$175,,,,years)</definedName>
    <definedName name="May">#REF!,#REF!,#REF!,#REF!,#REF!,#REF!</definedName>
    <definedName name="mental" hidden="1">{"NonWhole",#N/A,FALSE,"ReorgRevisted"}</definedName>
    <definedName name="MIDDCON">'[7]2011 DCHS (0935) Alloc 4-13ver1'!$R$34</definedName>
    <definedName name="MIDDSAL">'[7]2011 DCHS (0935) Alloc 4-13ver1'!$R$12</definedName>
    <definedName name="MIDDSCON">'[7]2011 DCHS (0935) Alloc 4-13'!$R$49</definedName>
    <definedName name="MIDDSSAL">'[7]2011 DCHS (0935) Alloc 4-13'!$R$26</definedName>
    <definedName name="MIDDSTOT">'[7]2011 DCHS (0935) Alloc 4-13'!$R$72</definedName>
    <definedName name="MIDDTOTBUD">'[7]2011 DCHS (0935) Alloc 4-13ver1'!$R$56</definedName>
    <definedName name="minallin">OFFSET([1]Dashboard!$J$158,,,,years)</definedName>
    <definedName name="mintarget">OFFSET([1]Dashboard!$J$174,,,,years)</definedName>
    <definedName name="model">[1]Home!$D$6</definedName>
    <definedName name="Monthly_Ind_Ins">58.01</definedName>
    <definedName name="Monthly_Medical">1142</definedName>
    <definedName name="ndebt">OFFSET([1]Dashboard!$J$149,,,,years)</definedName>
    <definedName name="netcash">OFFSET([1]Dashboard!$J$151,,,,years)</definedName>
    <definedName name="new_debtouts">OFFSET([1]Dashboard!$J$217,,,,years)</definedName>
    <definedName name="newdebt">OFFSET([1]Dashboard!$J$156,,,,years)</definedName>
    <definedName name="nocatchup">OFFSET([1]Dashboard!$J$194,,,,years)</definedName>
    <definedName name="November">#REF!,#REF!,#REF!,#REF!,#REF!,#REF!</definedName>
    <definedName name="ob" hidden="1">{"cxtransfer",#N/A,FALSE,"ReorgRevisted"}</definedName>
    <definedName name="October">#REF!,#REF!,#REF!,#REF!,#REF!,#REF!</definedName>
    <definedName name="omexp">OFFSET([1]Dashboard!$J$154,,,,years)</definedName>
    <definedName name="OPDMIDDCON">'[7]2011 DCHS (0935) Alloc 4-13'!$R$48</definedName>
    <definedName name="OPDMIDDSAL">'[7]2011 DCHS (0935) Alloc 4-13'!$R$25</definedName>
    <definedName name="OPDMIDDTOT">'[7]2011 DCHS (0935) Alloc 4-13'!$R$71</definedName>
    <definedName name="operen">OFFSET([1]Dashboard!$J$189,,,,years)</definedName>
    <definedName name="OperGrowth">[4]InputsSheet!$B$19</definedName>
    <definedName name="OperInflation">[4]InputsSheet!$B$18</definedName>
    <definedName name="opres">OFFSET([1]Dashboard!$J$171,,,,years)</definedName>
    <definedName name="p" hidden="1">{"Dis",#N/A,FALSE,"ReorgRevisted"}</definedName>
    <definedName name="PERS_Percent">0.0613</definedName>
    <definedName name="planadmin">OFFSET([1]Dashboard!$J$190,,,,years)</definedName>
    <definedName name="Program_Area_Code">'[6]DATA Tables'!$A$52:$A$136</definedName>
    <definedName name="prorev">OFFSET([1]Dashboard!$J$146,,,,years)</definedName>
    <definedName name="qqq" hidden="1">{"Dis",#N/A,FALSE,"ReorgRevisted"}</definedName>
    <definedName name="qqqqq" hidden="1">{"Dis",#N/A,FALSE,"ReorgRevisted"}</definedName>
    <definedName name="re" hidden="1">{"Dis",#N/A,FALSE,"ReorgRevisted"}</definedName>
    <definedName name="Reference">[11]Appro_Sections!$B$7:$N$137</definedName>
    <definedName name="regulatory">OFFSET([1]Dashboard!$J$192,,,,years)</definedName>
    <definedName name="remprincipal_1">OFFSET([1]Dashboard!$J$218,,,,years)</definedName>
    <definedName name="remprincipal_2">OFFSET([1]Dashboard!$J$220,,,,years)</definedName>
    <definedName name="rename" hidden="1">{"NonWhole",#N/A,FALSE,"ReorgRevisted"}</definedName>
    <definedName name="resiliency">OFFSET([1]Dashboard!$J$193,,,,years)</definedName>
    <definedName name="resource">OFFSET([1]Dashboard!$J$191,,,,years)</definedName>
    <definedName name="revinflate">[1]Revenues!$B$18:$B$33</definedName>
    <definedName name="rod" hidden="1">{"NonWhole",#N/A,FALSE,"ReorgRevisted"}</definedName>
    <definedName name="sad" hidden="1">{"NonWhole",#N/A,FALSE,"ReorgRevisted"}</definedName>
    <definedName name="sdd" hidden="1">{"NonWhole",#N/A,FALSE,"ReorgRevisted"}</definedName>
    <definedName name="September">#REF!,#REF!,#REF!,#REF!,#REF!,#REF!</definedName>
    <definedName name="Service_Code">'[6]DATA Tables'!$A$154:$A$158</definedName>
    <definedName name="sewerrate_c">OFFSET([1]Dashboard!$J$167,,,,years)</definedName>
    <definedName name="sewerrate_s">OFFSET([1]Dashboard!$J$168,,,,years)</definedName>
    <definedName name="sick.sick" hidden="1">{"Whole",#N/A,FALSE,"ReorgRevisted"}</definedName>
    <definedName name="sod" hidden="1">{"NonWhole",#N/A,FALSE,"ReorgRevisted"}</definedName>
    <definedName name="srffund">OFFSET([1]Dashboard!$J$181,,,,years)</definedName>
    <definedName name="SRFRate">[4]InputsSheet!$B$12</definedName>
    <definedName name="SRFTerm">[4]InputsSheet!$B$10</definedName>
    <definedName name="SSI_Excess">0.0145</definedName>
    <definedName name="SSI_Max">102000</definedName>
    <definedName name="SSI_Percent">0.062</definedName>
    <definedName name="Staff_Months">#REF!</definedName>
    <definedName name="StartYear">[4]InputsSheet!$B$8</definedName>
    <definedName name="steps" hidden="1">{"cxtransfer",#N/A,FALSE,"ReorgRevisted"}</definedName>
    <definedName name="test">'[12]DATA Tables'!$A$37:$A$46</definedName>
    <definedName name="Text1">#REF!,#REF!,#REF!,#REF!,#REF!,#REF!,#REF!,#REF!,#REF!,#REF!,#REF!,#REF!</definedName>
    <definedName name="Text2">#REF!,#REF!,#REF!,#REF!,#REF!,#REF!,#REF!,#REF!,#REF!,#REF!,#REF!,#REF!</definedName>
    <definedName name="Text3">#REF!,#REF!,#REF!,#REF!,#REF!,#REF!,#REF!,#REF!,#REF!,#REF!</definedName>
    <definedName name="Text4">#REF!,#REF!,#REF!,#REF!,#REF!,#REF!,#REF!,#REF!,#REF!,#REF!,#REF!,#REF!,#REF!,#REF!</definedName>
    <definedName name="TextRefCopyRangeCount" hidden="1">108</definedName>
    <definedName name="TotalAPPN">'[7]2011 DCHS (0935) Alloc 4-13ver1'!$E$103</definedName>
    <definedName name="TotalREQ">'[7]2011 DCHS (0935) Alloc 4-13ver1'!$R$2</definedName>
    <definedName name="v" hidden="1">{"cxtransfer",#N/A,FALSE,"ReorgRevisted"}</definedName>
    <definedName name="w" hidden="1">{"Dis",#N/A,FALSE,"ReorgRevisted"}</definedName>
    <definedName name="wa" hidden="1">{"Dis",#N/A,FALSE,"ReorgRevisted"}</definedName>
    <definedName name="waa" hidden="1">{"Dis",#N/A,FALSE,"ReorgRevisted"}</definedName>
    <definedName name="Wednesday1">#REF!,#REF!,#REF!,#REF!,#REF!,#REF!,#REF!,#REF!,#REF!,#REF!,#REF!,#REF!,#REF!,#REF!,#REF!,#REF!,#REF!,#REF!,#REF!,#REF!,#REF!,#REF!,#REF!,#REF!,#REF!,#REF!,#REF!,#REF!,#REF!,#REF!,#REF!,#REF!,#REF!,#REF!,#REF!,#REF!,#REF! #REF!</definedName>
    <definedName name="Wednesday2">#REF!,#REF!,#REF!,#REF!,#REF!,#REF!,#REF!,#REF!,#REF!,#REF!,#REF!,#REF!,#REF!,#REF!,#REF!,#REF!,#REF!,#REF!,#REF!,#REF!,#REF!</definedName>
    <definedName name="wifiafund">OFFSET([1]Dashboard!$J$180,,,,years)</definedName>
    <definedName name="wrn.Aging._.and._.Trend._.Analysis." hidden="1">{#N/A,#N/A,FALSE,"Aging Summary";#N/A,#N/A,FALSE,"Ratio Analysis";#N/A,#N/A,FALSE,"Test 120 Day Accts";#N/A,#N/A,FALSE,"Tickmarks"}</definedName>
    <definedName name="wrn.Council._.Packet." hidden="1">{"First",#N/A,TRUE,"Wk Fin Plan";#N/A,#N/A,TRUE,"Crosswalk";#N/A,#N/A,TRUE,"Fund Balance Reserve";"Project List",#N/A,TRUE,"CIP Carryover List"}</definedName>
    <definedName name="wrn.CX." hidden="1">{"cxtransfer",#N/A,FALSE,"ReorgRevisted"}</definedName>
    <definedName name="wrn.FinPlan." hidden="1">{"Second",#N/A,FALSE,"Wk Fin Plan";"First",#N/A,FALSE,"Wk Fin Plan"}</definedName>
    <definedName name="wrn.NonWholeReport." hidden="1">{"NonWhole",#N/A,FALSE,"ReorgRevisted"}</definedName>
    <definedName name="wrn.Project._.List." hidden="1">{"Project List",#N/A,FALSE,"CIP Carryover List";"Summary",#N/A,FALSE,"CIP Carryover List"}</definedName>
    <definedName name="wrn.RprtDis." hidden="1">{"Dis",#N/A,FALSE,"ReorgRevisted"}</definedName>
    <definedName name="wrn.Summary." hidden="1">{"Summary",#N/A,TRUE,"1991 Actuals";"Summary",#N/A,TRUE,"1992 Actuals";"Summary",#N/A,TRUE,"1993 Actuals";"Summary",#N/A,TRUE,"1994 Adopted";"Summary",#N/A,TRUE,"1994 Revised";"Summary",#N/A,TRUE,"1995 Est";"Summary",#N/A,TRUE,"1996 Est";"Summary",#N/A,TRUE,"1997 Est"}</definedName>
    <definedName name="wrn.WholeReport." hidden="1">{"Whole",#N/A,FALSE,"ReorgRevisted"}</definedName>
    <definedName name="wrn.ZIndirect." hidden="1">{"Indirect91",#N/A,TRUE,"1991 Actuals";"indirect92",#N/A,TRUE,"1992 Actuals";"indirect93",#N/A,TRUE,"1993 Actuals";"indirect94a",#N/A,TRUE,"1994 Adopted";"indirect94r",#N/A,TRUE,"1994 Revised"}</definedName>
    <definedName name="ws" hidden="1">{"Dis",#N/A,FALSE,"ReorgRevisted"}</definedName>
    <definedName name="wsn.cx" hidden="1">{"cxtransfer",#N/A,FALSE,"ReorgRevisted"}</definedName>
    <definedName name="x" hidden="1">{"cxtransfer",#N/A,FALSE,"ReorgRevisted"}</definedName>
    <definedName name="xls" hidden="1">{"cxtransfer",#N/A,FALSE,"ReorgRevisted"}</definedName>
    <definedName name="XREF_COLUMN_3" hidden="1">'[13]SRF Fund Loan Summary (4)'!#REF!</definedName>
    <definedName name="XRefColumnsCount" hidden="1">3</definedName>
    <definedName name="XRefCopy3" hidden="1">'[13]SRF Fund Loan Summary (4)'!#REF!</definedName>
    <definedName name="XRefCopy4" hidden="1">'[13]SRF Fund Loan Summary (4)'!#REF!</definedName>
    <definedName name="XRefCopyRangeCount" hidden="1">4</definedName>
    <definedName name="XRefPasteRangeCount" hidden="1">3</definedName>
    <definedName name="xxx" hidden="1">{"Dis",#N/A,FALSE,"ReorgRevisted"}</definedName>
    <definedName name="y" hidden="1">{"cxtransfer",#N/A,FALSE,"ReorgRevisted"}</definedName>
    <definedName name="years">[1]Dashboard!$O$2</definedName>
    <definedName name="yes" hidden="1">{"Dis",#N/A,FALSE,"ReorgRevisted"}</definedName>
    <definedName name="za" hidden="1">{"cxtransfer",#N/A,FALSE,"ReorgRevisted"}</definedName>
    <definedName name="zz" hidden="1">{"Dis",#N/A,FALSE,"ReorgRevisted"}</definedName>
    <definedName name="zzz" hidden="1">{"cxtransfer",#N/A,FALSE,"ReorgRevisted"}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20" i="1"/>
  <c r="C30" i="1" s="1"/>
  <c r="C35" i="1" l="1"/>
  <c r="D20" i="1" l="1"/>
  <c r="C59" i="1" l="1"/>
  <c r="C62" i="1" s="1"/>
  <c r="D59" i="1" l="1"/>
  <c r="D28" i="1" l="1"/>
  <c r="D30" i="1" s="1"/>
  <c r="D62" i="1" l="1"/>
  <c r="D35" i="1" l="1"/>
  <c r="E59" i="1" l="1"/>
  <c r="E20" i="1" l="1"/>
  <c r="E28" i="1" l="1"/>
  <c r="E30" i="1" s="1"/>
  <c r="E62" i="1" l="1"/>
  <c r="E35" i="1" l="1"/>
  <c r="F59" i="1" l="1"/>
  <c r="F20" i="1" l="1"/>
  <c r="F28" i="1" l="1"/>
  <c r="F30" i="1" s="1"/>
  <c r="F62" i="1" l="1"/>
  <c r="F35" i="1" l="1"/>
  <c r="G59" i="1" l="1"/>
  <c r="G20" i="1" l="1"/>
  <c r="G28" i="1" l="1"/>
  <c r="G30" i="1" s="1"/>
  <c r="G62" i="1" l="1"/>
  <c r="G35" i="1"/>
  <c r="H59" i="1" l="1"/>
  <c r="H20" i="1" l="1"/>
  <c r="H28" i="1" l="1"/>
  <c r="H30" i="1" s="1"/>
  <c r="H35" i="1" l="1"/>
  <c r="H62" i="1" l="1"/>
  <c r="I59" i="1" l="1"/>
  <c r="I20" i="1" l="1"/>
  <c r="I28" i="1" l="1"/>
  <c r="I30" i="1" s="1"/>
  <c r="I35" i="1" l="1"/>
  <c r="I62" i="1" l="1"/>
  <c r="J59" i="1" l="1"/>
  <c r="J20" i="1" l="1"/>
  <c r="J28" i="1" l="1"/>
  <c r="J30" i="1" s="1"/>
  <c r="J35" i="1" l="1"/>
  <c r="J62" i="1" l="1"/>
  <c r="K59" i="1" l="1"/>
  <c r="K20" i="1" l="1"/>
  <c r="K28" i="1" l="1"/>
  <c r="K30" i="1" s="1"/>
  <c r="K35" i="1" l="1"/>
  <c r="K62" i="1"/>
  <c r="B79" i="1" l="1"/>
  <c r="L59" i="1" l="1"/>
  <c r="L20" i="1" l="1"/>
  <c r="L28" i="1" l="1"/>
  <c r="L30" i="1" s="1"/>
  <c r="L35" i="1" l="1"/>
  <c r="L62" i="1" l="1"/>
  <c r="M59" i="1" l="1"/>
  <c r="M20" i="1" l="1"/>
  <c r="M28" i="1" l="1"/>
  <c r="M30" i="1" s="1"/>
  <c r="M35" i="1" l="1"/>
  <c r="M62" i="1" l="1"/>
  <c r="N59" i="1" l="1"/>
  <c r="N20" i="1"/>
  <c r="N28" i="1" l="1"/>
  <c r="N30" i="1" s="1"/>
  <c r="N62" i="1" l="1"/>
  <c r="N35" i="1"/>
</calcChain>
</file>

<file path=xl/sharedStrings.xml><?xml version="1.0" encoding="utf-8"?>
<sst xmlns="http://schemas.openxmlformats.org/spreadsheetml/2006/main" count="73" uniqueCount="62">
  <si>
    <t>King County WTD - Sewer Rate Financial Model</t>
  </si>
  <si>
    <t>Wastewater Treatment Division</t>
  </si>
  <si>
    <t>Actual</t>
  </si>
  <si>
    <t>Budget</t>
  </si>
  <si>
    <t>Rate Proposal</t>
  </si>
  <si>
    <t>Projected</t>
  </si>
  <si>
    <t>X</t>
  </si>
  <si>
    <t>Attachment A - Financial Forecast</t>
  </si>
  <si>
    <t>Operating Financial Forecast - 4611 ($ '000)</t>
  </si>
  <si>
    <t>Monthly Sewer Rate</t>
  </si>
  <si>
    <t>Rate Increase</t>
  </si>
  <si>
    <t>Residential Customer Equivalents (RCEs)</t>
  </si>
  <si>
    <t>Revenue</t>
  </si>
  <si>
    <r>
      <t>Sewer Rate</t>
    </r>
    <r>
      <rPr>
        <vertAlign val="superscript"/>
        <sz val="9.5"/>
        <rFont val="Aptos Narrow"/>
        <family val="2"/>
        <scheme val="minor"/>
      </rPr>
      <t xml:space="preserve">1 </t>
    </r>
  </si>
  <si>
    <t>Capacity Charge</t>
  </si>
  <si>
    <t>Industrial Waste</t>
  </si>
  <si>
    <t>Resource Recovery</t>
  </si>
  <si>
    <t>Other Income</t>
  </si>
  <si>
    <t>Investment Income</t>
  </si>
  <si>
    <t>Use (Transfer to) Rate Stabilization Reserve</t>
  </si>
  <si>
    <t>Total - Revenue</t>
  </si>
  <si>
    <t xml:space="preserve">Expenditures &amp; Transfers </t>
  </si>
  <si>
    <t>O&amp;M Expenses</t>
  </si>
  <si>
    <t>Existing Debt Service</t>
  </si>
  <si>
    <t>New Debt Service</t>
  </si>
  <si>
    <t>Debt Retirement/ Defeasance Use of Cash</t>
  </si>
  <si>
    <t>Minimum Operating Reserve Contribution</t>
  </si>
  <si>
    <t>Total - Expenditures &amp; Transfers</t>
  </si>
  <si>
    <t xml:space="preserve">Net Cash Flow </t>
  </si>
  <si>
    <t xml:space="preserve">Beginning Balance </t>
  </si>
  <si>
    <t>Net Cash Flow</t>
  </si>
  <si>
    <t>Policy Cash-Funded Capital (Transfer to Capital Fund)</t>
  </si>
  <si>
    <r>
      <t>Ending Balance</t>
    </r>
    <r>
      <rPr>
        <vertAlign val="superscript"/>
        <sz val="11"/>
        <rFont val="Aptos Narrow"/>
        <family val="2"/>
        <scheme val="minor"/>
      </rPr>
      <t>2</t>
    </r>
  </si>
  <si>
    <t>Ending Reserve Balances</t>
  </si>
  <si>
    <t>Water Quality Operating Liquidity Reserve</t>
  </si>
  <si>
    <t>Rate Stabilization Reserve Account</t>
  </si>
  <si>
    <t xml:space="preserve">Debt Service Coverage - Parity Bonds (Senior Lien) </t>
  </si>
  <si>
    <t>Debt Service Coverage - All-In Debt Service</t>
  </si>
  <si>
    <r>
      <rPr>
        <vertAlign val="superscript"/>
        <sz val="11"/>
        <rFont val="Aptos Narrow"/>
        <family val="2"/>
        <scheme val="minor"/>
      </rPr>
      <t>1</t>
    </r>
    <r>
      <rPr>
        <sz val="11"/>
        <rFont val="Aptos Narrow"/>
        <family val="2"/>
        <scheme val="minor"/>
      </rPr>
      <t>Sewer rate revenue in 2024 includes a billing adjustment of $2.6m</t>
    </r>
  </si>
  <si>
    <r>
      <t>2</t>
    </r>
    <r>
      <rPr>
        <sz val="11"/>
        <rFont val="Aptos Narrow"/>
        <family val="2"/>
        <scheme val="minor"/>
      </rPr>
      <t>Difference between 2024 ending balance and 2025 beginning balance driven by reconciliation of cash and accrual, timing of transfers between funds</t>
    </r>
  </si>
  <si>
    <t>Capital Funding Forecast - 3611 &amp; 3612 ($ '000)</t>
  </si>
  <si>
    <t>Beginning Balance</t>
  </si>
  <si>
    <t>WIFIA Proceeds</t>
  </si>
  <si>
    <t>State Loan Proceeds</t>
  </si>
  <si>
    <t>Variable Rate Debt Proceeds</t>
  </si>
  <si>
    <t>Commercial Paper / Interim Financing</t>
  </si>
  <si>
    <t>Retirement of Interim Financing</t>
  </si>
  <si>
    <t>Net Bond Proceeds</t>
  </si>
  <si>
    <r>
      <t>Reserve Contribution/(Requirement)</t>
    </r>
    <r>
      <rPr>
        <vertAlign val="superscript"/>
        <sz val="11"/>
        <rFont val="Aptos Narrow"/>
        <family val="2"/>
        <scheme val="minor"/>
      </rPr>
      <t xml:space="preserve">3 </t>
    </r>
  </si>
  <si>
    <t>Grants, Settlements, and Other</t>
  </si>
  <si>
    <t>Capital Expenditures</t>
  </si>
  <si>
    <t>Ending Balance Before Transfers</t>
  </si>
  <si>
    <t>Year-end Transfers from Operating Fund</t>
  </si>
  <si>
    <t>Ending Balance</t>
  </si>
  <si>
    <t>Capital Liquidity Reserve</t>
  </si>
  <si>
    <t>Emergency Capital Reserve</t>
  </si>
  <si>
    <t>Revenue Bonds Reserve Account</t>
  </si>
  <si>
    <t>State Revolving Fund Reserve Account</t>
  </si>
  <si>
    <r>
      <rPr>
        <vertAlign val="superscript"/>
        <sz val="11"/>
        <rFont val="Aptos Narrow"/>
        <family val="2"/>
        <scheme val="minor"/>
      </rPr>
      <t>3</t>
    </r>
    <r>
      <rPr>
        <sz val="11"/>
        <rFont val="Aptos Narrow"/>
        <family val="2"/>
        <scheme val="minor"/>
      </rPr>
      <t>Capital Liquidity Reserve increased from $5m to $40m in 2024</t>
    </r>
  </si>
  <si>
    <t xml:space="preserve">Note: Bond covenants are written to allow that in any given year, use of the Rates Stabilization Reserve can be recognized as revenue eligible for inclusion in the bond coverage calculation. In years that WTD contributes to this reserve, that portion of revenue is deducted from the revenue basis for calculating bond coverage. This allows WTD to use reserves to smooth rate increases and otherwise manage rate levels without compromising the ability to meet annual bond coverage targets. </t>
  </si>
  <si>
    <t>Unit Converstion</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</si>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</sst>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_)"/>
    <numFmt numFmtId="166" formatCode="&quot;$&quot;#,##0.00;\-&quot;$&quot;#,##0.00"/>
    <numFmt numFmtId="167" formatCode="_(* #,##0_);_(* \(#,##0\);_(* &quot;-&quot;??_);_(@_)"/>
    <numFmt numFmtId="168" formatCode="_(&quot;$&quot;* #,##0_);_(&quot;$&quot;* \(#,##0\);_(&quot;$&quot;* &quot;-&quot;??_);_(@_)"/>
    <numFmt numFmtId="169" formatCode="#,##0;\(#,##0\)"/>
    <numFmt numFmtId="170" formatCode="0.00\x"/>
  </numFmts>
  <fonts count="13">
    <font>
      <sz val="10"/>
      <color theme="1"/>
      <name val="Arial"/>
      <family val="2"/>
    </font>
    <font>
      <sz val="11"/>
      <color theme="1"/>
      <name val="Aptos Narrow"/>
      <family val="2"/>
      <scheme val="minor"/>
    </font>
    <font>
      <b/>
      <sz val="11"/>
      <color theme="0"/>
      <name val="Aptos Narrow"/>
      <family val="2"/>
      <scheme val="minor"/>
    </font>
    <font>
      <sz val="11"/>
      <color theme="0"/>
      <name val="Aptos Narrow"/>
      <family val="2"/>
      <scheme val="minor"/>
    </font>
    <font>
      <b/>
      <sz val="11"/>
      <color rgb="FF9BE5E9"/>
      <name val="Aptos Narrow"/>
      <family val="2"/>
      <scheme val="minor"/>
    </font>
    <font>
      <sz val="11"/>
      <color rgb="FF9BE5E9"/>
      <name val="Aptos Narrow"/>
      <family val="2"/>
      <scheme val="minor"/>
    </font>
    <font>
      <sz val="11"/>
      <name val="Aptos Narrow"/>
      <family val="2"/>
      <scheme val="minor"/>
    </font>
    <font>
      <sz val="10"/>
      <name val="Arial"/>
      <family val="2"/>
    </font>
    <font>
      <b/>
      <sz val="11"/>
      <name val="Aptos Narrow"/>
      <family val="2"/>
      <scheme val="minor"/>
    </font>
    <font>
      <vertAlign val="superscript"/>
      <sz val="9.5"/>
      <name val="Aptos Narrow"/>
      <family val="2"/>
      <scheme val="minor"/>
    </font>
    <font>
      <vertAlign val="superscript"/>
      <sz val="11"/>
      <name val="Aptos Narrow"/>
      <family val="2"/>
      <scheme val="minor"/>
    </font>
    <font>
      <sz val="11"/>
      <color theme="3"/>
      <name val="Aptos Narrow"/>
      <family val="2"/>
      <scheme val="minor"/>
    </font>
    <font>
      <i/>
      <sz val="11"/>
      <color theme="1" tint="0.249977111117893"/>
      <name val="Aptos Narrow"/>
      <family val="2"/>
      <scheme val="minor"/>
    </font>
  </fonts>
  <fills count="5">
    <fill>
      <patternFill patternType="none"/>
    </fill>
    <fill>
      <patternFill patternType="gray125"/>
    </fill>
    <fill>
      <patternFill patternType="solid">
        <fgColor theme="3"/>
        <bgColor indexed="64"/>
      </patternFill>
    </fill>
    <fill>
      <patternFill patternType="solid">
        <fgColor theme="4" tint="-0.499984740745262"/>
        <bgColor indexed="64"/>
      </patternFill>
    </fill>
    <fill>
      <patternFill patternType="solid">
        <fgColor theme="2"/>
        <bgColor indexed="64"/>
      </patternFill>
    </fill>
  </fills>
  <borders count="12">
    <border>
      <left/>
      <right/>
      <top/>
      <bottom/>
      <diagonal/>
    </border>
    <border>
      <left/>
      <right style="medium">
        <color theme="3"/>
      </right>
      <top/>
      <bottom/>
      <diagonal/>
    </border>
    <border>
      <left/>
      <right/>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auto="1"/>
      </left>
      <right/>
      <top/>
      <bottom/>
      <diagonal/>
    </border>
    <border>
      <left style="medium">
        <color theme="3"/>
      </left>
      <right/>
      <top/>
      <bottom/>
      <diagonal/>
    </border>
    <border>
      <left/>
      <right/>
      <top style="thin">
        <color indexed="64"/>
      </top>
      <bottom/>
      <diagonal/>
    </border>
    <border>
      <left/>
      <right/>
      <top/>
      <bottom style="thin">
        <color indexed="64"/>
      </bottom>
      <diagonal/>
    </border>
    <border>
      <left style="medium">
        <color theme="3"/>
      </left>
      <right/>
      <top/>
      <bottom style="medium">
        <color theme="3"/>
      </bottom>
      <diagonal/>
    </border>
    <border>
      <left/>
      <right style="medium">
        <color theme="3"/>
      </right>
      <top/>
      <bottom style="medium">
        <color theme="3"/>
      </bottom>
      <diagonal/>
    </border>
  </borders>
  <cellStyleXfs count="7">
    <xf numFmtId="0" fontId="0" fillId="0" borderId="0"/>
    <xf numFmtId="0" fontId="1" fillId="0" borderId="0"/>
    <xf numFmtId="44" fontId="1"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cellStyleXfs>
  <cellXfs count="94">
    <xf numFmtId="0" fontId="0" fillId="0" borderId="0" xfId="0"/>
    <xf numFmtId="0" fontId="4" fillId="2" borderId="0" xfId="0" applyFont="1" applyFill="1" applyAlignment="1">
      <alignment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5" fillId="2" borderId="0" xfId="0" applyFont="1" applyFill="1" applyAlignment="1">
      <alignment vertical="center"/>
    </xf>
    <xf numFmtId="0" fontId="3" fillId="0" borderId="0" xfId="0" applyFont="1" applyAlignment="1">
      <alignment horizontal="center" vertical="center"/>
    </xf>
    <xf numFmtId="0" fontId="1" fillId="0" borderId="0" xfId="1" applyAlignment="1">
      <alignment vertical="center"/>
    </xf>
    <xf numFmtId="39" fontId="6" fillId="0" borderId="0" xfId="2" applyNumberFormat="1" applyFont="1" applyAlignment="1">
      <alignment vertical="center"/>
    </xf>
    <xf numFmtId="39" fontId="6" fillId="0" borderId="0" xfId="2" applyNumberFormat="1" applyFont="1" applyBorder="1" applyAlignment="1">
      <alignment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1" fillId="0" borderId="0" xfId="0" applyFont="1" applyAlignment="1">
      <alignment vertical="center"/>
    </xf>
    <xf numFmtId="37" fontId="6" fillId="0" borderId="0" xfId="1" applyNumberFormat="1" applyFont="1" applyAlignment="1">
      <alignment horizontal="left" vertical="center"/>
    </xf>
    <xf numFmtId="10" fontId="6" fillId="0" borderId="0" xfId="3" applyNumberFormat="1" applyFont="1" applyBorder="1" applyAlignment="1">
      <alignment vertical="center"/>
    </xf>
    <xf numFmtId="164" fontId="6" fillId="0" borderId="0" xfId="3" applyNumberFormat="1" applyFont="1" applyBorder="1" applyAlignment="1">
      <alignment vertical="center"/>
    </xf>
    <xf numFmtId="164" fontId="6" fillId="0" borderId="0" xfId="3" applyNumberFormat="1" applyFont="1" applyAlignment="1">
      <alignment vertical="center"/>
    </xf>
    <xf numFmtId="164" fontId="6" fillId="0" borderId="2" xfId="3" applyNumberFormat="1" applyFont="1" applyBorder="1" applyAlignment="1">
      <alignment vertical="center"/>
    </xf>
    <xf numFmtId="0" fontId="4" fillId="2" borderId="3" xfId="1" applyFont="1" applyFill="1" applyBorder="1" applyAlignment="1">
      <alignment horizontal="left" vertical="center"/>
    </xf>
    <xf numFmtId="165" fontId="5" fillId="2" borderId="4" xfId="1" applyNumberFormat="1" applyFont="1" applyFill="1" applyBorder="1" applyAlignment="1">
      <alignment horizontal="center" vertical="center"/>
    </xf>
    <xf numFmtId="165" fontId="5" fillId="2" borderId="5" xfId="1" applyNumberFormat="1" applyFont="1" applyFill="1" applyBorder="1" applyAlignment="1">
      <alignment horizontal="center" vertical="center"/>
    </xf>
    <xf numFmtId="0" fontId="4" fillId="0" borderId="6"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166" fontId="6" fillId="0" borderId="7" xfId="4" applyNumberFormat="1" applyFont="1" applyBorder="1" applyAlignment="1">
      <alignment horizontal="left" vertical="center"/>
    </xf>
    <xf numFmtId="7" fontId="1" fillId="0" borderId="0" xfId="0" applyNumberFormat="1" applyFont="1" applyAlignment="1">
      <alignment vertical="center"/>
    </xf>
    <xf numFmtId="7" fontId="1" fillId="0" borderId="1" xfId="0" applyNumberFormat="1" applyFont="1" applyBorder="1" applyAlignment="1">
      <alignment vertical="center"/>
    </xf>
    <xf numFmtId="37" fontId="6" fillId="0" borderId="7" xfId="1" applyNumberFormat="1" applyFont="1" applyBorder="1" applyAlignment="1">
      <alignment horizontal="left" vertical="center"/>
    </xf>
    <xf numFmtId="10" fontId="6" fillId="0" borderId="0" xfId="3" applyNumberFormat="1" applyFont="1" applyAlignment="1">
      <alignment vertical="center"/>
    </xf>
    <xf numFmtId="10" fontId="6" fillId="0" borderId="1" xfId="3" applyNumberFormat="1" applyFont="1" applyBorder="1" applyAlignment="1">
      <alignment vertical="center"/>
    </xf>
    <xf numFmtId="43" fontId="6" fillId="0" borderId="0" xfId="5" applyFont="1" applyBorder="1" applyAlignment="1">
      <alignment vertical="center"/>
    </xf>
    <xf numFmtId="37" fontId="6" fillId="0" borderId="0" xfId="1" applyNumberFormat="1" applyFont="1" applyAlignment="1">
      <alignment vertical="center"/>
    </xf>
    <xf numFmtId="37" fontId="6" fillId="0" borderId="1" xfId="1" applyNumberFormat="1" applyFont="1" applyBorder="1" applyAlignment="1">
      <alignment vertical="center"/>
    </xf>
    <xf numFmtId="37" fontId="8" fillId="0" borderId="7" xfId="1" applyNumberFormat="1" applyFont="1" applyBorder="1" applyAlignment="1">
      <alignment horizontal="left" vertical="center"/>
    </xf>
    <xf numFmtId="167" fontId="6" fillId="0" borderId="0" xfId="5" applyNumberFormat="1" applyFont="1" applyBorder="1" applyAlignment="1">
      <alignment vertical="center"/>
    </xf>
    <xf numFmtId="164" fontId="6" fillId="0" borderId="0" xfId="5" applyNumberFormat="1" applyFont="1" applyAlignment="1">
      <alignment vertical="center"/>
    </xf>
    <xf numFmtId="167" fontId="6" fillId="0" borderId="1" xfId="5" applyNumberFormat="1" applyFont="1" applyBorder="1" applyAlignment="1">
      <alignment vertical="center"/>
    </xf>
    <xf numFmtId="37" fontId="6" fillId="0" borderId="7" xfId="1" applyNumberFormat="1" applyFont="1" applyBorder="1" applyAlignment="1">
      <alignment horizontal="left" vertical="center" indent="1"/>
    </xf>
    <xf numFmtId="168" fontId="6" fillId="0" borderId="0" xfId="2" applyNumberFormat="1" applyFont="1" applyBorder="1" applyAlignment="1">
      <alignment vertical="center"/>
    </xf>
    <xf numFmtId="42" fontId="6" fillId="0" borderId="0" xfId="2" applyNumberFormat="1" applyFont="1" applyBorder="1" applyAlignment="1">
      <alignment vertical="center"/>
    </xf>
    <xf numFmtId="42" fontId="6" fillId="0" borderId="0" xfId="2" applyNumberFormat="1" applyFont="1" applyAlignment="1">
      <alignment vertical="center"/>
    </xf>
    <xf numFmtId="168" fontId="6" fillId="0" borderId="1" xfId="2" applyNumberFormat="1" applyFont="1" applyBorder="1" applyAlignment="1">
      <alignment vertical="center"/>
    </xf>
    <xf numFmtId="167" fontId="6" fillId="0" borderId="0" xfId="6" applyNumberFormat="1" applyFont="1" applyBorder="1" applyAlignment="1">
      <alignment vertical="center"/>
    </xf>
    <xf numFmtId="41" fontId="6" fillId="0" borderId="0" xfId="6" applyNumberFormat="1" applyFont="1" applyBorder="1" applyAlignment="1">
      <alignment vertical="center"/>
    </xf>
    <xf numFmtId="41" fontId="6" fillId="0" borderId="0" xfId="5" applyNumberFormat="1" applyFont="1" applyBorder="1" applyAlignment="1">
      <alignment vertical="center"/>
    </xf>
    <xf numFmtId="41" fontId="6" fillId="0" borderId="0" xfId="5" applyNumberFormat="1" applyFont="1" applyAlignment="1">
      <alignment vertical="center"/>
    </xf>
    <xf numFmtId="41" fontId="6" fillId="0" borderId="0" xfId="6" applyNumberFormat="1" applyFont="1" applyAlignment="1">
      <alignment vertical="center"/>
    </xf>
    <xf numFmtId="167" fontId="6" fillId="0" borderId="1" xfId="6" applyNumberFormat="1" applyFont="1" applyBorder="1" applyAlignment="1">
      <alignment vertical="center"/>
    </xf>
    <xf numFmtId="168" fontId="8" fillId="0" borderId="0" xfId="2" applyNumberFormat="1" applyFont="1" applyBorder="1" applyAlignment="1">
      <alignment vertical="center"/>
    </xf>
    <xf numFmtId="42" fontId="8" fillId="0" borderId="8" xfId="2" applyNumberFormat="1" applyFont="1" applyBorder="1" applyAlignment="1">
      <alignment vertical="center"/>
    </xf>
    <xf numFmtId="168" fontId="8" fillId="0" borderId="1" xfId="2" applyNumberFormat="1" applyFont="1" applyBorder="1" applyAlignment="1">
      <alignment vertical="center"/>
    </xf>
    <xf numFmtId="42" fontId="1" fillId="0" borderId="0" xfId="1" applyNumberFormat="1" applyAlignment="1">
      <alignment vertical="center"/>
    </xf>
    <xf numFmtId="37" fontId="6" fillId="0" borderId="7" xfId="1" applyNumberFormat="1" applyFont="1" applyBorder="1" applyAlignment="1">
      <alignment vertical="center"/>
    </xf>
    <xf numFmtId="164" fontId="6" fillId="0" borderId="0" xfId="6" applyNumberFormat="1" applyFont="1" applyBorder="1" applyAlignment="1">
      <alignment vertical="center"/>
    </xf>
    <xf numFmtId="167" fontId="6" fillId="0" borderId="0" xfId="6" applyNumberFormat="1" applyFont="1" applyAlignment="1">
      <alignment vertical="center"/>
    </xf>
    <xf numFmtId="169" fontId="8" fillId="0" borderId="7" xfId="1" applyNumberFormat="1" applyFont="1" applyBorder="1" applyAlignment="1">
      <alignment horizontal="left" vertical="center"/>
    </xf>
    <xf numFmtId="164" fontId="6" fillId="0" borderId="0" xfId="6" applyNumberFormat="1" applyFont="1" applyAlignment="1">
      <alignment vertical="center"/>
    </xf>
    <xf numFmtId="169" fontId="6" fillId="0" borderId="7" xfId="1" applyNumberFormat="1" applyFont="1" applyBorder="1" applyAlignment="1">
      <alignment horizontal="left" vertical="center" indent="1"/>
    </xf>
    <xf numFmtId="164" fontId="1" fillId="0" borderId="0" xfId="1" applyNumberFormat="1" applyAlignment="1">
      <alignment vertical="center"/>
    </xf>
    <xf numFmtId="168" fontId="8" fillId="0" borderId="0" xfId="2" applyNumberFormat="1" applyFont="1" applyAlignment="1">
      <alignment vertical="center"/>
    </xf>
    <xf numFmtId="42" fontId="8" fillId="0" borderId="0" xfId="2" applyNumberFormat="1" applyFont="1" applyBorder="1" applyAlignment="1">
      <alignment vertical="center"/>
    </xf>
    <xf numFmtId="42" fontId="8" fillId="0" borderId="0" xfId="2" applyNumberFormat="1" applyFont="1" applyAlignment="1">
      <alignment vertical="center"/>
    </xf>
    <xf numFmtId="169" fontId="6" fillId="0" borderId="7" xfId="1" applyNumberFormat="1" applyFont="1" applyBorder="1" applyAlignment="1">
      <alignment horizontal="left" vertical="center"/>
    </xf>
    <xf numFmtId="166" fontId="6" fillId="0" borderId="7" xfId="4" applyNumberFormat="1" applyFont="1" applyBorder="1" applyAlignment="1">
      <alignment horizontal="left" vertical="center" indent="1"/>
    </xf>
    <xf numFmtId="41" fontId="6" fillId="0" borderId="9" xfId="2" applyNumberFormat="1" applyFont="1" applyBorder="1" applyAlignment="1">
      <alignment vertical="center"/>
    </xf>
    <xf numFmtId="168" fontId="6" fillId="0" borderId="0" xfId="2" applyNumberFormat="1" applyFont="1" applyAlignment="1">
      <alignment vertical="center"/>
    </xf>
    <xf numFmtId="39" fontId="8" fillId="0" borderId="7" xfId="1" applyNumberFormat="1" applyFont="1" applyBorder="1" applyAlignment="1">
      <alignment horizontal="left" vertical="center"/>
    </xf>
    <xf numFmtId="10" fontId="6" fillId="0" borderId="0" xfId="5" applyNumberFormat="1" applyFont="1" applyBorder="1" applyAlignment="1">
      <alignment vertical="center"/>
    </xf>
    <xf numFmtId="10" fontId="6" fillId="0" borderId="0" xfId="5" applyNumberFormat="1" applyFont="1" applyAlignment="1">
      <alignment vertical="center"/>
    </xf>
    <xf numFmtId="43" fontId="6" fillId="0" borderId="1" xfId="5" applyFont="1" applyBorder="1" applyAlignment="1">
      <alignment vertical="center"/>
    </xf>
    <xf numFmtId="39" fontId="6" fillId="0" borderId="7" xfId="1" applyNumberFormat="1" applyFont="1" applyBorder="1" applyAlignment="1">
      <alignment horizontal="left" vertical="center" indent="1"/>
    </xf>
    <xf numFmtId="42" fontId="6" fillId="0" borderId="0" xfId="5" applyNumberFormat="1" applyFont="1" applyBorder="1" applyAlignment="1">
      <alignment vertical="center"/>
    </xf>
    <xf numFmtId="42" fontId="6" fillId="0" borderId="0" xfId="5" applyNumberFormat="1" applyFont="1" applyAlignment="1">
      <alignment vertical="center"/>
    </xf>
    <xf numFmtId="39" fontId="6" fillId="0" borderId="7" xfId="1" applyNumberFormat="1" applyFont="1" applyBorder="1" applyAlignment="1">
      <alignment horizontal="left" vertical="center"/>
    </xf>
    <xf numFmtId="170" fontId="6" fillId="0" borderId="0" xfId="5" applyNumberFormat="1" applyFont="1" applyBorder="1" applyAlignment="1">
      <alignment vertical="center"/>
    </xf>
    <xf numFmtId="170" fontId="6" fillId="0" borderId="0" xfId="5" applyNumberFormat="1" applyFont="1" applyAlignment="1">
      <alignment vertical="center"/>
    </xf>
    <xf numFmtId="170" fontId="6" fillId="0" borderId="1" xfId="5" applyNumberFormat="1" applyFont="1" applyBorder="1" applyAlignment="1">
      <alignment vertical="center"/>
    </xf>
    <xf numFmtId="169" fontId="10" fillId="0" borderId="10" xfId="1" applyNumberFormat="1" applyFont="1" applyBorder="1" applyAlignment="1">
      <alignment horizontal="left" vertical="center"/>
    </xf>
    <xf numFmtId="168" fontId="6" fillId="0" borderId="2" xfId="2" applyNumberFormat="1" applyFont="1" applyBorder="1" applyAlignment="1">
      <alignment vertical="center"/>
    </xf>
    <xf numFmtId="168" fontId="6" fillId="0" borderId="11" xfId="2" applyNumberFormat="1" applyFont="1" applyBorder="1" applyAlignment="1">
      <alignment vertical="center"/>
    </xf>
    <xf numFmtId="169" fontId="6" fillId="0" borderId="0" xfId="1" applyNumberFormat="1" applyFont="1" applyAlignment="1">
      <alignment vertical="center"/>
    </xf>
    <xf numFmtId="166" fontId="8" fillId="0" borderId="7" xfId="4" applyNumberFormat="1" applyFont="1" applyBorder="1" applyAlignment="1">
      <alignment horizontal="left" vertical="center" indent="1"/>
    </xf>
    <xf numFmtId="41" fontId="8" fillId="0" borderId="0" xfId="2" applyNumberFormat="1" applyFont="1" applyBorder="1" applyAlignment="1">
      <alignment vertical="center"/>
    </xf>
    <xf numFmtId="41" fontId="8" fillId="0" borderId="0" xfId="2" applyNumberFormat="1" applyFont="1" applyAlignment="1">
      <alignment vertical="center"/>
    </xf>
    <xf numFmtId="42" fontId="6" fillId="0" borderId="8" xfId="2" applyNumberFormat="1" applyFont="1" applyBorder="1" applyAlignment="1">
      <alignment vertical="center"/>
    </xf>
    <xf numFmtId="41" fontId="6" fillId="0" borderId="0" xfId="1" applyNumberFormat="1" applyFont="1" applyAlignment="1">
      <alignment vertical="center"/>
    </xf>
    <xf numFmtId="169" fontId="6" fillId="0" borderId="10" xfId="1" applyNumberFormat="1" applyFont="1" applyBorder="1" applyAlignment="1">
      <alignment horizontal="left" vertical="center"/>
    </xf>
    <xf numFmtId="167" fontId="6" fillId="0" borderId="2" xfId="6" applyNumberFormat="1" applyFont="1" applyBorder="1" applyAlignment="1">
      <alignment vertical="center"/>
    </xf>
    <xf numFmtId="167" fontId="6" fillId="0" borderId="11" xfId="6" applyNumberFormat="1" applyFont="1" applyBorder="1" applyAlignment="1">
      <alignment vertical="center"/>
    </xf>
    <xf numFmtId="169" fontId="6" fillId="0" borderId="0" xfId="1" applyNumberFormat="1" applyFont="1" applyAlignment="1">
      <alignment horizontal="left" vertical="center"/>
    </xf>
    <xf numFmtId="169" fontId="6" fillId="0" borderId="0" xfId="1" applyNumberFormat="1" applyFont="1" applyAlignment="1">
      <alignment vertical="center" wrapText="1"/>
    </xf>
    <xf numFmtId="168" fontId="1" fillId="0" borderId="0" xfId="2" applyNumberFormat="1" applyFont="1" applyBorder="1" applyAlignment="1">
      <alignment vertical="center"/>
    </xf>
    <xf numFmtId="3" fontId="11" fillId="4" borderId="0" xfId="2" applyNumberFormat="1" applyFont="1" applyFill="1" applyBorder="1" applyAlignment="1">
      <alignment vertical="center"/>
    </xf>
    <xf numFmtId="168" fontId="1" fillId="0" borderId="0" xfId="2" applyNumberFormat="1" applyFont="1" applyAlignment="1">
      <alignment vertical="center"/>
    </xf>
    <xf numFmtId="0" fontId="12" fillId="0" borderId="0" xfId="0" applyFont="1" applyAlignment="1">
      <alignment vertical="center"/>
    </xf>
  </cellXfs>
  <cellStyles count="7">
    <cellStyle name="Comma 2" xfId="5" xr:uid="{10C0B10C-AF98-49B3-A848-70DA6528BCCD}"/>
    <cellStyle name="Comma 2 2" xfId="6" xr:uid="{91BC3B30-6C98-4B23-A84E-A6BEA55156C9}"/>
    <cellStyle name="Currency 2" xfId="2" xr:uid="{F07ABE2B-9978-455C-B7E0-6119918E1ACD}"/>
    <cellStyle name="Currency 2 2" xfId="4" xr:uid="{3EB5EAC4-1147-4177-B7B0-11267AA0F2F3}"/>
    <cellStyle name="Normal" xfId="0" builtinId="0"/>
    <cellStyle name="Normal 3" xfId="1" xr:uid="{13DB5E2B-E399-4833-8C66-48F4E89225B1}"/>
    <cellStyle name="Percent 2" xfId="3" xr:uid="{B15122B4-8695-48A8-BCA6-294B25D71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c1.sharepoint.com/teams/DNRPWTDRatesCapitalDebtManagement/Work%20Products/Rate%20Setting/2026%20Rate%20Approved%20in%202025/Analysis/2.%20Sewer%20Rate%20Proposal/KCWTD%202026%20Rate%20Setting%20-%20Sewer%20Rate%20Proposal.xlsx" TargetMode="External"/><Relationship Id="rId1" Type="http://schemas.openxmlformats.org/officeDocument/2006/relationships/externalLinkPath" Target="/teams/DNRPWTDRatesCapitalDebtManagement/Work%20Products/Rate%20Setting/2026%20Rate%20Approved%20in%202025/Analysis/2.%20Sewer%20Rate%20Proposal/KCWTD%202026%20Rate%20Setting%20-%20Sewer%20Rate%20Propos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RPM\123data\HOF%20Files\2008\HOF%202008%20Budget%20form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s-shares\home\INOUYER\Randy\My%20Documents\RANDY\2009%20Budget\DO\2009%20Allocation%20Table%20for%20Allocation%203-31-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black\OneDrive%20-%20King%20County\Desktop\WTDSRM2021WTDRecommend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ecordj\AppData\Local\Microsoft\Windows\Temporary%20Internet%20Files\Content.Outlook\DJH4TYBY\Countywide_Equipment_Replacement_Templa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king\Users\minguss\Data\2006%20dataset%200606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s-shares\home\inouyer\Randy\My%20Documents\RANDY\2011%20Budget\DCHS\2011%20DCHS%20(0935)%20Alloc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kc1-portal2.sharepoint.com/CapitalFinanceGroup/Capacity%20Charge%20Files/2020%20Capacity%20Charge/Model/2020_CC_RATE_MODEL_20190222v1.14%20Final%20TL%2003%2007%20201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Randy\My%20Documents\RANDY\2009%20Budget\DO\2009%20DCHS%20(09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gonzacr\Local%20Settings\Temporary%20Internet%20Files\OLK65\Copy%20of%20Countywide_Equipment_Replacement_Templates%20BA%20Example%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NNUAL%20BUDGETS\2010%20Budget%20Panels\Executive%20Transmitted%20Documents\Other\2010Source_Ordin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Lindlem\Local%20Settings\Temporary%20Internet%20Files\OLK8C\DATASET%20CSD%20REV(shar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ARNES\Bond%20Issue%202012A\Documents%20and%20Settings\forrisw\Local%20Settings\Temporary%20Internet%20Files\OLK6\Long%20Term%20Debt%20and%20Other%20Liabilities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Change Log"/>
      <sheetName val="Model Guide"/>
      <sheetName val="O&amp;M"/>
      <sheetName val="Reference"/>
      <sheetName val="RCEs"/>
      <sheetName val="Assumptions"/>
      <sheetName val="Tests"/>
      <sheetName val="Revenues"/>
      <sheetName val="Capacity Charge"/>
      <sheetName val="Existing Debt"/>
      <sheetName val="Capital Funding"/>
      <sheetName val="New Debt"/>
      <sheetName val="Scenario Tracker"/>
      <sheetName val="Scenario Tracker (2nd Decade)"/>
      <sheetName val="Interim Financing"/>
      <sheetName val="2026 Fiscal Note"/>
      <sheetName val="Variance"/>
      <sheetName val="Dashboard"/>
      <sheetName val="AttachA"/>
      <sheetName val="OrdinanceTests"/>
      <sheetName val="FiscalNoteCalcs"/>
      <sheetName val="CIP1_2026 Scenario (L-LDW)"/>
      <sheetName val="CIP2_2026 Scenario (K)"/>
      <sheetName val="CIP3_2026 Proposal (M)"/>
      <sheetName val="CIP4_2025Adopted"/>
      <sheetName val="CIP5_2026 Keep Current (C)"/>
      <sheetName val="CIP6_2026 Scenario (L-CSO)"/>
      <sheetName val="CIP7_2026Preliminary"/>
      <sheetName val="CIP8_2026 Scenario (L)"/>
      <sheetName val="RTI"/>
      <sheetName val="CSO_Analysis"/>
      <sheetName val="Affordability Summary"/>
      <sheetName val="RTI Source for Fin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Forms"/>
      <sheetName val="Form1ApproUnitSummary"/>
      <sheetName val="Form1ApproUnitSummary,Pg2"/>
      <sheetName val="Form1RL"/>
      <sheetName val="Form2ADecisionPackage"/>
      <sheetName val="Form 2B PC-01 HOF CX transfer "/>
      <sheetName val="Form 2B RB-01 Priority Housing"/>
      <sheetName val="Form 2BPC-02"/>
      <sheetName val="Form 2B RB-02  House Bill 1321"/>
      <sheetName val="Form 2B TA-01 Sp Needs Housing"/>
      <sheetName val="Form3A Revenues"/>
      <sheetName val="Form3B-1 CX"/>
      <sheetName val="Form3B-2 Interest"/>
      <sheetName val="Form3B-3 DD"/>
      <sheetName val="Form3B-4 Cred Enh"/>
      <sheetName val="Form3B-5 Vets"/>
      <sheetName val="Form3B-6 Passage Point "/>
      <sheetName val="Form3B-7  2163 Homeless Hsg"/>
      <sheetName val="Form3B-8  2060 Low Income Hsg"/>
      <sheetName val="Form3B - Brooks Village"/>
      <sheetName val="Form3C - State or Other Grants "/>
      <sheetName val="Form3C - Brooks Village"/>
      <sheetName val="Form3DCXTransferDetail"/>
      <sheetName val="Financial Plan"/>
      <sheetName val="2007 Proposed Analysis "/>
      <sheetName val="HOF Admin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9 ADO DCHS (0935)3.31.09"/>
      <sheetName val="2009 REQ DCHS (0935)6.25.08 Adj"/>
      <sheetName val="09 Budget Allocation Table"/>
      <sheetName val="DCHS 07Tables for 09 Allocation"/>
      <sheetName val="2005 - 2009 DCHS GF Table"/>
      <sheetName val="2009 ADO DCHS (0935)10.22.09"/>
      <sheetName val="2010 Est Form 5 Dept 0935"/>
      <sheetName val="Q3 Form C 10.20 ri"/>
      <sheetName val="2009 ADO DCHS (0935)9.15.09"/>
      <sheetName val="2009 ADO DCHS (0935)9.14.09"/>
      <sheetName val="pp2009 Low Org Alloc Sum ICP"/>
      <sheetName val="List"/>
    </sheetNames>
    <sheetDataSet>
      <sheetData sheetId="0" refreshError="1"/>
      <sheetData sheetId="1" refreshError="1"/>
      <sheetData sheetId="2"/>
      <sheetData sheetId="3"/>
      <sheetData sheetId="4" refreshError="1"/>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putsSheet"/>
      <sheetName val="Bonds"/>
      <sheetName val="Loans"/>
      <sheetName val="RateModel"/>
      <sheetName val="FinancialPlanBudget"/>
      <sheetName val="Dashboard"/>
      <sheetName val="11YearFinancialPlan"/>
      <sheetName val="OrdinanceTest"/>
      <sheetName val="CommonExports"/>
      <sheetName val="Operating Financial Plan"/>
      <sheetName val="6YearPlanBienniums"/>
      <sheetName val="Capital Financial Plan3611"/>
      <sheetName val="Capital Financial Plan3612"/>
      <sheetName val="Fund8920FinancialPlan"/>
      <sheetName val="FinPlan6Yr"/>
      <sheetName val="FinPlanL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ummary Sheet"/>
      <sheetName val="Inventory"/>
      <sheetName val="Replacement Plan"/>
      <sheetName val="Replacement Analysis"/>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ervice"/>
      <sheetName val="Goals &amp; Core Bus"/>
      <sheetName val="DATA Tables"/>
      <sheetName val="data"/>
    </sheetNames>
    <sheetDataSet>
      <sheetData sheetId="0" refreshError="1"/>
      <sheetData sheetId="1" refreshError="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Rev PRO Sum 10-14"/>
      <sheetName val="pp2011 Low Org Alloc Summary"/>
      <sheetName val="pp2011 Table 09 Basis"/>
      <sheetName val="2011 DCHS (0935) Alloc 4-13"/>
      <sheetName val="11 Tables 09 Trial Balance 4-13"/>
      <sheetName val="pp11 Rev PSQ SumAdj 8-27"/>
      <sheetName val="pp11 Rev PSQ Summary"/>
      <sheetName val="11 Tables 09 Trial Balance 4-12"/>
      <sheetName val="0987&amp;0983 xtb 2010"/>
      <sheetName val="2010 Budget 0987 &amp; 0983"/>
      <sheetName val="2011 Program Sort"/>
      <sheetName val="2011 DCHS (0935) Alloc 4-13ver1"/>
      <sheetName val="2011 April 13 DRAFT to ml"/>
      <sheetName val="2010 ADO - IT SDM 2-11"/>
      <sheetName val="pp10 Rev REQ Summary7-28"/>
      <sheetName val="2011 Low Org Alloc Summary4-13"/>
      <sheetName val="2011 Table 09 Basis4-13"/>
      <sheetName val="2011 Rev PSQ Summary4-13"/>
      <sheetName val="11 Rev PSQ Sum 7-28"/>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putsSheet"/>
      <sheetName val="Financing"/>
      <sheetName val="CapCharge"/>
      <sheetName val="RateModel"/>
      <sheetName val="Historical"/>
      <sheetName val="ChangeLog"/>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 REQ Sum Revised 6-25-08"/>
      <sheetName val="Scenario Summary 6-25"/>
      <sheetName val="09 REQ Allocation Table"/>
      <sheetName val="09 REQ Sum Corrected 6-24-08"/>
      <sheetName val="Scenario Summary 6-24"/>
      <sheetName val="09 REQ Summary DCHS 0935"/>
      <sheetName val="09PSQ Summary DCHS 0935"/>
      <sheetName val="09PSQ Allocation Tables ver1"/>
      <sheetName val="ESSBASE PSQ XTB"/>
      <sheetName val="Tables Trial Balance 6-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sheetName val="Replacement Plan"/>
      <sheetName val="Replacement Analysis"/>
      <sheetName val="Financial Summary Sheet"/>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Index"/>
      <sheetName val="Appro_Sections"/>
      <sheetName val="BudgetTransparency"/>
      <sheetName val="BT Sections"/>
      <sheetName val="(5) Project by Fund-pivot"/>
    </sheetNames>
    <sheetDataSet>
      <sheetData sheetId="0" refreshError="1"/>
      <sheetData sheetId="1" refreshError="1"/>
      <sheetData sheetId="2" refreshError="1"/>
      <sheetData sheetId="3" refreshError="1"/>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 CSD (3)"/>
      <sheetName val="DATA Tables"/>
      <sheetName val="Summary"/>
      <sheetName val="data - CSD"/>
      <sheetName val="data - CSD (w2004)"/>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GO Bond Debt Summary (2)"/>
      <sheetName val="Revenue Debt Summary (3)"/>
      <sheetName val="SRF Fund Loan Summary (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656E-B4ED-4D96-A31C-6480FADED846}">
  <sheetPr>
    <tabColor theme="2" tint="-9.9978637043366805E-2"/>
    <pageSetUpPr fitToPage="1"/>
  </sheetPr>
  <dimension ref="A1:AG128"/>
  <sheetViews>
    <sheetView showGridLines="0" tabSelected="1" zoomScale="85" zoomScaleNormal="85" workbookViewId="0">
      <pane xSplit="2" ySplit="1" topLeftCell="C2" activePane="bottomRight" state="frozen"/>
      <selection pane="bottomRight" activeCell="H21" sqref="H21"/>
      <selection pane="bottomLeft" activeCell="A2" sqref="A2"/>
      <selection pane="topRight" activeCell="C1" sqref="C1"/>
    </sheetView>
  </sheetViews>
  <sheetFormatPr defaultColWidth="0" defaultRowHeight="0" customHeight="1" zeroHeight="1"/>
  <cols>
    <col min="1" max="1" width="2.5703125" style="11" customWidth="1"/>
    <col min="2" max="2" width="48.42578125" style="6" customWidth="1"/>
    <col min="3" max="14" width="15.42578125" style="6" customWidth="1"/>
    <col min="15" max="15" width="1.42578125" style="6" customWidth="1"/>
    <col min="16" max="16" width="12.42578125" style="6" bestFit="1" customWidth="1"/>
    <col min="17" max="22" width="0" style="6" hidden="1" customWidth="1"/>
    <col min="23" max="33" width="0" style="6" hidden="1"/>
    <col min="34" max="16384" width="9.42578125" style="6" hidden="1"/>
  </cols>
  <sheetData>
    <row r="1" spans="1:15" s="4" customFormat="1" ht="20.100000000000001" customHeight="1">
      <c r="A1" s="1" t="s">
        <v>0</v>
      </c>
      <c r="B1" s="1"/>
      <c r="C1" s="2">
        <v>2024</v>
      </c>
      <c r="D1" s="2">
        <v>2025</v>
      </c>
      <c r="E1" s="2">
        <v>2026</v>
      </c>
      <c r="F1" s="2">
        <v>2027</v>
      </c>
      <c r="G1" s="2">
        <v>2028</v>
      </c>
      <c r="H1" s="2">
        <v>2029</v>
      </c>
      <c r="I1" s="2">
        <v>2030</v>
      </c>
      <c r="J1" s="2">
        <v>2031</v>
      </c>
      <c r="K1" s="2">
        <v>2032</v>
      </c>
      <c r="L1" s="2">
        <v>2033</v>
      </c>
      <c r="M1" s="2">
        <v>2034</v>
      </c>
      <c r="N1" s="2">
        <v>2035</v>
      </c>
      <c r="O1" s="3"/>
    </row>
    <row r="2" spans="1:15" ht="6.6" customHeight="1">
      <c r="A2" s="5"/>
      <c r="C2" s="7"/>
      <c r="D2" s="7"/>
      <c r="E2" s="7"/>
      <c r="F2" s="7"/>
      <c r="G2" s="7"/>
      <c r="H2" s="7"/>
      <c r="I2" s="7"/>
      <c r="J2" s="7"/>
      <c r="K2" s="7"/>
      <c r="L2" s="7"/>
      <c r="M2" s="7"/>
      <c r="N2" s="7"/>
      <c r="O2" s="8"/>
    </row>
    <row r="3" spans="1:15" s="11" customFormat="1" ht="14.1" customHeight="1">
      <c r="A3" s="5"/>
      <c r="B3" s="1" t="s">
        <v>1</v>
      </c>
      <c r="C3" s="9" t="s">
        <v>2</v>
      </c>
      <c r="D3" s="9" t="s">
        <v>3</v>
      </c>
      <c r="E3" s="9" t="s">
        <v>4</v>
      </c>
      <c r="F3" s="9" t="s">
        <v>5</v>
      </c>
      <c r="G3" s="9" t="s">
        <v>5</v>
      </c>
      <c r="H3" s="9" t="s">
        <v>5</v>
      </c>
      <c r="I3" s="9" t="s">
        <v>5</v>
      </c>
      <c r="J3" s="9" t="s">
        <v>5</v>
      </c>
      <c r="K3" s="9" t="s">
        <v>5</v>
      </c>
      <c r="L3" s="9" t="s">
        <v>5</v>
      </c>
      <c r="M3" s="9" t="s">
        <v>5</v>
      </c>
      <c r="N3" s="9" t="s">
        <v>5</v>
      </c>
      <c r="O3" s="10"/>
    </row>
    <row r="4" spans="1:15" s="11" customFormat="1" ht="15">
      <c r="A4" s="5" t="s">
        <v>6</v>
      </c>
      <c r="B4" s="1" t="s">
        <v>7</v>
      </c>
      <c r="C4" s="2">
        <v>2024</v>
      </c>
      <c r="D4" s="2">
        <v>2025</v>
      </c>
      <c r="E4" s="2">
        <v>2026</v>
      </c>
      <c r="F4" s="2">
        <v>2027</v>
      </c>
      <c r="G4" s="2">
        <v>2028</v>
      </c>
      <c r="H4" s="2">
        <v>2029</v>
      </c>
      <c r="I4" s="2">
        <v>2030</v>
      </c>
      <c r="J4" s="2">
        <v>2031</v>
      </c>
      <c r="K4" s="2">
        <v>2032</v>
      </c>
      <c r="L4" s="2">
        <v>2033</v>
      </c>
      <c r="M4" s="2">
        <v>2034</v>
      </c>
      <c r="N4" s="2">
        <v>2035</v>
      </c>
      <c r="O4" s="3"/>
    </row>
    <row r="5" spans="1:15" ht="13.35" customHeight="1">
      <c r="B5" s="12"/>
      <c r="C5" s="14"/>
      <c r="D5" s="13"/>
      <c r="E5" s="14"/>
      <c r="F5" s="13"/>
      <c r="G5" s="14"/>
      <c r="H5" s="13"/>
      <c r="I5" s="14"/>
      <c r="J5" s="14"/>
      <c r="K5" s="14"/>
      <c r="L5" s="14"/>
      <c r="M5" s="14"/>
      <c r="N5" s="15"/>
      <c r="O5" s="16"/>
    </row>
    <row r="6" spans="1:15" ht="14.1" customHeight="1">
      <c r="B6" s="17" t="s">
        <v>8</v>
      </c>
      <c r="C6" s="18"/>
      <c r="D6" s="18"/>
      <c r="E6" s="18"/>
      <c r="F6" s="18"/>
      <c r="G6" s="18"/>
      <c r="H6" s="18"/>
      <c r="I6" s="18"/>
      <c r="J6" s="18"/>
      <c r="K6" s="18"/>
      <c r="L6" s="18"/>
      <c r="M6" s="18"/>
      <c r="N6" s="18"/>
      <c r="O6" s="19"/>
    </row>
    <row r="7" spans="1:15" s="11" customFormat="1" ht="6" customHeight="1">
      <c r="A7" s="5"/>
      <c r="B7" s="20"/>
      <c r="C7" s="21"/>
      <c r="D7" s="21"/>
      <c r="E7" s="21"/>
      <c r="F7" s="21"/>
      <c r="G7" s="21"/>
      <c r="H7" s="21"/>
      <c r="I7" s="21"/>
      <c r="J7" s="21"/>
      <c r="K7" s="21"/>
      <c r="L7" s="21"/>
      <c r="M7" s="21"/>
      <c r="N7" s="21"/>
      <c r="O7" s="22"/>
    </row>
    <row r="8" spans="1:15" ht="13.35" customHeight="1">
      <c r="B8" s="23" t="s">
        <v>9</v>
      </c>
      <c r="C8" s="24">
        <v>55.11</v>
      </c>
      <c r="D8" s="24">
        <v>58.28</v>
      </c>
      <c r="E8" s="24">
        <v>62.66</v>
      </c>
      <c r="F8" s="24">
        <v>70.650000000000006</v>
      </c>
      <c r="G8" s="24">
        <v>79.660000000000011</v>
      </c>
      <c r="H8" s="24">
        <v>90.42</v>
      </c>
      <c r="I8" s="24">
        <v>102.63000000000001</v>
      </c>
      <c r="J8" s="24">
        <v>116.49000000000001</v>
      </c>
      <c r="K8" s="24">
        <v>124.94000000000001</v>
      </c>
      <c r="L8" s="24">
        <v>134</v>
      </c>
      <c r="M8" s="24">
        <v>136.68</v>
      </c>
      <c r="N8" s="24">
        <v>139.41999999999999</v>
      </c>
      <c r="O8" s="25"/>
    </row>
    <row r="9" spans="1:15" ht="13.35" customHeight="1">
      <c r="B9" s="26" t="s">
        <v>10</v>
      </c>
      <c r="C9" s="13">
        <v>5.7500000000000002E-2</v>
      </c>
      <c r="D9" s="13">
        <v>5.7500000000000002E-2</v>
      </c>
      <c r="E9" s="13">
        <v>7.4999999999999997E-2</v>
      </c>
      <c r="F9" s="13">
        <v>0.1275</v>
      </c>
      <c r="G9" s="13">
        <v>0.1275</v>
      </c>
      <c r="H9" s="13">
        <v>0.13500000000000001</v>
      </c>
      <c r="I9" s="13">
        <v>0.13500000000000001</v>
      </c>
      <c r="J9" s="13">
        <v>0.13500000000000001</v>
      </c>
      <c r="K9" s="13">
        <v>7.2499999999999995E-2</v>
      </c>
      <c r="L9" s="13">
        <v>7.2499999999999995E-2</v>
      </c>
      <c r="M9" s="13">
        <v>0.02</v>
      </c>
      <c r="N9" s="27">
        <v>0.02</v>
      </c>
      <c r="O9" s="28"/>
    </row>
    <row r="10" spans="1:15" ht="13.35" customHeight="1">
      <c r="B10" s="23" t="s">
        <v>11</v>
      </c>
      <c r="C10" s="30">
        <v>774178.3125</v>
      </c>
      <c r="D10" s="30">
        <v>780873.5</v>
      </c>
      <c r="E10" s="30">
        <v>787568.05031249998</v>
      </c>
      <c r="F10" s="30">
        <v>792491.83556406246</v>
      </c>
      <c r="G10" s="30">
        <v>797424.23974188277</v>
      </c>
      <c r="H10" s="30">
        <v>802365.30594059208</v>
      </c>
      <c r="I10" s="30">
        <v>807315.07747029501</v>
      </c>
      <c r="J10" s="30">
        <v>812273.59785764641</v>
      </c>
      <c r="K10" s="30">
        <v>817240.91084693465</v>
      </c>
      <c r="L10" s="30">
        <v>822217.06040116935</v>
      </c>
      <c r="M10" s="30">
        <v>827202.09070317517</v>
      </c>
      <c r="N10" s="30">
        <v>832196.04615669092</v>
      </c>
      <c r="O10" s="31"/>
    </row>
    <row r="11" spans="1:15" s="11" customFormat="1" ht="6" customHeight="1">
      <c r="A11" s="5"/>
      <c r="B11" s="20"/>
      <c r="C11" s="21"/>
      <c r="D11" s="21"/>
      <c r="E11" s="21"/>
      <c r="F11" s="21"/>
      <c r="G11" s="21"/>
      <c r="H11" s="21"/>
      <c r="I11" s="21"/>
      <c r="J11" s="21"/>
      <c r="K11" s="21"/>
      <c r="L11" s="21"/>
      <c r="M11" s="21"/>
      <c r="N11" s="21"/>
      <c r="O11" s="22"/>
    </row>
    <row r="12" spans="1:15" ht="13.35" customHeight="1">
      <c r="B12" s="32" t="s">
        <v>12</v>
      </c>
      <c r="C12" s="33"/>
      <c r="D12" s="33"/>
      <c r="E12" s="33"/>
      <c r="F12" s="33"/>
      <c r="G12" s="33"/>
      <c r="H12" s="33"/>
      <c r="I12" s="33"/>
      <c r="J12" s="33"/>
      <c r="K12" s="33"/>
      <c r="L12" s="34"/>
      <c r="M12" s="34"/>
      <c r="N12" s="34"/>
      <c r="O12" s="35"/>
    </row>
    <row r="13" spans="1:15" ht="13.35" customHeight="1">
      <c r="A13" s="5" t="s">
        <v>6</v>
      </c>
      <c r="B13" s="36" t="s">
        <v>13</v>
      </c>
      <c r="C13" s="38">
        <v>514634.40983999998</v>
      </c>
      <c r="D13" s="38">
        <v>546111.69096000004</v>
      </c>
      <c r="E13" s="38">
        <v>592188.16839097498</v>
      </c>
      <c r="F13" s="38">
        <v>671874.57819121215</v>
      </c>
      <c r="G13" s="38">
        <v>762273.7792540607</v>
      </c>
      <c r="H13" s="38">
        <v>870598.45155778003</v>
      </c>
      <c r="I13" s="38">
        <v>994256.95680931665</v>
      </c>
      <c r="J13" s="38">
        <v>1135461.0169732468</v>
      </c>
      <c r="K13" s="38">
        <v>1225272.9528145923</v>
      </c>
      <c r="L13" s="38">
        <v>1322125.0331250804</v>
      </c>
      <c r="M13" s="38">
        <v>1356743.7810877198</v>
      </c>
      <c r="N13" s="39">
        <v>1392297.2730619903</v>
      </c>
      <c r="O13" s="40"/>
    </row>
    <row r="14" spans="1:15" ht="13.35" customHeight="1">
      <c r="B14" s="36" t="s">
        <v>14</v>
      </c>
      <c r="C14" s="43">
        <v>101468.71942000001</v>
      </c>
      <c r="D14" s="43">
        <v>98148.881974064439</v>
      </c>
      <c r="E14" s="43">
        <v>104959.64835666322</v>
      </c>
      <c r="F14" s="43">
        <v>111668.04097768335</v>
      </c>
      <c r="G14" s="43">
        <v>117121.56611737455</v>
      </c>
      <c r="H14" s="43">
        <v>121924.22468055961</v>
      </c>
      <c r="I14" s="43">
        <v>126634.06108351288</v>
      </c>
      <c r="J14" s="43">
        <v>131421.18107254384</v>
      </c>
      <c r="K14" s="43">
        <v>135313.87277725531</v>
      </c>
      <c r="L14" s="43">
        <v>138247.24637355452</v>
      </c>
      <c r="M14" s="43">
        <v>140689.45081950646</v>
      </c>
      <c r="N14" s="44">
        <v>144576.65515616917</v>
      </c>
      <c r="O14" s="35"/>
    </row>
    <row r="15" spans="1:15" ht="13.35" customHeight="1">
      <c r="B15" s="36" t="s">
        <v>15</v>
      </c>
      <c r="C15" s="43">
        <v>10206.170740000001</v>
      </c>
      <c r="D15" s="43">
        <v>10257.955648539999</v>
      </c>
      <c r="E15" s="43">
        <v>10310.05126653124</v>
      </c>
      <c r="F15" s="43">
        <v>10362.459458230429</v>
      </c>
      <c r="G15" s="43">
        <v>10415.182099079808</v>
      </c>
      <c r="H15" s="43">
        <v>10468.221075774291</v>
      </c>
      <c r="I15" s="43">
        <v>10521.578286328939</v>
      </c>
      <c r="J15" s="43">
        <v>10575.25564014691</v>
      </c>
      <c r="K15" s="43">
        <v>10629.255058087791</v>
      </c>
      <c r="L15" s="43">
        <v>10683.578472536316</v>
      </c>
      <c r="M15" s="43">
        <v>10738.227827471534</v>
      </c>
      <c r="N15" s="44">
        <v>10793.205078536364</v>
      </c>
      <c r="O15" s="35"/>
    </row>
    <row r="16" spans="1:15" ht="13.35" customHeight="1">
      <c r="B16" s="36" t="s">
        <v>16</v>
      </c>
      <c r="C16" s="43">
        <v>10680.242769999999</v>
      </c>
      <c r="D16" s="43">
        <v>9508.8646682000017</v>
      </c>
      <c r="E16" s="43">
        <v>6584.1306082459996</v>
      </c>
      <c r="F16" s="43">
        <v>6781.6545264933811</v>
      </c>
      <c r="G16" s="43">
        <v>6985.1041622881803</v>
      </c>
      <c r="H16" s="43">
        <v>7194.6572871568269</v>
      </c>
      <c r="I16" s="43">
        <v>7410.4970057715318</v>
      </c>
      <c r="J16" s="43">
        <v>7632.8119159446778</v>
      </c>
      <c r="K16" s="43">
        <v>7861.7962734230177</v>
      </c>
      <c r="L16" s="43">
        <v>8097.6501616257092</v>
      </c>
      <c r="M16" s="43">
        <v>8340.5796664744812</v>
      </c>
      <c r="N16" s="44">
        <v>8590.7970564687166</v>
      </c>
      <c r="O16" s="35"/>
    </row>
    <row r="17" spans="2:16" ht="13.35" customHeight="1">
      <c r="B17" s="36" t="s">
        <v>17</v>
      </c>
      <c r="C17" s="43">
        <v>3713.5598399999999</v>
      </c>
      <c r="D17" s="43">
        <v>3578.2935914</v>
      </c>
      <c r="E17" s="43">
        <v>3596.7098177419994</v>
      </c>
      <c r="F17" s="43">
        <v>3615.6785308742596</v>
      </c>
      <c r="G17" s="43">
        <v>3635.2163054004882</v>
      </c>
      <c r="H17" s="43">
        <v>3655.3402131625026</v>
      </c>
      <c r="I17" s="43">
        <v>3676.0678381573775</v>
      </c>
      <c r="J17" s="43">
        <v>3697.4172919020989</v>
      </c>
      <c r="K17" s="43">
        <v>3719.4072292591618</v>
      </c>
      <c r="L17" s="43">
        <v>3742.0568647369364</v>
      </c>
      <c r="M17" s="43">
        <v>3765.3859892790451</v>
      </c>
      <c r="N17" s="44">
        <v>3789.4149875574162</v>
      </c>
      <c r="O17" s="35"/>
    </row>
    <row r="18" spans="2:16" ht="13.35" customHeight="1">
      <c r="B18" s="36" t="s">
        <v>18</v>
      </c>
      <c r="C18" s="43">
        <v>26989.639250000004</v>
      </c>
      <c r="D18" s="43">
        <v>25484.212713569999</v>
      </c>
      <c r="E18" s="43">
        <v>19638.68722512959</v>
      </c>
      <c r="F18" s="43">
        <v>17334.734627501748</v>
      </c>
      <c r="G18" s="43">
        <v>17420.72925662066</v>
      </c>
      <c r="H18" s="43">
        <v>20476.082152385199</v>
      </c>
      <c r="I18" s="43">
        <v>22891.152982330412</v>
      </c>
      <c r="J18" s="43">
        <v>25368.556708631779</v>
      </c>
      <c r="K18" s="43">
        <v>29177.504374497654</v>
      </c>
      <c r="L18" s="43">
        <v>31989.206620536985</v>
      </c>
      <c r="M18" s="43">
        <v>34120.303497418659</v>
      </c>
      <c r="N18" s="44">
        <v>35383.866763018748</v>
      </c>
      <c r="O18" s="35"/>
    </row>
    <row r="19" spans="2:16" ht="13.35" customHeight="1">
      <c r="B19" s="36" t="s">
        <v>19</v>
      </c>
      <c r="C19" s="42">
        <v>0</v>
      </c>
      <c r="D19" s="42">
        <v>0</v>
      </c>
      <c r="E19" s="42">
        <v>0</v>
      </c>
      <c r="F19" s="42">
        <v>0</v>
      </c>
      <c r="G19" s="42">
        <v>0</v>
      </c>
      <c r="H19" s="42">
        <v>0</v>
      </c>
      <c r="I19" s="42">
        <v>0</v>
      </c>
      <c r="J19" s="42">
        <v>0</v>
      </c>
      <c r="K19" s="42">
        <v>0</v>
      </c>
      <c r="L19" s="42">
        <v>0</v>
      </c>
      <c r="M19" s="42">
        <v>0</v>
      </c>
      <c r="N19" s="45">
        <v>0</v>
      </c>
      <c r="O19" s="46"/>
    </row>
    <row r="20" spans="2:16" ht="13.35" customHeight="1">
      <c r="B20" s="32" t="s">
        <v>20</v>
      </c>
      <c r="C20" s="48">
        <f t="shared" ref="C20:I20" si="0">SUM(C13:C19)</f>
        <v>667692.74185999995</v>
      </c>
      <c r="D20" s="48">
        <f t="shared" si="0"/>
        <v>693089.89955577452</v>
      </c>
      <c r="E20" s="48">
        <f t="shared" si="0"/>
        <v>737277.39566528692</v>
      </c>
      <c r="F20" s="48">
        <f t="shared" si="0"/>
        <v>821637.14631199534</v>
      </c>
      <c r="G20" s="48">
        <f t="shared" si="0"/>
        <v>917851.57719482435</v>
      </c>
      <c r="H20" s="48">
        <f t="shared" si="0"/>
        <v>1034316.9769668183</v>
      </c>
      <c r="I20" s="48">
        <f t="shared" si="0"/>
        <v>1165390.314005418</v>
      </c>
      <c r="J20" s="48">
        <f>SUM(J13:J19)</f>
        <v>1314156.2396024161</v>
      </c>
      <c r="K20" s="48">
        <f>SUM(K13:K19)</f>
        <v>1411974.7885271152</v>
      </c>
      <c r="L20" s="48">
        <f>SUM(L13:L19)</f>
        <v>1514884.7716180708</v>
      </c>
      <c r="M20" s="48">
        <f>SUM(M13:M19)</f>
        <v>1554397.72888787</v>
      </c>
      <c r="N20" s="48">
        <f>SUM(N13:N19)</f>
        <v>1595431.2121037405</v>
      </c>
      <c r="O20" s="49"/>
      <c r="P20" s="50"/>
    </row>
    <row r="21" spans="2:16" ht="13.35" customHeight="1">
      <c r="B21" s="51"/>
      <c r="C21" s="52"/>
      <c r="D21" s="41"/>
      <c r="E21" s="41"/>
      <c r="F21" s="41"/>
      <c r="G21" s="41"/>
      <c r="H21" s="41"/>
      <c r="I21" s="41"/>
      <c r="J21" s="41"/>
      <c r="K21" s="41"/>
      <c r="L21" s="41"/>
      <c r="M21" s="41"/>
      <c r="N21" s="53"/>
      <c r="O21" s="46"/>
      <c r="P21" s="50"/>
    </row>
    <row r="22" spans="2:16" ht="13.35" customHeight="1">
      <c r="B22" s="54" t="s">
        <v>21</v>
      </c>
      <c r="C22" s="55"/>
      <c r="D22" s="53"/>
      <c r="E22" s="41"/>
      <c r="F22" s="41"/>
      <c r="G22" s="41"/>
      <c r="H22" s="41"/>
      <c r="I22" s="41"/>
      <c r="J22" s="41"/>
      <c r="K22" s="41"/>
      <c r="L22" s="41"/>
      <c r="M22" s="53"/>
      <c r="N22" s="53"/>
      <c r="O22" s="46"/>
      <c r="P22" s="50"/>
    </row>
    <row r="23" spans="2:16" ht="13.35" customHeight="1">
      <c r="B23" s="56" t="s">
        <v>22</v>
      </c>
      <c r="C23" s="38">
        <v>-205477.82041000001</v>
      </c>
      <c r="D23" s="38">
        <v>-227605.701</v>
      </c>
      <c r="E23" s="38">
        <v>-249294.97821640634</v>
      </c>
      <c r="F23" s="38">
        <v>-267664.0456401523</v>
      </c>
      <c r="G23" s="38">
        <v>-283528.40646979609</v>
      </c>
      <c r="H23" s="38">
        <v>-299972.84060515452</v>
      </c>
      <c r="I23" s="38">
        <v>-317417.42281369347</v>
      </c>
      <c r="J23" s="38">
        <v>-333056.16989406187</v>
      </c>
      <c r="K23" s="38">
        <v>-349474.77491100336</v>
      </c>
      <c r="L23" s="38">
        <v>-366712.56549965119</v>
      </c>
      <c r="M23" s="38">
        <v>-384810.87334247399</v>
      </c>
      <c r="N23" s="39">
        <v>-403813.13728107879</v>
      </c>
      <c r="O23" s="40"/>
      <c r="P23" s="57"/>
    </row>
    <row r="24" spans="2:16" ht="13.35" customHeight="1">
      <c r="B24" s="56" t="s">
        <v>23</v>
      </c>
      <c r="C24" s="42">
        <v>-260856.07847000001</v>
      </c>
      <c r="D24" s="42">
        <v>-271000.55988691858</v>
      </c>
      <c r="E24" s="42">
        <v>-287706.19380928989</v>
      </c>
      <c r="F24" s="42">
        <v>-288252.77860410337</v>
      </c>
      <c r="G24" s="42">
        <v>-260876.56609103869</v>
      </c>
      <c r="H24" s="42">
        <v>-271362.30912411079</v>
      </c>
      <c r="I24" s="42">
        <v>-290153.90923081274</v>
      </c>
      <c r="J24" s="42">
        <v>-289524.69721816381</v>
      </c>
      <c r="K24" s="42">
        <v>-260530.29090173708</v>
      </c>
      <c r="L24" s="42">
        <v>-265543.92705001886</v>
      </c>
      <c r="M24" s="42">
        <v>-235871.26412343836</v>
      </c>
      <c r="N24" s="45">
        <v>-225992.14986662782</v>
      </c>
      <c r="O24" s="46"/>
    </row>
    <row r="25" spans="2:16" ht="13.35" customHeight="1">
      <c r="B25" s="56" t="s">
        <v>24</v>
      </c>
      <c r="C25" s="43">
        <v>0</v>
      </c>
      <c r="D25" s="43">
        <v>-11362.969253097408</v>
      </c>
      <c r="E25" s="43">
        <v>-43105.399170921992</v>
      </c>
      <c r="F25" s="43">
        <v>-88668.55068663758</v>
      </c>
      <c r="G25" s="43">
        <v>-142627.37753622213</v>
      </c>
      <c r="H25" s="43">
        <v>-217320.67966349961</v>
      </c>
      <c r="I25" s="43">
        <v>-284979.35719527473</v>
      </c>
      <c r="J25" s="43">
        <v>-334152.10854525684</v>
      </c>
      <c r="K25" s="43">
        <v>-408414.09714493301</v>
      </c>
      <c r="L25" s="43">
        <v>-465354.47532806091</v>
      </c>
      <c r="M25" s="43">
        <v>-516975.99029459717</v>
      </c>
      <c r="N25" s="44">
        <v>-550610.19754947093</v>
      </c>
      <c r="O25" s="35"/>
    </row>
    <row r="26" spans="2:16" ht="13.35" customHeight="1">
      <c r="B26" s="56" t="s">
        <v>25</v>
      </c>
      <c r="C26" s="42">
        <v>-15896.83021</v>
      </c>
      <c r="D26" s="42">
        <v>-81173.545389999999</v>
      </c>
      <c r="E26" s="42">
        <v>0</v>
      </c>
      <c r="F26" s="42">
        <v>0</v>
      </c>
      <c r="G26" s="42">
        <v>0</v>
      </c>
      <c r="H26" s="42">
        <v>0</v>
      </c>
      <c r="I26" s="42">
        <v>0</v>
      </c>
      <c r="J26" s="42">
        <v>0</v>
      </c>
      <c r="K26" s="42">
        <v>0</v>
      </c>
      <c r="L26" s="42">
        <v>0</v>
      </c>
      <c r="M26" s="42">
        <v>0</v>
      </c>
      <c r="N26" s="45">
        <v>0</v>
      </c>
      <c r="O26" s="46"/>
    </row>
    <row r="27" spans="2:16" ht="13.35" customHeight="1">
      <c r="B27" s="56" t="s">
        <v>26</v>
      </c>
      <c r="C27" s="43">
        <v>-3247.0667910000047</v>
      </c>
      <c r="D27" s="43">
        <v>-2939.5701000000013</v>
      </c>
      <c r="E27" s="43">
        <v>-2168.9277216406354</v>
      </c>
      <c r="F27" s="43">
        <v>-1836.9067423745914</v>
      </c>
      <c r="G27" s="43">
        <v>-1586.4360829643792</v>
      </c>
      <c r="H27" s="43">
        <v>-1644.4434135358445</v>
      </c>
      <c r="I27" s="43">
        <v>-1744.458220853895</v>
      </c>
      <c r="J27" s="43">
        <v>-1563.87470803684</v>
      </c>
      <c r="K27" s="43">
        <v>-1641.8605016941465</v>
      </c>
      <c r="L27" s="43">
        <v>-1723.7790588647872</v>
      </c>
      <c r="M27" s="43">
        <v>-1809.8307842822819</v>
      </c>
      <c r="N27" s="44">
        <v>-1900.2263938604817</v>
      </c>
      <c r="O27" s="35"/>
    </row>
    <row r="28" spans="2:16" ht="13.35" customHeight="1">
      <c r="B28" s="32" t="s">
        <v>27</v>
      </c>
      <c r="C28" s="48">
        <f t="shared" ref="C28:M28" si="1">SUM(C23:C27)</f>
        <v>-485477.795881</v>
      </c>
      <c r="D28" s="48">
        <f t="shared" si="1"/>
        <v>-594082.34563001606</v>
      </c>
      <c r="E28" s="48">
        <f t="shared" si="1"/>
        <v>-582275.49891825893</v>
      </c>
      <c r="F28" s="48">
        <f t="shared" si="1"/>
        <v>-646422.28167326795</v>
      </c>
      <c r="G28" s="48">
        <f t="shared" si="1"/>
        <v>-688618.78618002136</v>
      </c>
      <c r="H28" s="48">
        <f t="shared" si="1"/>
        <v>-790300.27280630078</v>
      </c>
      <c r="I28" s="48">
        <f t="shared" si="1"/>
        <v>-894295.14746063482</v>
      </c>
      <c r="J28" s="48">
        <f t="shared" si="1"/>
        <v>-958296.85036551929</v>
      </c>
      <c r="K28" s="48">
        <f t="shared" si="1"/>
        <v>-1020061.0234593676</v>
      </c>
      <c r="L28" s="48">
        <f t="shared" si="1"/>
        <v>-1099334.7469365958</v>
      </c>
      <c r="M28" s="48">
        <f t="shared" si="1"/>
        <v>-1139467.9585447917</v>
      </c>
      <c r="N28" s="48">
        <f>SUM(N23:N27)</f>
        <v>-1182315.7110910381</v>
      </c>
      <c r="O28" s="49"/>
    </row>
    <row r="29" spans="2:16" ht="13.35" customHeight="1">
      <c r="B29" s="32"/>
      <c r="C29" s="47"/>
      <c r="D29" s="47"/>
      <c r="E29" s="47"/>
      <c r="F29" s="47"/>
      <c r="G29" s="47"/>
      <c r="H29" s="47"/>
      <c r="I29" s="47"/>
      <c r="J29" s="47"/>
      <c r="K29" s="47"/>
      <c r="L29" s="47"/>
      <c r="M29" s="47"/>
      <c r="N29" s="58"/>
      <c r="O29" s="49"/>
    </row>
    <row r="30" spans="2:16" ht="13.35" customHeight="1">
      <c r="B30" s="32" t="s">
        <v>28</v>
      </c>
      <c r="C30" s="59">
        <f t="shared" ref="C30:M30" si="2">C20+C28</f>
        <v>182214.94597899995</v>
      </c>
      <c r="D30" s="59">
        <f t="shared" si="2"/>
        <v>99007.553925758461</v>
      </c>
      <c r="E30" s="59">
        <f t="shared" si="2"/>
        <v>155001.89674702799</v>
      </c>
      <c r="F30" s="59">
        <f t="shared" si="2"/>
        <v>175214.86463872739</v>
      </c>
      <c r="G30" s="59">
        <f t="shared" si="2"/>
        <v>229232.79101480299</v>
      </c>
      <c r="H30" s="59">
        <f t="shared" si="2"/>
        <v>244016.70416051755</v>
      </c>
      <c r="I30" s="59">
        <f t="shared" si="2"/>
        <v>271095.16654478316</v>
      </c>
      <c r="J30" s="59">
        <f t="shared" si="2"/>
        <v>355859.38923689676</v>
      </c>
      <c r="K30" s="59">
        <f t="shared" si="2"/>
        <v>391913.76506774768</v>
      </c>
      <c r="L30" s="59">
        <f t="shared" si="2"/>
        <v>415550.02468147501</v>
      </c>
      <c r="M30" s="59">
        <f t="shared" si="2"/>
        <v>414929.7703430783</v>
      </c>
      <c r="N30" s="60">
        <f>N20+N28</f>
        <v>413115.50101270247</v>
      </c>
      <c r="O30" s="49"/>
    </row>
    <row r="31" spans="2:16" ht="13.35" customHeight="1">
      <c r="B31" s="61"/>
      <c r="C31" s="41"/>
      <c r="D31" s="41"/>
      <c r="E31" s="41"/>
      <c r="F31" s="41"/>
      <c r="G31" s="41"/>
      <c r="H31" s="41"/>
      <c r="I31" s="41"/>
      <c r="J31" s="41"/>
      <c r="K31" s="41"/>
      <c r="L31" s="41"/>
      <c r="M31" s="41"/>
      <c r="N31" s="53"/>
      <c r="O31" s="46"/>
    </row>
    <row r="32" spans="2:16" ht="13.35" customHeight="1">
      <c r="B32" s="26" t="s">
        <v>29</v>
      </c>
      <c r="C32" s="38">
        <v>2519.84159</v>
      </c>
      <c r="D32" s="38">
        <v>90004.47729000001</v>
      </c>
      <c r="E32" s="38">
        <v>0</v>
      </c>
      <c r="F32" s="38">
        <v>0</v>
      </c>
      <c r="G32" s="38">
        <v>0</v>
      </c>
      <c r="H32" s="38">
        <v>0</v>
      </c>
      <c r="I32" s="38">
        <v>0</v>
      </c>
      <c r="J32" s="38">
        <v>0</v>
      </c>
      <c r="K32" s="38">
        <v>0</v>
      </c>
      <c r="L32" s="38">
        <v>0</v>
      </c>
      <c r="M32" s="38">
        <v>0</v>
      </c>
      <c r="N32" s="39">
        <v>0</v>
      </c>
      <c r="O32" s="40"/>
    </row>
    <row r="33" spans="1:15" ht="13.35" customHeight="1">
      <c r="B33" s="62" t="s">
        <v>30</v>
      </c>
      <c r="C33" s="42">
        <v>182214.94597899995</v>
      </c>
      <c r="D33" s="42">
        <v>99007.553925758461</v>
      </c>
      <c r="E33" s="42">
        <v>155001.89674702799</v>
      </c>
      <c r="F33" s="42">
        <v>175214.86463872739</v>
      </c>
      <c r="G33" s="42">
        <v>229232.79101480299</v>
      </c>
      <c r="H33" s="42">
        <v>244016.70416051755</v>
      </c>
      <c r="I33" s="42">
        <v>271095.16654478316</v>
      </c>
      <c r="J33" s="42">
        <v>355859.38923689676</v>
      </c>
      <c r="K33" s="42">
        <v>391913.76506774768</v>
      </c>
      <c r="L33" s="42">
        <v>415550.02468147501</v>
      </c>
      <c r="M33" s="42">
        <v>414929.7703430783</v>
      </c>
      <c r="N33" s="45">
        <v>413115.50101270247</v>
      </c>
      <c r="O33" s="40"/>
    </row>
    <row r="34" spans="1:15" ht="13.35" customHeight="1">
      <c r="B34" s="56" t="s">
        <v>31</v>
      </c>
      <c r="C34" s="63">
        <v>-110000</v>
      </c>
      <c r="D34" s="63">
        <v>-189012.03121575856</v>
      </c>
      <c r="E34" s="63">
        <v>-155001.89674702811</v>
      </c>
      <c r="F34" s="63">
        <v>-175214.86463872759</v>
      </c>
      <c r="G34" s="63">
        <v>-229232.7910148032</v>
      </c>
      <c r="H34" s="63">
        <v>-244016.70416051775</v>
      </c>
      <c r="I34" s="63">
        <v>-271095.1665447831</v>
      </c>
      <c r="J34" s="63">
        <v>-355859.38923689671</v>
      </c>
      <c r="K34" s="63">
        <v>-391913.76506774774</v>
      </c>
      <c r="L34" s="63">
        <v>-415550.02468147478</v>
      </c>
      <c r="M34" s="63">
        <v>-414929.77034307842</v>
      </c>
      <c r="N34" s="63">
        <v>-413115.50101270271</v>
      </c>
      <c r="O34" s="46"/>
    </row>
    <row r="35" spans="1:15" ht="13.35" customHeight="1">
      <c r="B35" s="23" t="s">
        <v>32</v>
      </c>
      <c r="C35" s="38">
        <f t="shared" ref="C35:M35" si="3">SUM(C32:C34)</f>
        <v>74734.787568999949</v>
      </c>
      <c r="D35" s="38">
        <f>SUM(D32:D34)</f>
        <v>0</v>
      </c>
      <c r="E35" s="38">
        <f t="shared" si="3"/>
        <v>0</v>
      </c>
      <c r="F35" s="38">
        <f t="shared" si="3"/>
        <v>0</v>
      </c>
      <c r="G35" s="38">
        <f t="shared" si="3"/>
        <v>0</v>
      </c>
      <c r="H35" s="38">
        <f t="shared" si="3"/>
        <v>0</v>
      </c>
      <c r="I35" s="38">
        <f t="shared" si="3"/>
        <v>0</v>
      </c>
      <c r="J35" s="38">
        <f t="shared" si="3"/>
        <v>0</v>
      </c>
      <c r="K35" s="38">
        <f t="shared" si="3"/>
        <v>0</v>
      </c>
      <c r="L35" s="38">
        <f t="shared" si="3"/>
        <v>0</v>
      </c>
      <c r="M35" s="38">
        <f t="shared" si="3"/>
        <v>0</v>
      </c>
      <c r="N35" s="39">
        <f>SUM(N32:N34)</f>
        <v>0</v>
      </c>
      <c r="O35" s="40"/>
    </row>
    <row r="36" spans="1:15" ht="6" customHeight="1">
      <c r="B36" s="26"/>
      <c r="C36" s="37"/>
      <c r="D36" s="37"/>
      <c r="E36" s="37"/>
      <c r="F36" s="37"/>
      <c r="G36" s="37"/>
      <c r="H36" s="37"/>
      <c r="I36" s="37"/>
      <c r="J36" s="37"/>
      <c r="K36" s="37"/>
      <c r="L36" s="37"/>
      <c r="M36" s="37"/>
      <c r="N36" s="64"/>
      <c r="O36" s="40"/>
    </row>
    <row r="37" spans="1:15" ht="13.35" customHeight="1">
      <c r="B37" s="65" t="s">
        <v>33</v>
      </c>
      <c r="C37" s="29"/>
      <c r="D37" s="29"/>
      <c r="E37" s="29"/>
      <c r="F37" s="29"/>
      <c r="G37" s="29"/>
      <c r="H37" s="29"/>
      <c r="I37" s="29"/>
      <c r="J37" s="29"/>
      <c r="K37" s="66"/>
      <c r="L37" s="66"/>
      <c r="M37" s="66"/>
      <c r="N37" s="67"/>
      <c r="O37" s="68"/>
    </row>
    <row r="38" spans="1:15" ht="13.35" customHeight="1">
      <c r="B38" s="69" t="s">
        <v>34</v>
      </c>
      <c r="C38" s="38">
        <v>20547.782041000006</v>
      </c>
      <c r="D38" s="38">
        <v>22760.570100000001</v>
      </c>
      <c r="E38" s="38">
        <v>24929.497821640638</v>
      </c>
      <c r="F38" s="38">
        <v>26766.404564015229</v>
      </c>
      <c r="G38" s="38">
        <v>28352.840646979606</v>
      </c>
      <c r="H38" s="38">
        <v>29997.284060515452</v>
      </c>
      <c r="I38" s="38">
        <v>31741.742281369348</v>
      </c>
      <c r="J38" s="38">
        <v>33305.61698940619</v>
      </c>
      <c r="K38" s="38">
        <v>34947.477491100333</v>
      </c>
      <c r="L38" s="38">
        <v>36671.256549965117</v>
      </c>
      <c r="M38" s="38">
        <v>38481.087334247401</v>
      </c>
      <c r="N38" s="39">
        <v>40381.313728107882</v>
      </c>
      <c r="O38" s="40"/>
    </row>
    <row r="39" spans="1:15" ht="13.35" customHeight="1">
      <c r="B39" s="56" t="s">
        <v>35</v>
      </c>
      <c r="C39" s="70">
        <v>46250</v>
      </c>
      <c r="D39" s="70">
        <v>46250</v>
      </c>
      <c r="E39" s="70">
        <v>46250</v>
      </c>
      <c r="F39" s="70">
        <v>46250</v>
      </c>
      <c r="G39" s="70">
        <v>46250</v>
      </c>
      <c r="H39" s="70">
        <v>46250</v>
      </c>
      <c r="I39" s="70">
        <v>46250</v>
      </c>
      <c r="J39" s="70">
        <v>46250</v>
      </c>
      <c r="K39" s="70">
        <v>46250</v>
      </c>
      <c r="L39" s="70">
        <v>46250</v>
      </c>
      <c r="M39" s="70">
        <v>46250</v>
      </c>
      <c r="N39" s="71">
        <v>46250</v>
      </c>
      <c r="O39" s="46"/>
    </row>
    <row r="40" spans="1:15" ht="6" customHeight="1">
      <c r="B40" s="26"/>
      <c r="C40" s="37"/>
      <c r="D40" s="37"/>
      <c r="E40" s="37"/>
      <c r="F40" s="37"/>
      <c r="G40" s="37"/>
      <c r="H40" s="37"/>
      <c r="I40" s="37"/>
      <c r="J40" s="37"/>
      <c r="K40" s="37"/>
      <c r="L40" s="37"/>
      <c r="M40" s="37"/>
      <c r="N40" s="64"/>
      <c r="O40" s="40"/>
    </row>
    <row r="41" spans="1:15" ht="13.35" customHeight="1">
      <c r="B41" s="72" t="s">
        <v>36</v>
      </c>
      <c r="C41" s="73">
        <v>3.2169685412069855</v>
      </c>
      <c r="D41" s="73">
        <v>3.3406120162385311</v>
      </c>
      <c r="E41" s="73">
        <v>2.8073240544463869</v>
      </c>
      <c r="F41" s="73">
        <v>2.4284034889061088</v>
      </c>
      <c r="G41" s="73">
        <v>2.4948723158320645</v>
      </c>
      <c r="H41" s="73">
        <v>2.3656028590209757</v>
      </c>
      <c r="I41" s="73">
        <v>2.1503999293987599</v>
      </c>
      <c r="J41" s="73">
        <v>2.1784555653642861</v>
      </c>
      <c r="K41" s="73">
        <v>2.1770147233355526</v>
      </c>
      <c r="L41" s="73">
        <v>2.045638448602662</v>
      </c>
      <c r="M41" s="73">
        <v>1.9347779705076764</v>
      </c>
      <c r="N41" s="74">
        <v>1.9525757850774343</v>
      </c>
      <c r="O41" s="75"/>
    </row>
    <row r="42" spans="1:15" ht="13.35" customHeight="1">
      <c r="B42" s="72" t="s">
        <v>37</v>
      </c>
      <c r="C42" s="73">
        <v>1.7719154721677588</v>
      </c>
      <c r="D42" s="73">
        <v>1.6485280516697121</v>
      </c>
      <c r="E42" s="73">
        <v>1.4751067610803781</v>
      </c>
      <c r="F42" s="73">
        <v>1.4697313673234234</v>
      </c>
      <c r="G42" s="73">
        <v>1.5720371033374292</v>
      </c>
      <c r="H42" s="73">
        <v>1.5027004279062841</v>
      </c>
      <c r="I42" s="73">
        <v>1.4743937460983239</v>
      </c>
      <c r="J42" s="73">
        <v>1.5730905184255242</v>
      </c>
      <c r="K42" s="73">
        <v>1.5883233832316488</v>
      </c>
      <c r="L42" s="73">
        <v>1.5709053438654148</v>
      </c>
      <c r="M42" s="73">
        <v>1.5535513328656658</v>
      </c>
      <c r="N42" s="74">
        <v>1.5343992698288875</v>
      </c>
      <c r="O42" s="75"/>
    </row>
    <row r="43" spans="1:15" ht="6" customHeight="1">
      <c r="B43" s="26"/>
      <c r="C43" s="37"/>
      <c r="D43" s="37"/>
      <c r="E43" s="37"/>
      <c r="F43" s="37"/>
      <c r="G43" s="37"/>
      <c r="H43" s="37"/>
      <c r="I43" s="37"/>
      <c r="J43" s="37"/>
      <c r="K43" s="37"/>
      <c r="L43" s="37"/>
      <c r="M43" s="37"/>
      <c r="N43" s="64"/>
      <c r="O43" s="40"/>
    </row>
    <row r="44" spans="1:15" ht="13.5" customHeight="1">
      <c r="B44" s="26" t="s">
        <v>38</v>
      </c>
      <c r="C44" s="37"/>
      <c r="D44" s="37"/>
      <c r="E44" s="37"/>
      <c r="F44" s="37"/>
      <c r="G44" s="37"/>
      <c r="H44" s="37"/>
      <c r="I44" s="37"/>
      <c r="J44" s="37"/>
      <c r="K44" s="37"/>
      <c r="L44" s="37"/>
      <c r="M44" s="37"/>
      <c r="N44" s="64"/>
      <c r="O44" s="40"/>
    </row>
    <row r="45" spans="1:15" ht="13.35" customHeight="1">
      <c r="B45" s="76" t="s">
        <v>39</v>
      </c>
      <c r="C45" s="77"/>
      <c r="D45" s="77"/>
      <c r="E45" s="77"/>
      <c r="F45" s="77"/>
      <c r="G45" s="77"/>
      <c r="H45" s="77"/>
      <c r="I45" s="77"/>
      <c r="J45" s="77"/>
      <c r="K45" s="77"/>
      <c r="L45" s="77"/>
      <c r="M45" s="77"/>
      <c r="N45" s="77"/>
      <c r="O45" s="78"/>
    </row>
    <row r="46" spans="1:15" ht="13.35" customHeight="1">
      <c r="A46" s="5" t="s">
        <v>6</v>
      </c>
      <c r="B46" s="79"/>
      <c r="C46" s="37"/>
      <c r="D46" s="37"/>
      <c r="E46" s="37"/>
      <c r="F46" s="37"/>
      <c r="G46" s="37"/>
      <c r="H46" s="37"/>
      <c r="I46" s="37"/>
      <c r="J46" s="37"/>
      <c r="K46" s="37"/>
      <c r="L46" s="37"/>
      <c r="M46" s="37"/>
      <c r="N46" s="64"/>
      <c r="O46" s="40"/>
    </row>
    <row r="47" spans="1:15" ht="14.1" customHeight="1">
      <c r="B47" s="17" t="s">
        <v>40</v>
      </c>
      <c r="C47" s="18"/>
      <c r="D47" s="18"/>
      <c r="E47" s="18"/>
      <c r="F47" s="18"/>
      <c r="G47" s="18"/>
      <c r="H47" s="18"/>
      <c r="I47" s="18"/>
      <c r="J47" s="18"/>
      <c r="K47" s="18"/>
      <c r="L47" s="18"/>
      <c r="M47" s="18"/>
      <c r="N47" s="18"/>
      <c r="O47" s="19"/>
    </row>
    <row r="48" spans="1:15" ht="6" customHeight="1">
      <c r="B48" s="26"/>
      <c r="C48" s="37"/>
      <c r="D48" s="37"/>
      <c r="E48" s="37"/>
      <c r="F48" s="37"/>
      <c r="G48" s="37"/>
      <c r="H48" s="37"/>
      <c r="I48" s="37"/>
      <c r="J48" s="37"/>
      <c r="K48" s="37"/>
      <c r="L48" s="37"/>
      <c r="M48" s="37"/>
      <c r="N48" s="64"/>
      <c r="O48" s="40"/>
    </row>
    <row r="49" spans="1:15" ht="13.35" customHeight="1">
      <c r="B49" s="23" t="s">
        <v>41</v>
      </c>
      <c r="C49" s="38">
        <v>119476.30059</v>
      </c>
      <c r="D49" s="38">
        <v>182706.82220999998</v>
      </c>
      <c r="E49" s="38">
        <v>189012.03121575856</v>
      </c>
      <c r="F49" s="38">
        <v>155001.89674702811</v>
      </c>
      <c r="G49" s="38">
        <v>175214.86463872759</v>
      </c>
      <c r="H49" s="38">
        <v>229232.7910148032</v>
      </c>
      <c r="I49" s="38">
        <v>244016.70416051775</v>
      </c>
      <c r="J49" s="38">
        <v>271095.1665447831</v>
      </c>
      <c r="K49" s="38">
        <v>355859.38923689671</v>
      </c>
      <c r="L49" s="38">
        <v>391913.76506774774</v>
      </c>
      <c r="M49" s="38">
        <v>415550.02468147478</v>
      </c>
      <c r="N49" s="39">
        <v>414929.77034307842</v>
      </c>
      <c r="O49" s="35"/>
    </row>
    <row r="50" spans="1:15" ht="13.35" customHeight="1">
      <c r="B50" s="62" t="s">
        <v>42</v>
      </c>
      <c r="C50" s="43">
        <v>9616.4936199999993</v>
      </c>
      <c r="D50" s="43">
        <v>16927.39487</v>
      </c>
      <c r="E50" s="43">
        <v>15907.34101</v>
      </c>
      <c r="F50" s="43">
        <v>15588.499800000001</v>
      </c>
      <c r="G50" s="43">
        <v>5617.0048699999998</v>
      </c>
      <c r="H50" s="43">
        <v>0</v>
      </c>
      <c r="I50" s="43">
        <v>0</v>
      </c>
      <c r="J50" s="43">
        <v>284000</v>
      </c>
      <c r="K50" s="43">
        <v>0</v>
      </c>
      <c r="L50" s="43">
        <v>0</v>
      </c>
      <c r="M50" s="43">
        <v>0</v>
      </c>
      <c r="N50" s="44">
        <v>0</v>
      </c>
      <c r="O50" s="35"/>
    </row>
    <row r="51" spans="1:15" ht="13.35" customHeight="1">
      <c r="B51" s="62" t="s">
        <v>43</v>
      </c>
      <c r="C51" s="43">
        <v>35354.516060000002</v>
      </c>
      <c r="D51" s="43">
        <v>54267.003215000004</v>
      </c>
      <c r="E51" s="43">
        <v>15651.049605</v>
      </c>
      <c r="F51" s="43">
        <v>878</v>
      </c>
      <c r="G51" s="43">
        <v>0</v>
      </c>
      <c r="H51" s="43">
        <v>0</v>
      </c>
      <c r="I51" s="43">
        <v>0</v>
      </c>
      <c r="J51" s="43">
        <v>0</v>
      </c>
      <c r="K51" s="43">
        <v>0</v>
      </c>
      <c r="L51" s="43">
        <v>0</v>
      </c>
      <c r="M51" s="43">
        <v>0</v>
      </c>
      <c r="N51" s="44">
        <v>0</v>
      </c>
      <c r="O51" s="35"/>
    </row>
    <row r="52" spans="1:15" ht="13.35" customHeight="1">
      <c r="B52" s="62" t="s">
        <v>44</v>
      </c>
      <c r="C52" s="43">
        <v>0</v>
      </c>
      <c r="D52" s="43">
        <v>154156.78689999998</v>
      </c>
      <c r="E52" s="43">
        <v>17445.228604005468</v>
      </c>
      <c r="F52" s="43">
        <v>106669.92681451501</v>
      </c>
      <c r="G52" s="43">
        <v>82713.098108661768</v>
      </c>
      <c r="H52" s="43">
        <v>134316.95748087854</v>
      </c>
      <c r="I52" s="43">
        <v>171042.73476123702</v>
      </c>
      <c r="J52" s="43">
        <v>157513.7483527601</v>
      </c>
      <c r="K52" s="43">
        <v>155109.72031089195</v>
      </c>
      <c r="L52" s="43">
        <v>163189.85379203028</v>
      </c>
      <c r="M52" s="43">
        <v>145345.39316793284</v>
      </c>
      <c r="N52" s="44">
        <v>146539.314856132</v>
      </c>
      <c r="O52" s="35"/>
    </row>
    <row r="53" spans="1:15" ht="13.35" customHeight="1">
      <c r="B53" s="62" t="s">
        <v>45</v>
      </c>
      <c r="C53" s="43">
        <v>66000</v>
      </c>
      <c r="D53" s="43">
        <v>49725.344211999996</v>
      </c>
      <c r="E53" s="43">
        <v>108632.47023600001</v>
      </c>
      <c r="F53" s="43">
        <v>22982.202601900008</v>
      </c>
      <c r="G53" s="43">
        <v>5471.6993093000001</v>
      </c>
      <c r="H53" s="43">
        <v>0</v>
      </c>
      <c r="I53" s="43">
        <v>0</v>
      </c>
      <c r="J53" s="43">
        <v>0</v>
      </c>
      <c r="K53" s="43">
        <v>0</v>
      </c>
      <c r="L53" s="43">
        <v>0</v>
      </c>
      <c r="M53" s="43">
        <v>0</v>
      </c>
      <c r="N53" s="44">
        <v>0</v>
      </c>
      <c r="O53" s="35"/>
    </row>
    <row r="54" spans="1:15" ht="13.35" customHeight="1">
      <c r="B54" s="36" t="s">
        <v>46</v>
      </c>
      <c r="C54" s="43">
        <v>0</v>
      </c>
      <c r="D54" s="43">
        <v>-35619.839192000007</v>
      </c>
      <c r="E54" s="43">
        <v>-18171.772906000002</v>
      </c>
      <c r="F54" s="43">
        <v>-18548.4049519</v>
      </c>
      <c r="G54" s="43">
        <v>-5471.6993093000001</v>
      </c>
      <c r="H54" s="43">
        <v>0</v>
      </c>
      <c r="I54" s="43">
        <v>0</v>
      </c>
      <c r="J54" s="43">
        <v>-175000</v>
      </c>
      <c r="K54" s="43">
        <v>0</v>
      </c>
      <c r="L54" s="43">
        <v>0</v>
      </c>
      <c r="M54" s="43">
        <v>0</v>
      </c>
      <c r="N54" s="44">
        <v>0</v>
      </c>
      <c r="O54" s="35"/>
    </row>
    <row r="55" spans="1:15" ht="13.35" customHeight="1">
      <c r="B55" s="62" t="s">
        <v>47</v>
      </c>
      <c r="C55" s="43">
        <v>192080.53599999999</v>
      </c>
      <c r="D55" s="43">
        <v>40084.616541320145</v>
      </c>
      <c r="E55" s="43">
        <v>366884.1326985748</v>
      </c>
      <c r="F55" s="43">
        <v>574698.42770287988</v>
      </c>
      <c r="G55" s="43">
        <v>720610.10886793281</v>
      </c>
      <c r="H55" s="43">
        <v>975346.13824400946</v>
      </c>
      <c r="I55" s="43">
        <v>817037.42291798373</v>
      </c>
      <c r="J55" s="43">
        <v>660848.6545238049</v>
      </c>
      <c r="K55" s="43">
        <v>702699.31770161085</v>
      </c>
      <c r="L55" s="43">
        <v>692806.64874137542</v>
      </c>
      <c r="M55" s="43">
        <v>642894.98494243959</v>
      </c>
      <c r="N55" s="44">
        <v>378788.23647154926</v>
      </c>
      <c r="O55" s="35"/>
    </row>
    <row r="56" spans="1:15" ht="13.35" customHeight="1">
      <c r="B56" s="36" t="s">
        <v>48</v>
      </c>
      <c r="C56" s="43">
        <v>-34238.559020000001</v>
      </c>
      <c r="D56" s="43">
        <v>0</v>
      </c>
      <c r="E56" s="43">
        <v>0</v>
      </c>
      <c r="F56" s="43">
        <v>0</v>
      </c>
      <c r="G56" s="43">
        <v>0</v>
      </c>
      <c r="H56" s="43">
        <v>0</v>
      </c>
      <c r="I56" s="43">
        <v>0</v>
      </c>
      <c r="J56" s="43">
        <v>0</v>
      </c>
      <c r="K56" s="43">
        <v>0</v>
      </c>
      <c r="L56" s="43">
        <v>0</v>
      </c>
      <c r="M56" s="43">
        <v>0</v>
      </c>
      <c r="N56" s="44">
        <v>0</v>
      </c>
      <c r="O56" s="35"/>
    </row>
    <row r="57" spans="1:15" ht="13.35" customHeight="1">
      <c r="B57" s="36" t="s">
        <v>49</v>
      </c>
      <c r="C57" s="43">
        <v>3664.9131800000009</v>
      </c>
      <c r="D57" s="43">
        <v>0</v>
      </c>
      <c r="E57" s="43">
        <v>0</v>
      </c>
      <c r="F57" s="43">
        <v>0</v>
      </c>
      <c r="G57" s="43">
        <v>0</v>
      </c>
      <c r="H57" s="43">
        <v>0</v>
      </c>
      <c r="I57" s="43">
        <v>0</v>
      </c>
      <c r="J57" s="43">
        <v>0</v>
      </c>
      <c r="K57" s="43">
        <v>0</v>
      </c>
      <c r="L57" s="43">
        <v>0</v>
      </c>
      <c r="M57" s="43">
        <v>0</v>
      </c>
      <c r="N57" s="44">
        <v>0</v>
      </c>
      <c r="O57" s="35"/>
    </row>
    <row r="58" spans="1:15" ht="13.35" customHeight="1">
      <c r="B58" s="80" t="s">
        <v>50</v>
      </c>
      <c r="C58" s="81">
        <v>-312596.712</v>
      </c>
      <c r="D58" s="81">
        <v>-462248.12875632005</v>
      </c>
      <c r="E58" s="81">
        <v>-695360.48046333878</v>
      </c>
      <c r="F58" s="81">
        <v>-857270.54871442309</v>
      </c>
      <c r="G58" s="81">
        <v>-984155.07648532209</v>
      </c>
      <c r="H58" s="81">
        <v>-1338895.8867396913</v>
      </c>
      <c r="I58" s="81">
        <v>-1232096.8618397387</v>
      </c>
      <c r="J58" s="81">
        <v>-1198457.5694213482</v>
      </c>
      <c r="K58" s="81">
        <v>-1213668.4272493995</v>
      </c>
      <c r="L58" s="81">
        <v>-1247910.2676011533</v>
      </c>
      <c r="M58" s="81">
        <v>-1203790.4027918472</v>
      </c>
      <c r="N58" s="82">
        <v>-940257.3216707597</v>
      </c>
      <c r="O58" s="40"/>
    </row>
    <row r="59" spans="1:15" ht="13.35" customHeight="1">
      <c r="B59" s="23" t="s">
        <v>51</v>
      </c>
      <c r="C59" s="83">
        <f>SUM(C49:C58)</f>
        <v>79357.488429999969</v>
      </c>
      <c r="D59" s="83">
        <f>SUM(D49:D58)</f>
        <v>0</v>
      </c>
      <c r="E59" s="83">
        <f t="shared" ref="E59:M59" si="4">SUM(E49:E58)</f>
        <v>0</v>
      </c>
      <c r="F59" s="83">
        <f t="shared" si="4"/>
        <v>0</v>
      </c>
      <c r="G59" s="83">
        <f t="shared" si="4"/>
        <v>0</v>
      </c>
      <c r="H59" s="83">
        <f t="shared" si="4"/>
        <v>0</v>
      </c>
      <c r="I59" s="83">
        <f t="shared" si="4"/>
        <v>0</v>
      </c>
      <c r="J59" s="83">
        <f t="shared" si="4"/>
        <v>0</v>
      </c>
      <c r="K59" s="83">
        <f t="shared" si="4"/>
        <v>0</v>
      </c>
      <c r="L59" s="83">
        <f t="shared" si="4"/>
        <v>0</v>
      </c>
      <c r="M59" s="83">
        <f t="shared" si="4"/>
        <v>0</v>
      </c>
      <c r="N59" s="83">
        <f>SUM(N49:N58)</f>
        <v>0</v>
      </c>
      <c r="O59" s="49"/>
    </row>
    <row r="60" spans="1:15" ht="6" customHeight="1">
      <c r="B60" s="26"/>
      <c r="C60" s="37"/>
      <c r="D60" s="37"/>
      <c r="E60" s="37"/>
      <c r="F60" s="37"/>
      <c r="G60" s="37"/>
      <c r="H60" s="37"/>
      <c r="I60" s="37"/>
      <c r="J60" s="37"/>
      <c r="K60" s="37"/>
      <c r="L60" s="37"/>
      <c r="M60" s="37"/>
      <c r="N60" s="64"/>
      <c r="O60" s="40"/>
    </row>
    <row r="61" spans="1:15" ht="13.35" customHeight="1">
      <c r="B61" s="62" t="s">
        <v>52</v>
      </c>
      <c r="C61" s="43">
        <v>110000</v>
      </c>
      <c r="D61" s="43">
        <v>189012.03121575856</v>
      </c>
      <c r="E61" s="43">
        <v>155001.89674702811</v>
      </c>
      <c r="F61" s="43">
        <v>175214.86463872759</v>
      </c>
      <c r="G61" s="43">
        <v>229232.7910148032</v>
      </c>
      <c r="H61" s="43">
        <v>244016.70416051775</v>
      </c>
      <c r="I61" s="43">
        <v>271095.1665447831</v>
      </c>
      <c r="J61" s="43">
        <v>355859.38923689671</v>
      </c>
      <c r="K61" s="43">
        <v>391913.76506774774</v>
      </c>
      <c r="L61" s="43">
        <v>415550.02468147478</v>
      </c>
      <c r="M61" s="43">
        <v>414929.77034307842</v>
      </c>
      <c r="N61" s="44">
        <v>413115.50101270271</v>
      </c>
      <c r="O61" s="35"/>
    </row>
    <row r="62" spans="1:15" ht="13.35" customHeight="1">
      <c r="A62" s="5"/>
      <c r="B62" s="23" t="s">
        <v>53</v>
      </c>
      <c r="C62" s="83">
        <f>+C59+C61</f>
        <v>189357.48842999997</v>
      </c>
      <c r="D62" s="83">
        <f t="shared" ref="D62:M62" si="5">+D59+D61</f>
        <v>189012.03121575856</v>
      </c>
      <c r="E62" s="83">
        <f t="shared" si="5"/>
        <v>155001.89674702811</v>
      </c>
      <c r="F62" s="83">
        <f t="shared" si="5"/>
        <v>175214.86463872759</v>
      </c>
      <c r="G62" s="83">
        <f t="shared" si="5"/>
        <v>229232.7910148032</v>
      </c>
      <c r="H62" s="83">
        <f t="shared" si="5"/>
        <v>244016.70416051775</v>
      </c>
      <c r="I62" s="83">
        <f t="shared" si="5"/>
        <v>271095.1665447831</v>
      </c>
      <c r="J62" s="83">
        <f t="shared" si="5"/>
        <v>355859.38923689671</v>
      </c>
      <c r="K62" s="83">
        <f t="shared" si="5"/>
        <v>391913.76506774774</v>
      </c>
      <c r="L62" s="83">
        <f t="shared" si="5"/>
        <v>415550.02468147478</v>
      </c>
      <c r="M62" s="83">
        <f t="shared" si="5"/>
        <v>414929.77034307842</v>
      </c>
      <c r="N62" s="83">
        <f>+N59+N61</f>
        <v>413115.50101270271</v>
      </c>
      <c r="O62" s="31"/>
    </row>
    <row r="63" spans="1:15" ht="6" customHeight="1">
      <c r="B63" s="26"/>
      <c r="C63" s="37"/>
      <c r="D63" s="37"/>
      <c r="E63" s="37"/>
      <c r="F63" s="37"/>
      <c r="G63" s="37"/>
      <c r="H63" s="37"/>
      <c r="I63" s="37"/>
      <c r="J63" s="37"/>
      <c r="K63" s="37"/>
      <c r="L63" s="37"/>
      <c r="M63" s="37"/>
      <c r="N63" s="64"/>
      <c r="O63" s="40"/>
    </row>
    <row r="64" spans="1:15" ht="13.35" customHeight="1">
      <c r="B64" s="65" t="s">
        <v>33</v>
      </c>
      <c r="C64" s="30"/>
      <c r="D64" s="30"/>
      <c r="E64" s="30"/>
      <c r="F64" s="30"/>
      <c r="G64" s="30"/>
      <c r="H64" s="30"/>
      <c r="I64" s="30"/>
      <c r="J64" s="30"/>
      <c r="K64" s="30"/>
      <c r="L64" s="30"/>
      <c r="M64" s="30"/>
      <c r="N64" s="30"/>
      <c r="O64" s="31"/>
    </row>
    <row r="65" spans="1:15" ht="13.35" customHeight="1">
      <c r="B65" s="36" t="s">
        <v>54</v>
      </c>
      <c r="C65" s="43">
        <v>40000</v>
      </c>
      <c r="D65" s="43">
        <v>40000</v>
      </c>
      <c r="E65" s="43">
        <v>40000</v>
      </c>
      <c r="F65" s="43">
        <v>40000</v>
      </c>
      <c r="G65" s="43">
        <v>40000</v>
      </c>
      <c r="H65" s="43">
        <v>40000</v>
      </c>
      <c r="I65" s="43">
        <v>40000</v>
      </c>
      <c r="J65" s="43">
        <v>40000</v>
      </c>
      <c r="K65" s="43">
        <v>40000</v>
      </c>
      <c r="L65" s="43">
        <v>40000</v>
      </c>
      <c r="M65" s="43">
        <v>40000</v>
      </c>
      <c r="N65" s="44">
        <v>40000</v>
      </c>
      <c r="O65" s="35"/>
    </row>
    <row r="66" spans="1:15" ht="13.35" customHeight="1">
      <c r="B66" s="36" t="s">
        <v>55</v>
      </c>
      <c r="C66" s="43">
        <v>15000</v>
      </c>
      <c r="D66" s="43">
        <v>15000</v>
      </c>
      <c r="E66" s="43">
        <v>15000</v>
      </c>
      <c r="F66" s="43">
        <v>15000</v>
      </c>
      <c r="G66" s="43">
        <v>15000</v>
      </c>
      <c r="H66" s="43">
        <v>15000</v>
      </c>
      <c r="I66" s="43">
        <v>15000</v>
      </c>
      <c r="J66" s="43">
        <v>15000</v>
      </c>
      <c r="K66" s="43">
        <v>15000</v>
      </c>
      <c r="L66" s="43">
        <v>15000</v>
      </c>
      <c r="M66" s="43">
        <v>15000</v>
      </c>
      <c r="N66" s="44">
        <v>15000</v>
      </c>
      <c r="O66" s="35"/>
    </row>
    <row r="67" spans="1:15" ht="6" customHeight="1">
      <c r="B67" s="26"/>
      <c r="C67" s="37"/>
      <c r="D67" s="37"/>
      <c r="E67" s="37"/>
      <c r="F67" s="37"/>
      <c r="G67" s="37"/>
      <c r="H67" s="37"/>
      <c r="I67" s="37"/>
      <c r="J67" s="37"/>
      <c r="K67" s="37"/>
      <c r="L67" s="37"/>
      <c r="M67" s="37"/>
      <c r="N67" s="64"/>
      <c r="O67" s="40"/>
    </row>
    <row r="68" spans="1:15" ht="13.35" customHeight="1">
      <c r="B68" s="69" t="s">
        <v>56</v>
      </c>
      <c r="C68" s="84">
        <v>145166.78505000001</v>
      </c>
      <c r="D68" s="84">
        <v>133590.48089365824</v>
      </c>
      <c r="E68" s="84">
        <v>159105.02752688283</v>
      </c>
      <c r="F68" s="84">
        <v>198541.30589622667</v>
      </c>
      <c r="G68" s="84">
        <v>248090.63631910551</v>
      </c>
      <c r="H68" s="84">
        <v>315435.00101006887</v>
      </c>
      <c r="I68" s="84">
        <v>373546.41963918239</v>
      </c>
      <c r="J68" s="84">
        <v>420783.92741410132</v>
      </c>
      <c r="K68" s="84">
        <v>482142.07760185603</v>
      </c>
      <c r="L68" s="84">
        <v>531697.13058909657</v>
      </c>
      <c r="M68" s="84">
        <v>574925.97495143767</v>
      </c>
      <c r="N68" s="84">
        <v>589373.36786722927</v>
      </c>
      <c r="O68" s="31"/>
    </row>
    <row r="69" spans="1:15" ht="13.35" customHeight="1">
      <c r="B69" s="69" t="s">
        <v>57</v>
      </c>
      <c r="C69" s="84">
        <v>219.35283999999999</v>
      </c>
      <c r="D69" s="84">
        <v>219.35283999999999</v>
      </c>
      <c r="E69" s="84">
        <v>176.31384</v>
      </c>
      <c r="F69" s="84">
        <v>133.27483999999998</v>
      </c>
      <c r="G69" s="84">
        <v>133.27483999999998</v>
      </c>
      <c r="H69" s="84">
        <v>133.27483999999998</v>
      </c>
      <c r="I69" s="84">
        <v>67.913839999999993</v>
      </c>
      <c r="J69" s="84">
        <v>0</v>
      </c>
      <c r="K69" s="84">
        <v>0</v>
      </c>
      <c r="L69" s="84">
        <v>0</v>
      </c>
      <c r="M69" s="84">
        <v>0</v>
      </c>
      <c r="N69" s="84">
        <v>0</v>
      </c>
      <c r="O69" s="31"/>
    </row>
    <row r="70" spans="1:15" ht="13.35" customHeight="1">
      <c r="B70" s="69"/>
      <c r="C70" s="84"/>
      <c r="D70" s="84"/>
      <c r="E70" s="84"/>
      <c r="F70" s="84"/>
      <c r="G70" s="84"/>
      <c r="H70" s="84"/>
      <c r="I70" s="84"/>
      <c r="J70" s="84"/>
      <c r="K70" s="84"/>
      <c r="L70" s="84"/>
      <c r="M70" s="84"/>
      <c r="N70" s="84"/>
      <c r="O70" s="31"/>
    </row>
    <row r="71" spans="1:15" ht="13.35" customHeight="1">
      <c r="B71" s="85" t="s">
        <v>58</v>
      </c>
      <c r="C71" s="86"/>
      <c r="D71" s="86"/>
      <c r="E71" s="86"/>
      <c r="F71" s="86"/>
      <c r="G71" s="86"/>
      <c r="H71" s="86"/>
      <c r="I71" s="86"/>
      <c r="J71" s="86"/>
      <c r="K71" s="86"/>
      <c r="L71" s="86"/>
      <c r="M71" s="86"/>
      <c r="N71" s="86"/>
      <c r="O71" s="87"/>
    </row>
    <row r="72" spans="1:15" ht="13.35" customHeight="1">
      <c r="B72" s="88"/>
      <c r="C72" s="37"/>
      <c r="D72" s="37"/>
      <c r="E72" s="37"/>
      <c r="F72" s="37"/>
      <c r="G72" s="37"/>
      <c r="H72" s="37"/>
      <c r="I72" s="37"/>
      <c r="J72" s="37"/>
      <c r="K72" s="37"/>
      <c r="L72" s="37"/>
      <c r="M72" s="37"/>
      <c r="N72" s="64"/>
    </row>
    <row r="73" spans="1:15" ht="13.35" customHeight="1">
      <c r="B73" s="88" t="s">
        <v>59</v>
      </c>
      <c r="C73" s="89"/>
      <c r="D73" s="89"/>
      <c r="E73" s="89"/>
      <c r="F73" s="89"/>
      <c r="G73" s="89"/>
      <c r="H73" s="89"/>
      <c r="I73" s="89"/>
      <c r="J73" s="89"/>
      <c r="K73" s="89"/>
      <c r="L73" s="89"/>
      <c r="M73" s="89"/>
      <c r="N73" s="89"/>
    </row>
    <row r="74" spans="1:15" ht="13.35" customHeight="1">
      <c r="B74" s="88"/>
    </row>
    <row r="75" spans="1:15" ht="13.35" customHeight="1">
      <c r="B75" s="6" t="s">
        <v>60</v>
      </c>
      <c r="C75" s="90"/>
      <c r="D75" s="90"/>
    </row>
    <row r="76" spans="1:15" ht="13.35" customHeight="1">
      <c r="B76" s="91">
        <v>1000</v>
      </c>
      <c r="C76" s="92"/>
      <c r="D76" s="92"/>
    </row>
    <row r="77" spans="1:15" ht="13.35" customHeight="1"/>
    <row r="78" spans="1:15" ht="13.35" customHeight="1">
      <c r="A78" s="6"/>
      <c r="B78" s="6" t="s">
        <v>61</v>
      </c>
    </row>
    <row r="79" spans="1:15" ht="15">
      <c r="B79" s="6" t="b">
        <f>+SUM(C34:K34)=-SUM(C61:K61)</f>
        <v>1</v>
      </c>
    </row>
    <row r="80" spans="1:15" ht="15"/>
    <row r="81" ht="15"/>
    <row r="82" ht="15"/>
    <row r="83" ht="15"/>
    <row r="84" ht="15"/>
    <row r="100" ht="15"/>
    <row r="114" spans="1:1" ht="15"/>
    <row r="115" spans="1:1" ht="15"/>
    <row r="116" spans="1:1" ht="15"/>
    <row r="126" spans="1:1" ht="15" hidden="1">
      <c r="A126" s="93"/>
    </row>
    <row r="127" spans="1:1" ht="15"/>
    <row r="128" spans="1:1" ht="15"/>
  </sheetData>
  <pageMargins left="0.7" right="0.7" top="0.75" bottom="0.75" header="0.3" footer="0.3"/>
  <pageSetup paperSize="3" scale="6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Props1.xml><?xml version="1.0" encoding="utf-8"?>
<ds:datastoreItem xmlns:ds="http://schemas.openxmlformats.org/officeDocument/2006/customXml" ds:itemID="{14C93F8E-EC37-49AC-B997-8DFF579B0742}"/>
</file>

<file path=customXml/itemProps2.xml><?xml version="1.0" encoding="utf-8"?>
<ds:datastoreItem xmlns:ds="http://schemas.openxmlformats.org/officeDocument/2006/customXml" ds:itemID="{623781C7-99A7-44EC-AE9F-9155032FA3C5}"/>
</file>

<file path=customXml/itemProps3.xml><?xml version="1.0" encoding="utf-8"?>
<ds:datastoreItem xmlns:ds="http://schemas.openxmlformats.org/officeDocument/2006/customXml" ds:itemID="{8A2D117F-D25C-49C0-AD68-C2B98CF92039}"/>
</file>

<file path=customXml/itemProps4.xml><?xml version="1.0" encoding="utf-8"?>
<ds:datastoreItem xmlns:ds="http://schemas.openxmlformats.org/officeDocument/2006/customXml" ds:itemID="{53D9D573-C40F-41F5-9507-74938355EBBA}"/>
</file>

<file path=docProps/app.xml><?xml version="1.0" encoding="utf-8"?>
<Properties xmlns="http://schemas.openxmlformats.org/officeDocument/2006/extended-properties" xmlns:vt="http://schemas.openxmlformats.org/officeDocument/2006/docPropsVTypes">
  <Application>Microsoft Excel Online</Application>
  <Manager/>
  <Company>King County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attachment a</dc:title>
  <dc:subject/>
  <dc:creator>Slaughterbeck, Luke</dc:creator>
  <cp:keywords/>
  <dc:description/>
  <cp:lastModifiedBy>Davert, Elena</cp:lastModifiedBy>
  <cp:revision/>
  <dcterms:created xsi:type="dcterms:W3CDTF">2025-04-04T14:14:19Z</dcterms:created>
  <dcterms:modified xsi:type="dcterms:W3CDTF">2025-04-15T23:28:36Z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0x010100D03C1FEDB24A304B88B22491CFC0976900C56290958081FF4C89D177D5054A45C6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