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720"/>
  <workbookPr defaultThemeVersion="124226"/>
  <bookViews>
    <workbookView xWindow="855" yWindow="65416" windowWidth="28065" windowHeight="16440" activeTab="0"/>
  </bookViews>
  <sheets>
    <sheet name="Attachment A" sheetId="1" r:id="rId1"/>
  </sheets>
  <definedNames>
    <definedName name="FY23_24">#REF!</definedName>
    <definedName name="Total1">'Attachment A'!$I$6</definedName>
    <definedName name="Total2">'Attachment A'!$J$6</definedName>
    <definedName name="Total3">'Attachment A'!$K$6</definedName>
    <definedName name="Total4">'Attachment A'!$L$6</definedName>
    <definedName name="_xlnm.Print_Titles" localSheetId="0">'Attachment A'!$1:$7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<sst xmlns="http://schemas.openxmlformats.org/spreadsheetml/2006/main" count="249" uniqueCount="144">
  <si>
    <t>Attachment A Capital Improvement Program Dated 5/17/2024</t>
  </si>
  <si>
    <t xml:space="preserve">2023-24 3rd Omnibus Ordinance - Executive Proposed           </t>
  </si>
  <si>
    <t>Project
Number</t>
  </si>
  <si>
    <t>Project Name
Class Code</t>
  </si>
  <si>
    <t>Tech
Adj</t>
  </si>
  <si>
    <t>IT
Proj</t>
  </si>
  <si>
    <t>2023-2024 Proposed</t>
  </si>
  <si>
    <t>2025-2026 Planned</t>
  </si>
  <si>
    <t>2027-2028 Planned</t>
  </si>
  <si>
    <t>Total 6-Year Budget</t>
  </si>
  <si>
    <t>3151 CONSERVATION FUTURES SUBFUND</t>
  </si>
  <si>
    <t>1132072</t>
  </si>
  <si>
    <r>
      <rPr>
        <b/>
        <sz val="10"/>
        <color rgb="FF000000"/>
        <rFont val="Calibri"/>
        <family val="2"/>
      </rPr>
      <t xml:space="preserve">Non Profit - Urban Homestead Foundation Dakota Homestead 25
</t>
    </r>
    <r>
      <rPr>
        <sz val="8"/>
        <color rgb="FF000000"/>
        <rFont val="Calibri"/>
        <family val="2"/>
      </rPr>
      <t>STANDALONE</t>
    </r>
  </si>
  <si>
    <t>1136837</t>
  </si>
  <si>
    <r>
      <rPr>
        <b/>
        <sz val="10"/>
        <color rgb="FF000000"/>
        <rFont val="Calibri"/>
        <family val="2"/>
      </rPr>
      <t xml:space="preserve">Newcastle - DeLeo Wall Construction
</t>
    </r>
    <r>
      <rPr>
        <sz val="8"/>
        <color rgb="FF000000"/>
        <rFont val="Calibri"/>
        <family val="2"/>
      </rPr>
      <t>STANDALONE</t>
    </r>
  </si>
  <si>
    <t>1136839</t>
  </si>
  <si>
    <r>
      <rPr>
        <b/>
        <sz val="10"/>
        <color rgb="FF000000"/>
        <rFont val="Calibri"/>
        <family val="2"/>
      </rPr>
      <t xml:space="preserve">Seattle - Terry Pettus Park Addition
</t>
    </r>
    <r>
      <rPr>
        <sz val="8"/>
        <color rgb="FF000000"/>
        <rFont val="Calibri"/>
        <family val="2"/>
      </rPr>
      <t>STANDALONE</t>
    </r>
  </si>
  <si>
    <t>1139013</t>
  </si>
  <si>
    <r>
      <rPr>
        <b/>
        <sz val="10"/>
        <color rgb="FF000000"/>
        <rFont val="Calibri"/>
        <family val="2"/>
      </rPr>
      <t xml:space="preserve">Conservation Futures 2022 Bond
</t>
    </r>
    <r>
      <rPr>
        <sz val="8"/>
        <color rgb="FF000000"/>
        <rFont val="Calibri"/>
        <family val="2"/>
      </rPr>
      <t>WLCF KC MASTER 2022 BOND</t>
    </r>
  </si>
  <si>
    <t>1141620</t>
  </si>
  <si>
    <r>
      <rPr>
        <b/>
        <sz val="10"/>
        <color rgb="FF000000"/>
        <rFont val="Calibri"/>
        <family val="2"/>
      </rPr>
      <t xml:space="preserve">King County - Glendale-Highline Urban Greenspace (Match Waiver)
</t>
    </r>
    <r>
      <rPr>
        <sz val="8"/>
        <color rgb="FF000000"/>
        <rFont val="Calibri"/>
        <family val="2"/>
      </rPr>
      <t>STANDALONE</t>
    </r>
  </si>
  <si>
    <t>1141757</t>
  </si>
  <si>
    <r>
      <rPr>
        <b/>
        <sz val="10"/>
        <color rgb="FF000000"/>
        <rFont val="Calibri"/>
        <family val="2"/>
      </rPr>
      <t xml:space="preserve">Conservation Futures 2023 Bond
</t>
    </r>
    <r>
      <rPr>
        <sz val="8"/>
        <color rgb="FF000000"/>
        <rFont val="Calibri"/>
        <family val="2"/>
      </rPr>
      <t>WLCF KC MASTER 2023 BOND</t>
    </r>
  </si>
  <si>
    <t>1143684</t>
  </si>
  <si>
    <r>
      <rPr>
        <b/>
        <sz val="10"/>
        <color rgb="FF000000"/>
        <rFont val="Calibri"/>
        <family val="2"/>
      </rPr>
      <t xml:space="preserve">Non Profit - GROW Ching Community Gardens (Match Waiver)
</t>
    </r>
    <r>
      <rPr>
        <sz val="8"/>
        <color rgb="FF000000"/>
        <rFont val="Calibri"/>
        <family val="2"/>
      </rPr>
      <t>STANDALONE</t>
    </r>
  </si>
  <si>
    <t>1143693</t>
  </si>
  <si>
    <r>
      <rPr>
        <b/>
        <sz val="10"/>
        <color rgb="FF000000"/>
        <rFont val="Calibri"/>
        <family val="2"/>
      </rPr>
      <t xml:space="preserve">King County - Middle Fork Snoqualmie Natural Area Additions
</t>
    </r>
    <r>
      <rPr>
        <sz val="8"/>
        <color rgb="FF000000"/>
        <rFont val="Calibri"/>
        <family val="2"/>
      </rPr>
      <t>STANDALONE</t>
    </r>
  </si>
  <si>
    <t>1143695</t>
  </si>
  <si>
    <r>
      <rPr>
        <b/>
        <sz val="10"/>
        <color rgb="FF000000"/>
        <rFont val="Calibri"/>
        <family val="2"/>
      </rPr>
      <t xml:space="preserve">King County - Evans Creek Nelson (Gunshy) Acquisition
</t>
    </r>
    <r>
      <rPr>
        <sz val="8"/>
        <color rgb="FF000000"/>
        <rFont val="Calibri"/>
        <family val="2"/>
      </rPr>
      <t>STANDALONE</t>
    </r>
  </si>
  <si>
    <t>1145682</t>
  </si>
  <si>
    <r>
      <rPr>
        <b/>
        <sz val="10"/>
        <color rgb="FF000000"/>
        <rFont val="Calibri"/>
        <family val="2"/>
      </rPr>
      <t xml:space="preserve">Covington - Camp McCullough 25
</t>
    </r>
    <r>
      <rPr>
        <sz val="8"/>
        <color rgb="FF000000"/>
        <rFont val="Calibri"/>
        <family val="2"/>
      </rPr>
      <t>STANDALONE</t>
    </r>
  </si>
  <si>
    <t>1145683</t>
  </si>
  <si>
    <r>
      <rPr>
        <b/>
        <sz val="10"/>
        <color rgb="FF000000"/>
        <rFont val="Calibri"/>
        <family val="2"/>
      </rPr>
      <t xml:space="preserve">Covington - Jenkins Creek Open Space 25
</t>
    </r>
    <r>
      <rPr>
        <sz val="8"/>
        <color rgb="FF000000"/>
        <rFont val="Calibri"/>
        <family val="2"/>
      </rPr>
      <t>STANDALONE</t>
    </r>
  </si>
  <si>
    <t>1145696</t>
  </si>
  <si>
    <r>
      <rPr>
        <b/>
        <sz val="10"/>
        <color rgb="FF000000"/>
        <rFont val="Calibri"/>
        <family val="2"/>
      </rPr>
      <t xml:space="preserve">Shoreline - Twin Ponds 25
</t>
    </r>
    <r>
      <rPr>
        <sz val="8"/>
        <color rgb="FF000000"/>
        <rFont val="Calibri"/>
        <family val="2"/>
      </rPr>
      <t>STANDALONE</t>
    </r>
  </si>
  <si>
    <t>1145703</t>
  </si>
  <si>
    <r>
      <rPr>
        <b/>
        <sz val="10"/>
        <color rgb="FF000000"/>
        <rFont val="Calibri"/>
        <family val="2"/>
      </rPr>
      <t xml:space="preserve">Non Profit - Forterra Duwamish Hill 25 (Match Waiver)
</t>
    </r>
    <r>
      <rPr>
        <sz val="8"/>
        <color rgb="FF000000"/>
        <rFont val="Calibri"/>
        <family val="2"/>
      </rPr>
      <t>STANDALONE</t>
    </r>
  </si>
  <si>
    <t>1145709</t>
  </si>
  <si>
    <r>
      <rPr>
        <b/>
        <sz val="10"/>
        <color rgb="FF000000"/>
        <rFont val="Calibri"/>
        <family val="2"/>
      </rPr>
      <t xml:space="preserve">King County - Union Hill Forest 25
</t>
    </r>
    <r>
      <rPr>
        <sz val="8"/>
        <color rgb="FF000000"/>
        <rFont val="Calibri"/>
        <family val="2"/>
      </rPr>
      <t>STANDALONE</t>
    </r>
  </si>
  <si>
    <t>1145732</t>
  </si>
  <si>
    <r>
      <rPr>
        <b/>
        <sz val="10"/>
        <color rgb="FF000000"/>
        <rFont val="Calibri"/>
        <family val="2"/>
      </rPr>
      <t xml:space="preserve">King County - North Highline Urban Greenspace - Seola Pond (Match Waiver)
</t>
    </r>
    <r>
      <rPr>
        <sz val="8"/>
        <color rgb="FF000000"/>
        <rFont val="Calibri"/>
        <family val="2"/>
      </rPr>
      <t>STANDALONE</t>
    </r>
  </si>
  <si>
    <t>1145739</t>
  </si>
  <si>
    <r>
      <rPr>
        <b/>
        <sz val="10"/>
        <color rgb="FF000000"/>
        <rFont val="Calibri"/>
        <family val="2"/>
      </rPr>
      <t xml:space="preserve">King County - Protecting Farmland: Snoqualmie APD and Vicinity Farms 25
</t>
    </r>
    <r>
      <rPr>
        <sz val="8"/>
        <color rgb="FF000000"/>
        <rFont val="Calibri"/>
        <family val="2"/>
      </rPr>
      <t>STANDALONE</t>
    </r>
  </si>
  <si>
    <t>1147368</t>
  </si>
  <si>
    <r>
      <rPr>
        <b/>
        <sz val="10"/>
        <color rgb="FF000000"/>
        <rFont val="Calibri"/>
        <family val="2"/>
      </rPr>
      <t xml:space="preserve">Bellevue - Bellevue Greenways and Open Space 25
</t>
    </r>
    <r>
      <rPr>
        <sz val="8"/>
        <color rgb="FF000000"/>
        <rFont val="Calibri"/>
        <family val="2"/>
      </rPr>
      <t>STANDALONE</t>
    </r>
  </si>
  <si>
    <t>1147369</t>
  </si>
  <si>
    <r>
      <rPr>
        <b/>
        <sz val="10"/>
        <color rgb="FF000000"/>
        <rFont val="Calibri"/>
        <family val="2"/>
      </rPr>
      <t xml:space="preserve">Shoreline - Rotary Park Acquisition 1 25
</t>
    </r>
    <r>
      <rPr>
        <sz val="8"/>
        <color rgb="FF000000"/>
        <rFont val="Calibri"/>
        <family val="2"/>
      </rPr>
      <t>STANDALONE</t>
    </r>
  </si>
  <si>
    <t>1147370</t>
  </si>
  <si>
    <r>
      <rPr>
        <b/>
        <sz val="10"/>
        <color rgb="FF000000"/>
        <rFont val="Calibri"/>
        <family val="2"/>
      </rPr>
      <t xml:space="preserve">King County - Keevie Lake 25
</t>
    </r>
    <r>
      <rPr>
        <sz val="8"/>
        <color rgb="FF000000"/>
        <rFont val="Calibri"/>
        <family val="2"/>
      </rPr>
      <t>STANDALONE</t>
    </r>
  </si>
  <si>
    <t>1147371</t>
  </si>
  <si>
    <r>
      <rPr>
        <b/>
        <sz val="10"/>
        <color rgb="FF000000"/>
        <rFont val="Calibri"/>
        <family val="2"/>
      </rPr>
      <t xml:space="preserve">King County - May Creek Farmland 25
</t>
    </r>
    <r>
      <rPr>
        <sz val="8"/>
        <color rgb="FF000000"/>
        <rFont val="Calibri"/>
        <family val="2"/>
      </rPr>
      <t>STANDALONE</t>
    </r>
  </si>
  <si>
    <t>3151 - CONSERVATION FUTURES SUBFUND</t>
  </si>
  <si>
    <t>Total</t>
  </si>
  <si>
    <t/>
  </si>
  <si>
    <t>3250 DEPARTMENT OF EXECUTIVE SERVICES TECHNOLOGY CAPITAL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</si>
  <si>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</si>
  <si>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</si>
  <si>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</si>
  <si>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</si>
  <si>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FY23-24</t>
  </si>
  <si>
    <t>FY25-26</t>
  </si>
  <si>
    <t>FY27-28</t>
  </si>
  <si>
    <t>1139605</t>
  </si>
  <si>
    <r>
      <rPr>
        <b/>
        <sz val="10"/>
        <color rgb="FF000000"/>
        <rFont val="Calibri"/>
        <family val="2"/>
      </rPr>
      <t xml:space="preserve">PeopleSoft Systems Infrastructure Replacement Project
</t>
    </r>
    <r>
      <rPr>
        <sz val="8"/>
        <color rgb="FF000000"/>
        <rFont val="Calibri"/>
        <family val="2"/>
      </rPr>
      <t>STANDALONE</t>
    </r>
  </si>
  <si>
    <t>3250 - DEPARTMENT OF EXECUTIVE SERVICES TECHNOLOGY CAPITAL</t>
  </si>
  <si>
    <t>3292 SURFACE WATER MANAGEMENT CONSTRUCTION SUBFUND</t>
  </si>
  <si>
    <t>1138817</t>
  </si>
  <si>
    <r>
      <rPr>
        <b/>
        <sz val="10"/>
        <color rgb="FF000000"/>
        <rFont val="Calibri"/>
        <family val="2"/>
      </rPr>
      <t xml:space="preserve">Vashon Restoration Program
</t>
    </r>
    <r>
      <rPr>
        <sz val="8"/>
        <color rgb="FF000000"/>
        <rFont val="Calibri"/>
        <family val="2"/>
      </rPr>
      <t>PROGRAMMATIC</t>
    </r>
  </si>
  <si>
    <t>1138821</t>
  </si>
  <si>
    <r>
      <rPr>
        <b/>
        <sz val="10"/>
        <color rgb="FF000000"/>
        <rFont val="Calibri"/>
        <family val="2"/>
      </rPr>
      <t xml:space="preserve">Demolitions and Site Security Program
</t>
    </r>
    <r>
      <rPr>
        <sz val="8"/>
        <color rgb="FF000000"/>
        <rFont val="Calibri"/>
        <family val="2"/>
      </rPr>
      <t>PROGRAMMATIC</t>
    </r>
  </si>
  <si>
    <t>3292 - SURFACE WATER MANAGEMENT CONSTRUCTION SUBFUND</t>
  </si>
  <si>
    <t>3310 LONG TERM LEASES</t>
  </si>
  <si>
    <t>1039845</t>
  </si>
  <si>
    <r>
      <rPr>
        <b/>
        <sz val="10"/>
        <color rgb="FF000000"/>
        <rFont val="Calibri"/>
        <family val="2"/>
      </rPr>
      <t xml:space="preserve">DES LTLF ADMIN FEE TRANSFER
</t>
    </r>
    <r>
      <rPr>
        <sz val="8"/>
        <color rgb="FF000000"/>
        <rFont val="Calibri"/>
        <family val="2"/>
      </rPr>
      <t>ADMIN</t>
    </r>
  </si>
  <si>
    <t>3310 - LONG TERM LEASES</t>
  </si>
  <si>
    <t>3421 MAJOR MAINTENANCE RESERVE SUBFUND</t>
  </si>
  <si>
    <t>1124606</t>
  </si>
  <si>
    <r>
      <rPr>
        <b/>
        <sz val="10"/>
        <color rgb="FF000000"/>
        <rFont val="Calibri"/>
        <family val="2"/>
      </rPr>
      <t xml:space="preserve">Quick Response Planning Fund Level Contingency Budget
</t>
    </r>
    <r>
      <rPr>
        <sz val="8"/>
        <color rgb="FF000000"/>
        <rFont val="Calibri"/>
        <family val="2"/>
      </rPr>
      <t>PROGRAMMATIC</t>
    </r>
  </si>
  <si>
    <t>1129710</t>
  </si>
  <si>
    <r>
      <rPr>
        <b/>
        <sz val="10"/>
        <color rgb="FF000000"/>
        <rFont val="Calibri"/>
        <family val="2"/>
      </rPr>
      <t xml:space="preserve">24/7 Building Parent Project (Jails, Courthouse, RCECC)
</t>
    </r>
    <r>
      <rPr>
        <sz val="8"/>
        <color rgb="FF000000"/>
        <rFont val="Calibri"/>
        <family val="2"/>
      </rPr>
      <t>PROGRAMMATIC</t>
    </r>
  </si>
  <si>
    <t>1147792</t>
  </si>
  <si>
    <r>
      <rPr>
        <b/>
        <sz val="10"/>
        <color rgb="FF000000"/>
        <rFont val="Calibri"/>
        <family val="2"/>
      </rPr>
      <t xml:space="preserve">Election BLDG Cameras Replace
</t>
    </r>
    <r>
      <rPr>
        <sz val="8"/>
        <color rgb="FF000000"/>
        <rFont val="Calibri"/>
        <family val="2"/>
      </rPr>
      <t>STANDALONE</t>
    </r>
  </si>
  <si>
    <t>1147794</t>
  </si>
  <si>
    <r>
      <rPr>
        <b/>
        <sz val="10"/>
        <color rgb="FF000000"/>
        <rFont val="Calibri"/>
        <family val="2"/>
      </rPr>
      <t xml:space="preserve">KCCF Bunk Modification (2nd &amp; 3rd floors)
</t>
    </r>
    <r>
      <rPr>
        <sz val="8"/>
        <color rgb="FF000000"/>
        <rFont val="Calibri"/>
        <family val="2"/>
      </rPr>
      <t>STANDALONE</t>
    </r>
  </si>
  <si>
    <t>3421 - MAJOR MAINTENANCE RESERVE SUBFUND</t>
  </si>
  <si>
    <t>3581 PARKS CAPITAL</t>
  </si>
  <si>
    <t>1121155</t>
  </si>
  <si>
    <r>
      <rPr>
        <b/>
        <sz val="10"/>
        <color rgb="FF000000"/>
        <rFont val="Calibri"/>
        <family val="2"/>
      </rPr>
      <t xml:space="preserve">Eastrail Parent Project
</t>
    </r>
    <r>
      <rPr>
        <sz val="8"/>
        <color rgb="FF000000"/>
        <rFont val="Calibri"/>
        <family val="2"/>
      </rPr>
      <t>PROGRAMMATIC</t>
    </r>
  </si>
  <si>
    <t>1123996</t>
  </si>
  <si>
    <r>
      <rPr>
        <b/>
        <sz val="10"/>
        <color rgb="FF000000"/>
        <rFont val="Calibri"/>
        <family val="2"/>
      </rPr>
      <t xml:space="preserve">Marymoor Park Improvement Program Parent Project
</t>
    </r>
    <r>
      <rPr>
        <sz val="8"/>
        <color rgb="FF000000"/>
        <rFont val="Calibri"/>
        <family val="2"/>
      </rPr>
      <t>PROGRAMMATIC</t>
    </r>
  </si>
  <si>
    <t>1132225</t>
  </si>
  <si>
    <r>
      <rPr>
        <b/>
        <sz val="10"/>
        <color rgb="FF000000"/>
        <rFont val="Calibri"/>
        <family val="2"/>
      </rPr>
      <t xml:space="preserve">Keevie Lake Acquisition
</t>
    </r>
    <r>
      <rPr>
        <sz val="8"/>
        <color rgb="FF000000"/>
        <rFont val="Calibri"/>
        <family val="2"/>
      </rPr>
      <t>STANDALONE</t>
    </r>
  </si>
  <si>
    <t>1133897</t>
  </si>
  <si>
    <r>
      <rPr>
        <b/>
        <sz val="10"/>
        <color rgb="FF000000"/>
        <rFont val="Calibri"/>
        <family val="2"/>
      </rPr>
      <t xml:space="preserve">PKS EASTRAIL NE 8TH ST ACQUISITION
</t>
    </r>
    <r>
      <rPr>
        <sz val="8"/>
        <color rgb="FF000000"/>
        <rFont val="Calibri"/>
        <family val="2"/>
      </rPr>
      <t>STANDALONE</t>
    </r>
  </si>
  <si>
    <t>1141261</t>
  </si>
  <si>
    <r>
      <rPr>
        <b/>
        <sz val="10"/>
        <color rgb="FF000000"/>
        <rFont val="Calibri"/>
        <family val="2"/>
      </rPr>
      <t xml:space="preserve">East Lake Sammamish Trail Segment B Phase 2
</t>
    </r>
    <r>
      <rPr>
        <sz val="8"/>
        <color rgb="FF000000"/>
        <rFont val="Calibri"/>
        <family val="2"/>
      </rPr>
      <t>PKS M:E LAKE SAMM TRAIL</t>
    </r>
  </si>
  <si>
    <t>1141295</t>
  </si>
  <si>
    <r>
      <rPr>
        <b/>
        <sz val="10"/>
        <color rgb="FF000000"/>
        <rFont val="Calibri"/>
        <family val="2"/>
      </rPr>
      <t xml:space="preserve">Dockton Moorage Renovation Phase 2
</t>
    </r>
    <r>
      <rPr>
        <sz val="8"/>
        <color rgb="FF000000"/>
        <rFont val="Calibri"/>
        <family val="2"/>
      </rPr>
      <t>PKS M:DOCK REHAB PROGRAM</t>
    </r>
  </si>
  <si>
    <t>1141652</t>
  </si>
  <si>
    <r>
      <rPr>
        <b/>
        <sz val="10"/>
        <color rgb="FF000000"/>
        <rFont val="Calibri"/>
        <family val="2"/>
      </rPr>
      <t xml:space="preserve">Green River Gorge - Deep Lake Preservation Acquisition
</t>
    </r>
    <r>
      <rPr>
        <sz val="8"/>
        <color rgb="FF000000"/>
        <rFont val="Calibri"/>
        <family val="2"/>
      </rPr>
      <t>STANDALONE</t>
    </r>
  </si>
  <si>
    <t>1143449</t>
  </si>
  <si>
    <r>
      <rPr>
        <b/>
        <sz val="10"/>
        <color rgb="FF000000"/>
        <rFont val="Calibri"/>
        <family val="2"/>
      </rPr>
      <t xml:space="preserve">Five Mile Lake Park Improvements Program
</t>
    </r>
    <r>
      <rPr>
        <sz val="8"/>
        <color rgb="FF000000"/>
        <rFont val="Calibri"/>
        <family val="2"/>
      </rPr>
      <t>PROGRAMMATIC</t>
    </r>
  </si>
  <si>
    <t>1143698</t>
  </si>
  <si>
    <r>
      <rPr>
        <b/>
        <sz val="10"/>
        <color rgb="FF000000"/>
        <rFont val="Calibri"/>
        <family val="2"/>
      </rPr>
      <t xml:space="preserve">Parks Middle Fork Snoqualmie Natural Area Additions
</t>
    </r>
    <r>
      <rPr>
        <sz val="8"/>
        <color rgb="FF000000"/>
        <rFont val="Calibri"/>
        <family val="2"/>
      </rPr>
      <t>STANDALONE</t>
    </r>
  </si>
  <si>
    <t>1143704</t>
  </si>
  <si>
    <r>
      <rPr>
        <b/>
        <sz val="10"/>
        <color rgb="FF000000"/>
        <rFont val="Calibri"/>
        <family val="2"/>
      </rPr>
      <t xml:space="preserve">Evans Creek Nelson (Gunshy) Acquisition
</t>
    </r>
    <r>
      <rPr>
        <sz val="8"/>
        <color rgb="FF000000"/>
        <rFont val="Calibri"/>
        <family val="2"/>
      </rPr>
      <t>STANDALONE</t>
    </r>
  </si>
  <si>
    <t>1145907</t>
  </si>
  <si>
    <r>
      <rPr>
        <b/>
        <sz val="10"/>
        <color rgb="FF000000"/>
        <rFont val="Calibri"/>
        <family val="2"/>
      </rPr>
      <t xml:space="preserve">Union Hill Forest Acquisition
</t>
    </r>
    <r>
      <rPr>
        <sz val="8"/>
        <color rgb="FF000000"/>
        <rFont val="Calibri"/>
        <family val="2"/>
      </rPr>
      <t>STANDALONE</t>
    </r>
  </si>
  <si>
    <t>3581 - PARKS CAPITAL</t>
  </si>
  <si>
    <t>3611 WATER QUALITY CONSTRUCTION</t>
  </si>
  <si>
    <t>1143860</t>
  </si>
  <si>
    <r>
      <rPr>
        <b/>
        <sz val="10"/>
        <color rgb="FF000000"/>
        <rFont val="Calibri"/>
        <family val="2"/>
      </rPr>
      <t xml:space="preserve">Mouth of the Duwamish Facility Plan
</t>
    </r>
    <r>
      <rPr>
        <sz val="8"/>
        <color rgb="FF000000"/>
        <rFont val="Calibri"/>
        <family val="2"/>
      </rPr>
      <t>STANDALONE</t>
    </r>
  </si>
  <si>
    <t>3611 - WATER QUALITY CONSTRUCTION</t>
  </si>
  <si>
    <t>3641 PUBLIC TRANSPORTATION INFRASTRUCTURE CAPITAL</t>
  </si>
  <si>
    <t>1134237</t>
  </si>
  <si>
    <r>
      <rPr>
        <b/>
        <sz val="10"/>
        <color rgb="FF000000"/>
        <rFont val="Calibri"/>
        <family val="2"/>
      </rPr>
      <t xml:space="preserve">Auburn to Renton RapidRide Line (I)
</t>
    </r>
    <r>
      <rPr>
        <sz val="8"/>
        <color rgb="FF000000"/>
        <rFont val="Calibri"/>
        <family val="2"/>
      </rPr>
      <t>STANDALONE</t>
    </r>
  </si>
  <si>
    <t>1147738</t>
  </si>
  <si>
    <r>
      <rPr>
        <b/>
        <sz val="10"/>
        <color rgb="FF000000"/>
        <rFont val="Calibri"/>
        <family val="2"/>
      </rPr>
      <t xml:space="preserve">Hydrogen Fuel Cell Infrastructure Pilot
</t>
    </r>
    <r>
      <rPr>
        <sz val="8"/>
        <color rgb="FF000000"/>
        <rFont val="Calibri"/>
        <family val="2"/>
      </rPr>
      <t>STANDALONE</t>
    </r>
  </si>
  <si>
    <t>3641 - PUBLIC TRANSPORTATION INFRASTRUCTURE CAPITAL</t>
  </si>
  <si>
    <t>3642 TRANSIT REVENUE FLEET CAPITAL</t>
  </si>
  <si>
    <t>1147732</t>
  </si>
  <si>
    <r>
      <rPr>
        <b/>
        <sz val="10"/>
        <color rgb="FF000000"/>
        <rFont val="Calibri"/>
        <family val="2"/>
      </rPr>
      <t xml:space="preserve">Hydrogen Fuel Cell Bus Pilot
</t>
    </r>
    <r>
      <rPr>
        <sz val="8"/>
        <color rgb="FF000000"/>
        <rFont val="Calibri"/>
        <family val="2"/>
      </rPr>
      <t>STANDALONE</t>
    </r>
  </si>
  <si>
    <t>3642 - TRANSIT REVENUE FLEET CAPITAL</t>
  </si>
  <si>
    <t>3781 DEPARTMENT OF INFORMATION TECHNOLOGY CAPITAL</t>
  </si>
  <si>
    <t>1146958</t>
  </si>
  <si>
    <r>
      <rPr>
        <b/>
        <sz val="10"/>
        <color rgb="FF000000"/>
        <rFont val="Calibri"/>
        <family val="2"/>
      </rPr>
      <t xml:space="preserve">KCIT WSBO Woodland Heights Broadband Project
</t>
    </r>
    <r>
      <rPr>
        <sz val="8"/>
        <color rgb="FF000000"/>
        <rFont val="Calibri"/>
        <family val="2"/>
      </rPr>
      <t>STANDALONE</t>
    </r>
  </si>
  <si>
    <t>1147776</t>
  </si>
  <si>
    <r>
      <rPr>
        <b/>
        <sz val="10"/>
        <color rgb="FF000000"/>
        <rFont val="Calibri"/>
        <family val="2"/>
      </rPr>
      <t xml:space="preserve">KCIT Audio Visual Equipment Replacement
</t>
    </r>
    <r>
      <rPr>
        <sz val="8"/>
        <color rgb="FF000000"/>
        <rFont val="Calibri"/>
        <family val="2"/>
      </rPr>
      <t>STANDALONE</t>
    </r>
  </si>
  <si>
    <t>3781 - DEPARTMENT OF INFORMATION TECHNOLOGY CAPITAL</t>
  </si>
  <si>
    <t>3951 BUILDING REPAIR AND REPLACEMENT SUBFUND</t>
  </si>
  <si>
    <t>1117106</t>
  </si>
  <si>
    <r>
      <rPr>
        <b/>
        <sz val="10"/>
        <color rgb="FF000000"/>
        <rFont val="Calibri"/>
        <family val="2"/>
      </rPr>
      <t xml:space="preserve">Children and Family Justice Center
</t>
    </r>
    <r>
      <rPr>
        <sz val="8"/>
        <color rgb="FF000000"/>
        <rFont val="Calibri"/>
        <family val="2"/>
      </rPr>
      <t>STANDALONE</t>
    </r>
  </si>
  <si>
    <t>1124148</t>
  </si>
  <si>
    <r>
      <rPr>
        <b/>
        <sz val="10"/>
        <color rgb="FF000000"/>
        <rFont val="Calibri"/>
        <family val="2"/>
      </rPr>
      <t xml:space="preserve">Asset Management System
</t>
    </r>
    <r>
      <rPr>
        <sz val="8"/>
        <color rgb="FF000000"/>
        <rFont val="Calibri"/>
        <family val="2"/>
      </rPr>
      <t>STANDALONE</t>
    </r>
  </si>
  <si>
    <t>1137766</t>
  </si>
  <si>
    <r>
      <rPr>
        <b/>
        <sz val="10"/>
        <color rgb="FF000000"/>
        <rFont val="Calibri"/>
        <family val="2"/>
      </rPr>
      <t xml:space="preserve">Star Forge Purchase
</t>
    </r>
    <r>
      <rPr>
        <sz val="8"/>
        <color rgb="FF000000"/>
        <rFont val="Calibri"/>
        <family val="2"/>
      </rPr>
      <t>STANDALONE</t>
    </r>
  </si>
  <si>
    <t>1144740</t>
  </si>
  <si>
    <r>
      <rPr>
        <b/>
        <sz val="10"/>
        <color rgb="FF000000"/>
        <rFont val="Calibri"/>
        <family val="2"/>
      </rPr>
      <t xml:space="preserve">DES FMD DCHS Health thru Housing
</t>
    </r>
    <r>
      <rPr>
        <sz val="8"/>
        <color rgb="FF000000"/>
        <rFont val="Calibri"/>
        <family val="2"/>
      </rPr>
      <t>PROGRAMMATIC</t>
    </r>
  </si>
  <si>
    <t>1146559</t>
  </si>
  <si>
    <r>
      <rPr>
        <b/>
        <sz val="10"/>
        <color rgb="FF000000"/>
        <rFont val="Calibri"/>
        <family val="2"/>
      </rPr>
      <t xml:space="preserve">DES FMD PRECINCTS 3 &amp; 4 HOLDING CELL IMPROVEMENTS
</t>
    </r>
    <r>
      <rPr>
        <sz val="8"/>
        <color rgb="FF000000"/>
        <rFont val="Calibri"/>
        <family val="2"/>
      </rPr>
      <t>STANDALONE</t>
    </r>
  </si>
  <si>
    <t>1147773</t>
  </si>
  <si>
    <r>
      <rPr>
        <b/>
        <sz val="10"/>
        <color rgb="FF000000"/>
        <rFont val="Calibri"/>
        <family val="2"/>
      </rPr>
      <t xml:space="preserve">DES FMD RCECC SOLAR PROJECT
</t>
    </r>
    <r>
      <rPr>
        <sz val="8"/>
        <color rgb="FF000000"/>
        <rFont val="Calibri"/>
        <family val="2"/>
      </rPr>
      <t>STANDALONE</t>
    </r>
  </si>
  <si>
    <t>3951 - BUILDING REPAIR AND REPLACEMENT SUBFUND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</si>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</sst>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164" fontId="7" fillId="2" borderId="14" xfId="0" applyNumberFormat="1" applyFont="1" applyFill="1" applyBorder="1" applyAlignment="1">
      <alignment horizontal="right" vertical="top" wrapText="1" readingOrder="1"/>
    </xf>
    <xf numFmtId="0" fontId="2" fillId="0" borderId="0" xfId="0" applyFont="1"/>
    <xf numFmtId="0" fontId="7" fillId="2" borderId="1" xfId="0" applyFont="1" applyFill="1" applyBorder="1" applyAlignment="1">
      <alignment horizontal="left" vertical="top" wrapText="1" readingOrder="1"/>
    </xf>
    <xf numFmtId="0" fontId="7" fillId="2" borderId="0" xfId="0" applyFont="1" applyFill="1" applyAlignment="1">
      <alignment horizontal="left" vertical="top" wrapText="1" readingOrder="1"/>
    </xf>
    <xf numFmtId="0" fontId="7" fillId="2" borderId="0" xfId="0" applyFont="1" applyFill="1" applyAlignment="1">
      <alignment horizontal="right" vertical="top" wrapText="1" readingOrder="1"/>
    </xf>
    <xf numFmtId="0" fontId="7" fillId="2" borderId="2" xfId="0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2" borderId="15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0" fontId="7" fillId="2" borderId="0" xfId="0" applyFont="1" applyFill="1" applyAlignment="1">
      <alignment horizontal="center" vertical="top" wrapText="1" readingOrder="1"/>
    </xf>
    <xf numFmtId="0" fontId="10" fillId="0" borderId="0" xfId="0" applyFont="1" applyAlignment="1">
      <alignment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18" xfId="0" applyNumberFormat="1" applyFont="1" applyFill="1" applyBorder="1" applyAlignment="1">
      <alignment vertical="top" wrapText="1"/>
    </xf>
    <xf numFmtId="0" fontId="2" fillId="4" borderId="19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22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5" fillId="0" borderId="27" xfId="0" applyNumberFormat="1" applyFont="1" applyFill="1" applyBorder="1" applyAlignment="1">
      <alignment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wrapText="1" readingOrder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center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4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4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228600</xdr:colOff>
      <xdr:row>12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5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228600</xdr:colOff>
      <xdr:row>12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5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6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7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7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8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8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9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9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228600</xdr:colOff>
      <xdr:row>27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10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228600</xdr:colOff>
      <xdr:row>27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10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1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228600</xdr:colOff>
      <xdr:row>33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2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228600</xdr:colOff>
      <xdr:row>33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2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3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3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228600</xdr:colOff>
      <xdr:row>39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4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4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228600</xdr:colOff>
      <xdr:row>42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5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228600</xdr:colOff>
      <xdr:row>42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5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6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6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7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7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98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98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59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9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20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20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81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81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42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42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03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03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228600</xdr:colOff>
      <xdr:row>73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50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228600</xdr:colOff>
      <xdr:row>73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450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98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98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59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59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6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06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228600</xdr:colOff>
      <xdr:row>97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54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228600</xdr:colOff>
      <xdr:row>97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54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228600</xdr:colOff>
      <xdr:row>100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15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228600</xdr:colOff>
      <xdr:row>100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15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228600</xdr:colOff>
      <xdr:row>103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76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228600</xdr:colOff>
      <xdr:row>103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76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228600</xdr:colOff>
      <xdr:row>106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374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228600</xdr:colOff>
      <xdr:row>106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374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228600</xdr:colOff>
      <xdr:row>113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85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228600</xdr:colOff>
      <xdr:row>113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85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228600</xdr:colOff>
      <xdr:row>116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46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228600</xdr:colOff>
      <xdr:row>116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46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228600</xdr:colOff>
      <xdr:row>119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06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228600</xdr:colOff>
      <xdr:row>119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06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228600</xdr:colOff>
      <xdr:row>122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67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228600</xdr:colOff>
      <xdr:row>122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67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228600</xdr:colOff>
      <xdr:row>125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28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228600</xdr:colOff>
      <xdr:row>125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28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228600</xdr:colOff>
      <xdr:row>128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89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228600</xdr:colOff>
      <xdr:row>128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89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228600</xdr:colOff>
      <xdr:row>131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50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228600</xdr:colOff>
      <xdr:row>131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50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228600</xdr:colOff>
      <xdr:row>134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11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228600</xdr:colOff>
      <xdr:row>134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11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228600</xdr:colOff>
      <xdr:row>137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72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228600</xdr:colOff>
      <xdr:row>137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72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228600</xdr:colOff>
      <xdr:row>140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33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228600</xdr:colOff>
      <xdr:row>140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33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228600</xdr:colOff>
      <xdr:row>143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94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228600</xdr:colOff>
      <xdr:row>143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94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228600</xdr:colOff>
      <xdr:row>150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42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228600</xdr:colOff>
      <xdr:row>150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422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89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228600</xdr:colOff>
      <xdr:row>157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89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50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228600</xdr:colOff>
      <xdr:row>160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50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</xdr:row>
      <xdr:rowOff>0</xdr:rowOff>
    </xdr:from>
    <xdr:to>
      <xdr:col>3</xdr:col>
      <xdr:colOff>228600</xdr:colOff>
      <xdr:row>167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98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228600</xdr:colOff>
      <xdr:row>167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98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228600</xdr:colOff>
      <xdr:row>174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461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228600</xdr:colOff>
      <xdr:row>174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5461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228600</xdr:colOff>
      <xdr:row>177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071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228600</xdr:colOff>
      <xdr:row>177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071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228600</xdr:colOff>
      <xdr:row>184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69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228600</xdr:colOff>
      <xdr:row>184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69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30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228600</xdr:colOff>
      <xdr:row>187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830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228600</xdr:colOff>
      <xdr:row>190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90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228600</xdr:colOff>
      <xdr:row>190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90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228600</xdr:colOff>
      <xdr:row>193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51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228600</xdr:colOff>
      <xdr:row>193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51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228600</xdr:colOff>
      <xdr:row>196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12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228600</xdr:colOff>
      <xdr:row>196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12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</xdr:row>
      <xdr:rowOff>0</xdr:rowOff>
    </xdr:from>
    <xdr:to>
      <xdr:col>3</xdr:col>
      <xdr:colOff>228600</xdr:colOff>
      <xdr:row>199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73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228600</xdr:colOff>
      <xdr:row>199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73842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"/>
  <sheetViews>
    <sheetView showGridLines="0" tabSelected="1" workbookViewId="0" topLeftCell="A1">
      <pane ySplit="7" topLeftCell="A165" activePane="bottomLeft" state="frozen"/>
      <selection pane="bottomLeft" activeCell="O176" sqref="O176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spans="1:12" ht="0.9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0.9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3.9" customHeight="1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4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37.5" customHeight="1">
      <c r="A6" s="19" t="s">
        <v>2</v>
      </c>
      <c r="B6" s="20" t="s">
        <v>3</v>
      </c>
      <c r="C6" s="28" t="s">
        <v>4</v>
      </c>
      <c r="D6" s="29"/>
      <c r="E6" s="29"/>
      <c r="F6" s="28" t="s">
        <v>5</v>
      </c>
      <c r="G6" s="29"/>
      <c r="H6" s="29"/>
      <c r="I6" s="21" t="s">
        <v>6</v>
      </c>
      <c r="J6" s="21" t="s">
        <v>7</v>
      </c>
      <c r="K6" s="21" t="s">
        <v>8</v>
      </c>
      <c r="L6" s="22" t="s">
        <v>9</v>
      </c>
    </row>
    <row r="7" spans="1:12" ht="3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8" customHeight="1">
      <c r="A8" s="47" t="s">
        <v>10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15">
      <c r="A9" s="40" t="s">
        <v>11</v>
      </c>
      <c r="B9" s="43" t="s">
        <v>12</v>
      </c>
      <c r="C9" s="4"/>
      <c r="D9" s="5"/>
      <c r="E9" s="6"/>
      <c r="F9" s="4"/>
      <c r="G9" s="5"/>
      <c r="H9" s="6"/>
      <c r="I9" s="46">
        <v>321250</v>
      </c>
      <c r="J9" s="46">
        <v>0</v>
      </c>
      <c r="K9" s="46">
        <v>0</v>
      </c>
      <c r="L9" s="30">
        <f>SUM(I9:K11)</f>
        <v>321250</v>
      </c>
    </row>
    <row r="10" spans="1:12" ht="18" customHeight="1">
      <c r="A10" s="41"/>
      <c r="B10" s="44"/>
      <c r="C10" s="7"/>
      <c r="D10" s="8"/>
      <c r="E10" s="9"/>
      <c r="F10" s="7"/>
      <c r="G10" s="8"/>
      <c r="H10" s="9"/>
      <c r="I10" s="44"/>
      <c r="J10" s="44"/>
      <c r="K10" s="44"/>
      <c r="L10" s="31"/>
    </row>
    <row r="11" spans="1:12" ht="15">
      <c r="A11" s="42"/>
      <c r="B11" s="45"/>
      <c r="C11" s="10"/>
      <c r="D11" s="11"/>
      <c r="E11" s="12"/>
      <c r="F11" s="10"/>
      <c r="G11" s="11"/>
      <c r="H11" s="12"/>
      <c r="I11" s="45"/>
      <c r="J11" s="45"/>
      <c r="K11" s="45"/>
      <c r="L11" s="32"/>
    </row>
    <row r="12" spans="1:12" ht="15">
      <c r="A12" s="40" t="s">
        <v>13</v>
      </c>
      <c r="B12" s="43" t="s">
        <v>14</v>
      </c>
      <c r="C12" s="4"/>
      <c r="D12" s="5"/>
      <c r="E12" s="6"/>
      <c r="F12" s="4"/>
      <c r="G12" s="5"/>
      <c r="H12" s="6"/>
      <c r="I12" s="46">
        <v>-450000</v>
      </c>
      <c r="J12" s="46">
        <v>0</v>
      </c>
      <c r="K12" s="46">
        <v>0</v>
      </c>
      <c r="L12" s="30">
        <f aca="true" t="shared" si="0" ref="L12">SUM(I12:K14)</f>
        <v>-450000</v>
      </c>
    </row>
    <row r="13" spans="1:12" ht="18" customHeight="1">
      <c r="A13" s="41"/>
      <c r="B13" s="44"/>
      <c r="C13" s="7"/>
      <c r="D13" s="8"/>
      <c r="E13" s="9"/>
      <c r="F13" s="7"/>
      <c r="G13" s="8"/>
      <c r="H13" s="9"/>
      <c r="I13" s="44"/>
      <c r="J13" s="44"/>
      <c r="K13" s="44"/>
      <c r="L13" s="31"/>
    </row>
    <row r="14" spans="1:12" ht="15">
      <c r="A14" s="42"/>
      <c r="B14" s="45"/>
      <c r="C14" s="10"/>
      <c r="D14" s="11"/>
      <c r="E14" s="12"/>
      <c r="F14" s="10"/>
      <c r="G14" s="11"/>
      <c r="H14" s="12"/>
      <c r="I14" s="45"/>
      <c r="J14" s="45"/>
      <c r="K14" s="45"/>
      <c r="L14" s="32"/>
    </row>
    <row r="15" spans="1:12" ht="15">
      <c r="A15" s="40" t="s">
        <v>15</v>
      </c>
      <c r="B15" s="43" t="s">
        <v>16</v>
      </c>
      <c r="C15" s="4"/>
      <c r="D15" s="5"/>
      <c r="E15" s="6"/>
      <c r="F15" s="4"/>
      <c r="G15" s="5"/>
      <c r="H15" s="6"/>
      <c r="I15" s="46">
        <v>-29337</v>
      </c>
      <c r="J15" s="46">
        <v>0</v>
      </c>
      <c r="K15" s="46">
        <v>0</v>
      </c>
      <c r="L15" s="30">
        <f aca="true" t="shared" si="1" ref="L15">SUM(I15:K17)</f>
        <v>-29337</v>
      </c>
    </row>
    <row r="16" spans="1:12" ht="18" customHeight="1">
      <c r="A16" s="41"/>
      <c r="B16" s="44"/>
      <c r="C16" s="7"/>
      <c r="D16" s="8"/>
      <c r="E16" s="9"/>
      <c r="F16" s="7"/>
      <c r="G16" s="8"/>
      <c r="H16" s="9"/>
      <c r="I16" s="44"/>
      <c r="J16" s="44"/>
      <c r="K16" s="44"/>
      <c r="L16" s="31"/>
    </row>
    <row r="17" spans="1:12" ht="15">
      <c r="A17" s="42"/>
      <c r="B17" s="45"/>
      <c r="C17" s="10"/>
      <c r="D17" s="11"/>
      <c r="E17" s="12"/>
      <c r="F17" s="10"/>
      <c r="G17" s="11"/>
      <c r="H17" s="12"/>
      <c r="I17" s="45"/>
      <c r="J17" s="45"/>
      <c r="K17" s="45"/>
      <c r="L17" s="32"/>
    </row>
    <row r="18" spans="1:12" ht="15">
      <c r="A18" s="40" t="s">
        <v>17</v>
      </c>
      <c r="B18" s="43" t="s">
        <v>18</v>
      </c>
      <c r="C18" s="4"/>
      <c r="D18" s="5"/>
      <c r="E18" s="6"/>
      <c r="F18" s="4"/>
      <c r="G18" s="5"/>
      <c r="H18" s="6"/>
      <c r="I18" s="46">
        <v>0</v>
      </c>
      <c r="J18" s="46">
        <v>0</v>
      </c>
      <c r="K18" s="46">
        <v>0</v>
      </c>
      <c r="L18" s="30">
        <f aca="true" t="shared" si="2" ref="L18">SUM(I18:K20)</f>
        <v>0</v>
      </c>
    </row>
    <row r="19" spans="1:12" ht="18" customHeight="1">
      <c r="A19" s="41"/>
      <c r="B19" s="44"/>
      <c r="C19" s="7"/>
      <c r="D19" s="8"/>
      <c r="E19" s="9"/>
      <c r="F19" s="7"/>
      <c r="G19" s="8"/>
      <c r="H19" s="9"/>
      <c r="I19" s="44"/>
      <c r="J19" s="44"/>
      <c r="K19" s="44"/>
      <c r="L19" s="31"/>
    </row>
    <row r="20" spans="1:12" ht="15">
      <c r="A20" s="42"/>
      <c r="B20" s="45"/>
      <c r="C20" s="10"/>
      <c r="D20" s="11"/>
      <c r="E20" s="12"/>
      <c r="F20" s="10"/>
      <c r="G20" s="11"/>
      <c r="H20" s="12"/>
      <c r="I20" s="45"/>
      <c r="J20" s="45"/>
      <c r="K20" s="45"/>
      <c r="L20" s="32"/>
    </row>
    <row r="21" spans="1:12" ht="15">
      <c r="A21" s="40" t="s">
        <v>19</v>
      </c>
      <c r="B21" s="43" t="s">
        <v>20</v>
      </c>
      <c r="C21" s="4"/>
      <c r="D21" s="5"/>
      <c r="E21" s="6"/>
      <c r="F21" s="4"/>
      <c r="G21" s="5"/>
      <c r="H21" s="6"/>
      <c r="I21" s="46">
        <v>-998550</v>
      </c>
      <c r="J21" s="46">
        <v>0</v>
      </c>
      <c r="K21" s="46">
        <v>0</v>
      </c>
      <c r="L21" s="30">
        <f aca="true" t="shared" si="3" ref="L21:L66">SUM(I21:K23)</f>
        <v>-998550</v>
      </c>
    </row>
    <row r="22" spans="1:12" ht="18" customHeight="1">
      <c r="A22" s="41"/>
      <c r="B22" s="44"/>
      <c r="C22" s="7"/>
      <c r="D22" s="8"/>
      <c r="E22" s="9"/>
      <c r="F22" s="7"/>
      <c r="G22" s="8"/>
      <c r="H22" s="9"/>
      <c r="I22" s="44"/>
      <c r="J22" s="44"/>
      <c r="K22" s="44"/>
      <c r="L22" s="31"/>
    </row>
    <row r="23" spans="1:12" ht="15">
      <c r="A23" s="42"/>
      <c r="B23" s="45"/>
      <c r="C23" s="10"/>
      <c r="D23" s="11"/>
      <c r="E23" s="12"/>
      <c r="F23" s="10"/>
      <c r="G23" s="11"/>
      <c r="H23" s="12"/>
      <c r="I23" s="45"/>
      <c r="J23" s="45"/>
      <c r="K23" s="45"/>
      <c r="L23" s="32"/>
    </row>
    <row r="24" spans="1:12" ht="15">
      <c r="A24" s="40" t="s">
        <v>21</v>
      </c>
      <c r="B24" s="43" t="s">
        <v>22</v>
      </c>
      <c r="C24" s="4"/>
      <c r="D24" s="5"/>
      <c r="E24" s="6"/>
      <c r="F24" s="4"/>
      <c r="G24" s="5"/>
      <c r="H24" s="6"/>
      <c r="I24" s="46">
        <v>0</v>
      </c>
      <c r="J24" s="46">
        <v>0</v>
      </c>
      <c r="K24" s="46">
        <v>0</v>
      </c>
      <c r="L24" s="30">
        <f t="shared" si="3"/>
        <v>0</v>
      </c>
    </row>
    <row r="25" spans="1:12" ht="18" customHeight="1">
      <c r="A25" s="41"/>
      <c r="B25" s="44"/>
      <c r="C25" s="7"/>
      <c r="D25" s="8"/>
      <c r="E25" s="9"/>
      <c r="F25" s="7"/>
      <c r="G25" s="8"/>
      <c r="H25" s="9"/>
      <c r="I25" s="44"/>
      <c r="J25" s="44"/>
      <c r="K25" s="44"/>
      <c r="L25" s="31"/>
    </row>
    <row r="26" spans="1:12" ht="15">
      <c r="A26" s="42"/>
      <c r="B26" s="45"/>
      <c r="C26" s="10"/>
      <c r="D26" s="11"/>
      <c r="E26" s="12"/>
      <c r="F26" s="10"/>
      <c r="G26" s="11"/>
      <c r="H26" s="12"/>
      <c r="I26" s="45"/>
      <c r="J26" s="45"/>
      <c r="K26" s="45"/>
      <c r="L26" s="32"/>
    </row>
    <row r="27" spans="1:12" ht="15">
      <c r="A27" s="40" t="s">
        <v>23</v>
      </c>
      <c r="B27" s="43" t="s">
        <v>24</v>
      </c>
      <c r="C27" s="4"/>
      <c r="D27" s="5"/>
      <c r="E27" s="6"/>
      <c r="F27" s="4"/>
      <c r="G27" s="5"/>
      <c r="H27" s="6"/>
      <c r="I27" s="46">
        <v>185000</v>
      </c>
      <c r="J27" s="46">
        <v>0</v>
      </c>
      <c r="K27" s="46">
        <v>0</v>
      </c>
      <c r="L27" s="30">
        <f t="shared" si="3"/>
        <v>185000</v>
      </c>
    </row>
    <row r="28" spans="1:12" ht="18" customHeight="1">
      <c r="A28" s="41"/>
      <c r="B28" s="44"/>
      <c r="C28" s="7"/>
      <c r="D28" s="8"/>
      <c r="E28" s="9"/>
      <c r="F28" s="7"/>
      <c r="G28" s="8"/>
      <c r="H28" s="9"/>
      <c r="I28" s="44"/>
      <c r="J28" s="44"/>
      <c r="K28" s="44"/>
      <c r="L28" s="31"/>
    </row>
    <row r="29" spans="1:12" ht="15">
      <c r="A29" s="42"/>
      <c r="B29" s="45"/>
      <c r="C29" s="10"/>
      <c r="D29" s="11"/>
      <c r="E29" s="12"/>
      <c r="F29" s="10"/>
      <c r="G29" s="11"/>
      <c r="H29" s="12"/>
      <c r="I29" s="45"/>
      <c r="J29" s="45"/>
      <c r="K29" s="45"/>
      <c r="L29" s="32"/>
    </row>
    <row r="30" spans="1:12" ht="15">
      <c r="A30" s="40" t="s">
        <v>25</v>
      </c>
      <c r="B30" s="43" t="s">
        <v>26</v>
      </c>
      <c r="C30" s="4"/>
      <c r="D30" s="5"/>
      <c r="E30" s="6"/>
      <c r="F30" s="4"/>
      <c r="G30" s="5"/>
      <c r="H30" s="6"/>
      <c r="I30" s="46">
        <v>-415000</v>
      </c>
      <c r="J30" s="46">
        <v>0</v>
      </c>
      <c r="K30" s="46">
        <v>0</v>
      </c>
      <c r="L30" s="30">
        <f t="shared" si="3"/>
        <v>-415000</v>
      </c>
    </row>
    <row r="31" spans="1:12" ht="18" customHeight="1">
      <c r="A31" s="41"/>
      <c r="B31" s="44"/>
      <c r="C31" s="7"/>
      <c r="D31" s="8"/>
      <c r="E31" s="9"/>
      <c r="F31" s="7"/>
      <c r="G31" s="8"/>
      <c r="H31" s="9"/>
      <c r="I31" s="44"/>
      <c r="J31" s="44"/>
      <c r="K31" s="44"/>
      <c r="L31" s="31"/>
    </row>
    <row r="32" spans="1:12" ht="15">
      <c r="A32" s="42"/>
      <c r="B32" s="45"/>
      <c r="C32" s="10"/>
      <c r="D32" s="11"/>
      <c r="E32" s="12"/>
      <c r="F32" s="10"/>
      <c r="G32" s="11"/>
      <c r="H32" s="12"/>
      <c r="I32" s="45"/>
      <c r="J32" s="45"/>
      <c r="K32" s="45"/>
      <c r="L32" s="32"/>
    </row>
    <row r="33" spans="1:12" ht="15">
      <c r="A33" s="40" t="s">
        <v>27</v>
      </c>
      <c r="B33" s="43" t="s">
        <v>28</v>
      </c>
      <c r="C33" s="4"/>
      <c r="D33" s="5"/>
      <c r="E33" s="6"/>
      <c r="F33" s="4"/>
      <c r="G33" s="5"/>
      <c r="H33" s="6"/>
      <c r="I33" s="46">
        <v>-3000000</v>
      </c>
      <c r="J33" s="46">
        <v>0</v>
      </c>
      <c r="K33" s="46">
        <v>0</v>
      </c>
      <c r="L33" s="30">
        <f t="shared" si="3"/>
        <v>-3000000</v>
      </c>
    </row>
    <row r="34" spans="1:12" ht="18" customHeight="1">
      <c r="A34" s="41"/>
      <c r="B34" s="44"/>
      <c r="C34" s="7"/>
      <c r="D34" s="8"/>
      <c r="E34" s="9"/>
      <c r="F34" s="7"/>
      <c r="G34" s="8"/>
      <c r="H34" s="9"/>
      <c r="I34" s="44"/>
      <c r="J34" s="44"/>
      <c r="K34" s="44"/>
      <c r="L34" s="31"/>
    </row>
    <row r="35" spans="1:12" ht="15">
      <c r="A35" s="42"/>
      <c r="B35" s="45"/>
      <c r="C35" s="10"/>
      <c r="D35" s="11"/>
      <c r="E35" s="12"/>
      <c r="F35" s="10"/>
      <c r="G35" s="11"/>
      <c r="H35" s="12"/>
      <c r="I35" s="45"/>
      <c r="J35" s="45"/>
      <c r="K35" s="45"/>
      <c r="L35" s="32"/>
    </row>
    <row r="36" spans="1:12" ht="15">
      <c r="A36" s="40" t="s">
        <v>29</v>
      </c>
      <c r="B36" s="43" t="s">
        <v>30</v>
      </c>
      <c r="C36" s="4"/>
      <c r="D36" s="5"/>
      <c r="E36" s="6"/>
      <c r="F36" s="4"/>
      <c r="G36" s="5"/>
      <c r="H36" s="6"/>
      <c r="I36" s="46">
        <v>-645000</v>
      </c>
      <c r="J36" s="46">
        <v>0</v>
      </c>
      <c r="K36" s="46">
        <v>0</v>
      </c>
      <c r="L36" s="30">
        <f t="shared" si="3"/>
        <v>-645000</v>
      </c>
    </row>
    <row r="37" spans="1:12" ht="18" customHeight="1">
      <c r="A37" s="41"/>
      <c r="B37" s="44"/>
      <c r="C37" s="7"/>
      <c r="D37" s="8"/>
      <c r="E37" s="9"/>
      <c r="F37" s="7"/>
      <c r="G37" s="8"/>
      <c r="H37" s="9"/>
      <c r="I37" s="44"/>
      <c r="J37" s="44"/>
      <c r="K37" s="44"/>
      <c r="L37" s="31"/>
    </row>
    <row r="38" spans="1:12" ht="15">
      <c r="A38" s="42"/>
      <c r="B38" s="45"/>
      <c r="C38" s="10"/>
      <c r="D38" s="11"/>
      <c r="E38" s="12"/>
      <c r="F38" s="10"/>
      <c r="G38" s="11"/>
      <c r="H38" s="12"/>
      <c r="I38" s="45"/>
      <c r="J38" s="45"/>
      <c r="K38" s="45"/>
      <c r="L38" s="32"/>
    </row>
    <row r="39" spans="1:12" ht="15">
      <c r="A39" s="40" t="s">
        <v>31</v>
      </c>
      <c r="B39" s="43" t="s">
        <v>32</v>
      </c>
      <c r="C39" s="4"/>
      <c r="D39" s="5"/>
      <c r="E39" s="6"/>
      <c r="F39" s="4"/>
      <c r="G39" s="5"/>
      <c r="H39" s="6"/>
      <c r="I39" s="46">
        <v>82500</v>
      </c>
      <c r="J39" s="46">
        <v>0</v>
      </c>
      <c r="K39" s="46">
        <v>0</v>
      </c>
      <c r="L39" s="30">
        <f t="shared" si="3"/>
        <v>82500</v>
      </c>
    </row>
    <row r="40" spans="1:12" ht="18" customHeight="1">
      <c r="A40" s="41"/>
      <c r="B40" s="44"/>
      <c r="C40" s="7"/>
      <c r="D40" s="8"/>
      <c r="E40" s="9"/>
      <c r="F40" s="7"/>
      <c r="G40" s="8"/>
      <c r="H40" s="9"/>
      <c r="I40" s="44"/>
      <c r="J40" s="44"/>
      <c r="K40" s="44"/>
      <c r="L40" s="31"/>
    </row>
    <row r="41" spans="1:12" ht="15">
      <c r="A41" s="42"/>
      <c r="B41" s="45"/>
      <c r="C41" s="10"/>
      <c r="D41" s="11"/>
      <c r="E41" s="12"/>
      <c r="F41" s="10"/>
      <c r="G41" s="11"/>
      <c r="H41" s="12"/>
      <c r="I41" s="45"/>
      <c r="J41" s="45"/>
      <c r="K41" s="45"/>
      <c r="L41" s="32"/>
    </row>
    <row r="42" spans="1:12" ht="15">
      <c r="A42" s="40" t="s">
        <v>33</v>
      </c>
      <c r="B42" s="43" t="s">
        <v>34</v>
      </c>
      <c r="C42" s="4"/>
      <c r="D42" s="5"/>
      <c r="E42" s="6"/>
      <c r="F42" s="4"/>
      <c r="G42" s="5"/>
      <c r="H42" s="6"/>
      <c r="I42" s="46">
        <v>93750</v>
      </c>
      <c r="J42" s="46">
        <v>0</v>
      </c>
      <c r="K42" s="46">
        <v>0</v>
      </c>
      <c r="L42" s="30">
        <f t="shared" si="3"/>
        <v>93750</v>
      </c>
    </row>
    <row r="43" spans="1:12" ht="18" customHeight="1">
      <c r="A43" s="41"/>
      <c r="B43" s="44"/>
      <c r="C43" s="7"/>
      <c r="D43" s="8"/>
      <c r="E43" s="9"/>
      <c r="F43" s="7"/>
      <c r="G43" s="8"/>
      <c r="H43" s="9"/>
      <c r="I43" s="44"/>
      <c r="J43" s="44"/>
      <c r="K43" s="44"/>
      <c r="L43" s="31"/>
    </row>
    <row r="44" spans="1:12" ht="15">
      <c r="A44" s="42"/>
      <c r="B44" s="45"/>
      <c r="C44" s="10"/>
      <c r="D44" s="11"/>
      <c r="E44" s="12"/>
      <c r="F44" s="10"/>
      <c r="G44" s="11"/>
      <c r="H44" s="12"/>
      <c r="I44" s="45"/>
      <c r="J44" s="45"/>
      <c r="K44" s="45"/>
      <c r="L44" s="32"/>
    </row>
    <row r="45" spans="1:12" ht="15">
      <c r="A45" s="40" t="s">
        <v>35</v>
      </c>
      <c r="B45" s="43" t="s">
        <v>36</v>
      </c>
      <c r="C45" s="4"/>
      <c r="D45" s="5"/>
      <c r="E45" s="6"/>
      <c r="F45" s="4"/>
      <c r="G45" s="5"/>
      <c r="H45" s="6"/>
      <c r="I45" s="46">
        <v>220000</v>
      </c>
      <c r="J45" s="46">
        <v>0</v>
      </c>
      <c r="K45" s="46">
        <v>0</v>
      </c>
      <c r="L45" s="30">
        <f t="shared" si="3"/>
        <v>220000</v>
      </c>
    </row>
    <row r="46" spans="1:12" ht="18" customHeight="1">
      <c r="A46" s="41"/>
      <c r="B46" s="44"/>
      <c r="C46" s="7"/>
      <c r="D46" s="8"/>
      <c r="E46" s="9"/>
      <c r="F46" s="7"/>
      <c r="G46" s="8"/>
      <c r="H46" s="9"/>
      <c r="I46" s="44"/>
      <c r="J46" s="44"/>
      <c r="K46" s="44"/>
      <c r="L46" s="31"/>
    </row>
    <row r="47" spans="1:12" ht="15">
      <c r="A47" s="42"/>
      <c r="B47" s="45"/>
      <c r="C47" s="10"/>
      <c r="D47" s="11"/>
      <c r="E47" s="12"/>
      <c r="F47" s="10"/>
      <c r="G47" s="11"/>
      <c r="H47" s="12"/>
      <c r="I47" s="45"/>
      <c r="J47" s="45"/>
      <c r="K47" s="45"/>
      <c r="L47" s="32"/>
    </row>
    <row r="48" spans="1:12" ht="15">
      <c r="A48" s="40" t="s">
        <v>37</v>
      </c>
      <c r="B48" s="43" t="s">
        <v>38</v>
      </c>
      <c r="C48" s="4"/>
      <c r="D48" s="5"/>
      <c r="E48" s="6"/>
      <c r="F48" s="4"/>
      <c r="G48" s="5"/>
      <c r="H48" s="6"/>
      <c r="I48" s="46">
        <v>996160</v>
      </c>
      <c r="J48" s="46">
        <v>0</v>
      </c>
      <c r="K48" s="46">
        <v>0</v>
      </c>
      <c r="L48" s="30">
        <f t="shared" si="3"/>
        <v>996160</v>
      </c>
    </row>
    <row r="49" spans="1:12" ht="18" customHeight="1">
      <c r="A49" s="41"/>
      <c r="B49" s="44"/>
      <c r="C49" s="7"/>
      <c r="D49" s="8"/>
      <c r="E49" s="9"/>
      <c r="F49" s="7"/>
      <c r="G49" s="8"/>
      <c r="H49" s="9"/>
      <c r="I49" s="44"/>
      <c r="J49" s="44"/>
      <c r="K49" s="44"/>
      <c r="L49" s="31"/>
    </row>
    <row r="50" spans="1:12" ht="15">
      <c r="A50" s="42"/>
      <c r="B50" s="45"/>
      <c r="C50" s="10"/>
      <c r="D50" s="11"/>
      <c r="E50" s="12"/>
      <c r="F50" s="10"/>
      <c r="G50" s="11"/>
      <c r="H50" s="12"/>
      <c r="I50" s="45"/>
      <c r="J50" s="45"/>
      <c r="K50" s="45"/>
      <c r="L50" s="32"/>
    </row>
    <row r="51" spans="1:12" ht="15">
      <c r="A51" s="40" t="s">
        <v>39</v>
      </c>
      <c r="B51" s="43" t="s">
        <v>40</v>
      </c>
      <c r="C51" s="4"/>
      <c r="D51" s="5"/>
      <c r="E51" s="6"/>
      <c r="F51" s="4"/>
      <c r="G51" s="5"/>
      <c r="H51" s="6"/>
      <c r="I51" s="46">
        <v>1440000</v>
      </c>
      <c r="J51" s="46">
        <v>0</v>
      </c>
      <c r="K51" s="46">
        <v>0</v>
      </c>
      <c r="L51" s="30">
        <f t="shared" si="3"/>
        <v>1440000</v>
      </c>
    </row>
    <row r="52" spans="1:12" ht="18" customHeight="1">
      <c r="A52" s="41"/>
      <c r="B52" s="44"/>
      <c r="C52" s="7"/>
      <c r="D52" s="8"/>
      <c r="E52" s="9"/>
      <c r="F52" s="7"/>
      <c r="G52" s="8"/>
      <c r="H52" s="9"/>
      <c r="I52" s="44"/>
      <c r="J52" s="44"/>
      <c r="K52" s="44"/>
      <c r="L52" s="31"/>
    </row>
    <row r="53" spans="1:12" ht="15">
      <c r="A53" s="42"/>
      <c r="B53" s="45"/>
      <c r="C53" s="10"/>
      <c r="D53" s="11"/>
      <c r="E53" s="12"/>
      <c r="F53" s="10"/>
      <c r="G53" s="11"/>
      <c r="H53" s="12"/>
      <c r="I53" s="45"/>
      <c r="J53" s="45"/>
      <c r="K53" s="45"/>
      <c r="L53" s="32"/>
    </row>
    <row r="54" spans="1:12" ht="15">
      <c r="A54" s="40" t="s">
        <v>41</v>
      </c>
      <c r="B54" s="43" t="s">
        <v>42</v>
      </c>
      <c r="C54" s="4"/>
      <c r="D54" s="5"/>
      <c r="E54" s="6"/>
      <c r="F54" s="4"/>
      <c r="G54" s="5"/>
      <c r="H54" s="6"/>
      <c r="I54" s="46">
        <v>932227</v>
      </c>
      <c r="J54" s="46">
        <v>0</v>
      </c>
      <c r="K54" s="46">
        <v>0</v>
      </c>
      <c r="L54" s="30">
        <f t="shared" si="3"/>
        <v>932227</v>
      </c>
    </row>
    <row r="55" spans="1:12" ht="18" customHeight="1">
      <c r="A55" s="41"/>
      <c r="B55" s="44"/>
      <c r="C55" s="7"/>
      <c r="D55" s="8"/>
      <c r="E55" s="9"/>
      <c r="F55" s="7"/>
      <c r="G55" s="8"/>
      <c r="H55" s="9"/>
      <c r="I55" s="44"/>
      <c r="J55" s="44"/>
      <c r="K55" s="44"/>
      <c r="L55" s="31"/>
    </row>
    <row r="56" spans="1:12" ht="15">
      <c r="A56" s="42"/>
      <c r="B56" s="45"/>
      <c r="C56" s="10"/>
      <c r="D56" s="11"/>
      <c r="E56" s="12"/>
      <c r="F56" s="10"/>
      <c r="G56" s="11"/>
      <c r="H56" s="12"/>
      <c r="I56" s="45"/>
      <c r="J56" s="45"/>
      <c r="K56" s="45"/>
      <c r="L56" s="32"/>
    </row>
    <row r="57" spans="1:12" ht="15">
      <c r="A57" s="40" t="s">
        <v>43</v>
      </c>
      <c r="B57" s="43" t="s">
        <v>44</v>
      </c>
      <c r="C57" s="4"/>
      <c r="D57" s="5"/>
      <c r="E57" s="6"/>
      <c r="F57" s="4"/>
      <c r="G57" s="5"/>
      <c r="H57" s="6"/>
      <c r="I57" s="46">
        <v>752000</v>
      </c>
      <c r="J57" s="46">
        <v>0</v>
      </c>
      <c r="K57" s="46">
        <v>0</v>
      </c>
      <c r="L57" s="30">
        <f t="shared" si="3"/>
        <v>752000</v>
      </c>
    </row>
    <row r="58" spans="1:12" ht="18" customHeight="1">
      <c r="A58" s="41"/>
      <c r="B58" s="44"/>
      <c r="C58" s="7"/>
      <c r="D58" s="8"/>
      <c r="E58" s="9"/>
      <c r="F58" s="7"/>
      <c r="G58" s="8"/>
      <c r="H58" s="9"/>
      <c r="I58" s="44"/>
      <c r="J58" s="44"/>
      <c r="K58" s="44"/>
      <c r="L58" s="31"/>
    </row>
    <row r="59" spans="1:12" ht="15">
      <c r="A59" s="42"/>
      <c r="B59" s="45"/>
      <c r="C59" s="10"/>
      <c r="D59" s="11"/>
      <c r="E59" s="12"/>
      <c r="F59" s="10"/>
      <c r="G59" s="11"/>
      <c r="H59" s="12"/>
      <c r="I59" s="45"/>
      <c r="J59" s="45"/>
      <c r="K59" s="45"/>
      <c r="L59" s="32"/>
    </row>
    <row r="60" spans="1:12" ht="15">
      <c r="A60" s="40" t="s">
        <v>45</v>
      </c>
      <c r="B60" s="43" t="s">
        <v>46</v>
      </c>
      <c r="C60" s="4"/>
      <c r="D60" s="5"/>
      <c r="E60" s="6"/>
      <c r="F60" s="4"/>
      <c r="G60" s="5"/>
      <c r="H60" s="6"/>
      <c r="I60" s="46">
        <v>295000</v>
      </c>
      <c r="J60" s="46">
        <v>0</v>
      </c>
      <c r="K60" s="46">
        <v>0</v>
      </c>
      <c r="L60" s="30">
        <f t="shared" si="3"/>
        <v>295000</v>
      </c>
    </row>
    <row r="61" spans="1:12" ht="18" customHeight="1">
      <c r="A61" s="41"/>
      <c r="B61" s="44"/>
      <c r="C61" s="7"/>
      <c r="D61" s="8"/>
      <c r="E61" s="9"/>
      <c r="F61" s="7"/>
      <c r="G61" s="8"/>
      <c r="H61" s="9"/>
      <c r="I61" s="44"/>
      <c r="J61" s="44"/>
      <c r="K61" s="44"/>
      <c r="L61" s="31"/>
    </row>
    <row r="62" spans="1:12" ht="15">
      <c r="A62" s="42"/>
      <c r="B62" s="45"/>
      <c r="C62" s="10"/>
      <c r="D62" s="11"/>
      <c r="E62" s="12"/>
      <c r="F62" s="10"/>
      <c r="G62" s="11"/>
      <c r="H62" s="12"/>
      <c r="I62" s="45"/>
      <c r="J62" s="45"/>
      <c r="K62" s="45"/>
      <c r="L62" s="32"/>
    </row>
    <row r="63" spans="1:12" ht="15">
      <c r="A63" s="40" t="s">
        <v>47</v>
      </c>
      <c r="B63" s="43" t="s">
        <v>48</v>
      </c>
      <c r="C63" s="4"/>
      <c r="D63" s="5"/>
      <c r="E63" s="6"/>
      <c r="F63" s="4"/>
      <c r="G63" s="5"/>
      <c r="H63" s="6"/>
      <c r="I63" s="46">
        <v>150000</v>
      </c>
      <c r="J63" s="46">
        <v>0</v>
      </c>
      <c r="K63" s="46">
        <v>0</v>
      </c>
      <c r="L63" s="30">
        <f t="shared" si="3"/>
        <v>150000</v>
      </c>
    </row>
    <row r="64" spans="1:12" ht="18" customHeight="1">
      <c r="A64" s="41"/>
      <c r="B64" s="44"/>
      <c r="C64" s="7"/>
      <c r="D64" s="8"/>
      <c r="E64" s="9"/>
      <c r="F64" s="7"/>
      <c r="G64" s="8"/>
      <c r="H64" s="9"/>
      <c r="I64" s="44"/>
      <c r="J64" s="44"/>
      <c r="K64" s="44"/>
      <c r="L64" s="31"/>
    </row>
    <row r="65" spans="1:12" ht="15">
      <c r="A65" s="42"/>
      <c r="B65" s="45"/>
      <c r="C65" s="10"/>
      <c r="D65" s="11"/>
      <c r="E65" s="12"/>
      <c r="F65" s="10"/>
      <c r="G65" s="11"/>
      <c r="H65" s="12"/>
      <c r="I65" s="45"/>
      <c r="J65" s="45"/>
      <c r="K65" s="45"/>
      <c r="L65" s="32"/>
    </row>
    <row r="66" spans="1:12" ht="15">
      <c r="A66" s="40" t="s">
        <v>49</v>
      </c>
      <c r="B66" s="43" t="s">
        <v>50</v>
      </c>
      <c r="C66" s="4"/>
      <c r="D66" s="5"/>
      <c r="E66" s="6"/>
      <c r="F66" s="4"/>
      <c r="G66" s="5"/>
      <c r="H66" s="6"/>
      <c r="I66" s="46">
        <v>70000</v>
      </c>
      <c r="J66" s="46">
        <v>0</v>
      </c>
      <c r="K66" s="46">
        <v>0</v>
      </c>
      <c r="L66" s="30">
        <f t="shared" si="3"/>
        <v>70000</v>
      </c>
    </row>
    <row r="67" spans="1:12" ht="18" customHeight="1">
      <c r="A67" s="41"/>
      <c r="B67" s="44"/>
      <c r="C67" s="7"/>
      <c r="D67" s="8"/>
      <c r="E67" s="9"/>
      <c r="F67" s="7"/>
      <c r="G67" s="8"/>
      <c r="H67" s="9"/>
      <c r="I67" s="44"/>
      <c r="J67" s="44"/>
      <c r="K67" s="44"/>
      <c r="L67" s="31"/>
    </row>
    <row r="68" spans="1:12" ht="15">
      <c r="A68" s="42"/>
      <c r="B68" s="45"/>
      <c r="C68" s="10"/>
      <c r="D68" s="11"/>
      <c r="E68" s="12"/>
      <c r="F68" s="10"/>
      <c r="G68" s="11"/>
      <c r="H68" s="12"/>
      <c r="I68" s="45"/>
      <c r="J68" s="45"/>
      <c r="K68" s="45"/>
      <c r="L68" s="32"/>
    </row>
    <row r="69" spans="1:12" ht="18" customHeight="1">
      <c r="A69" s="33" t="s">
        <v>51</v>
      </c>
      <c r="B69" s="34"/>
      <c r="C69" s="35" t="s">
        <v>52</v>
      </c>
      <c r="D69" s="36"/>
      <c r="E69" s="37"/>
      <c r="F69" s="35" t="s">
        <v>53</v>
      </c>
      <c r="G69" s="36"/>
      <c r="H69" s="37"/>
      <c r="I69" s="13">
        <f>SUM(I9:I68)</f>
        <v>0</v>
      </c>
      <c r="J69" s="13">
        <f aca="true" t="shared" si="4" ref="J69:K69">SUM(J9:J68)</f>
        <v>0</v>
      </c>
      <c r="K69" s="13">
        <f t="shared" si="4"/>
        <v>0</v>
      </c>
      <c r="L69" s="14">
        <f>SUM(I69:K69)</f>
        <v>0</v>
      </c>
    </row>
    <row r="70" spans="1:12" ht="6.75" customHeight="1">
      <c r="A70" s="38" t="s">
        <v>53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9"/>
    </row>
    <row r="71" spans="1:12" ht="18" customHeight="1">
      <c r="A71" s="47" t="s">
        <v>54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9"/>
    </row>
    <row r="72" spans="1:12" ht="25.5">
      <c r="A72" s="1" t="s">
        <v>55</v>
      </c>
      <c r="B72" s="2" t="s">
        <v>56</v>
      </c>
      <c r="C72" s="50" t="s">
        <v>57</v>
      </c>
      <c r="D72" s="34"/>
      <c r="E72" s="34"/>
      <c r="F72" s="50" t="s">
        <v>58</v>
      </c>
      <c r="G72" s="34"/>
      <c r="H72" s="34"/>
      <c r="I72" s="23" t="s">
        <v>59</v>
      </c>
      <c r="J72" s="23" t="s">
        <v>60</v>
      </c>
      <c r="K72" s="23" t="s">
        <v>61</v>
      </c>
      <c r="L72" s="3" t="s">
        <v>9</v>
      </c>
    </row>
    <row r="73" spans="1:12" ht="15">
      <c r="A73" s="40" t="s">
        <v>62</v>
      </c>
      <c r="B73" s="43" t="s">
        <v>63</v>
      </c>
      <c r="C73" s="4"/>
      <c r="D73" s="5"/>
      <c r="E73" s="6"/>
      <c r="F73" s="4"/>
      <c r="G73" s="5"/>
      <c r="H73" s="6"/>
      <c r="I73" s="46">
        <v>301307.93</v>
      </c>
      <c r="J73" s="46">
        <v>0</v>
      </c>
      <c r="K73" s="46">
        <v>0</v>
      </c>
      <c r="L73" s="30">
        <f>SUM(I73:K75)</f>
        <v>301307.93</v>
      </c>
    </row>
    <row r="74" spans="1:12" ht="18" customHeight="1">
      <c r="A74" s="41"/>
      <c r="B74" s="44"/>
      <c r="C74" s="7"/>
      <c r="D74" s="8"/>
      <c r="E74" s="9"/>
      <c r="F74" s="7"/>
      <c r="G74" s="8"/>
      <c r="H74" s="9"/>
      <c r="I74" s="44"/>
      <c r="J74" s="44"/>
      <c r="K74" s="44"/>
      <c r="L74" s="31"/>
    </row>
    <row r="75" spans="1:12" ht="15">
      <c r="A75" s="42"/>
      <c r="B75" s="45"/>
      <c r="C75" s="10"/>
      <c r="D75" s="11"/>
      <c r="E75" s="12"/>
      <c r="F75" s="10"/>
      <c r="G75" s="11"/>
      <c r="H75" s="12"/>
      <c r="I75" s="45"/>
      <c r="J75" s="45"/>
      <c r="K75" s="45"/>
      <c r="L75" s="32"/>
    </row>
    <row r="76" spans="1:12" ht="18" customHeight="1">
      <c r="A76" s="33" t="s">
        <v>64</v>
      </c>
      <c r="B76" s="34"/>
      <c r="C76" s="35" t="s">
        <v>52</v>
      </c>
      <c r="D76" s="36"/>
      <c r="E76" s="37"/>
      <c r="F76" s="35" t="s">
        <v>53</v>
      </c>
      <c r="G76" s="36"/>
      <c r="H76" s="37"/>
      <c r="I76" s="13">
        <f>SUM(I73)</f>
        <v>301307.93</v>
      </c>
      <c r="J76" s="13">
        <f aca="true" t="shared" si="5" ref="J76:K76">SUM(J73)</f>
        <v>0</v>
      </c>
      <c r="K76" s="13">
        <f t="shared" si="5"/>
        <v>0</v>
      </c>
      <c r="L76" s="14">
        <f>SUM(I76:K76)</f>
        <v>301307.93</v>
      </c>
    </row>
    <row r="77" spans="1:12" ht="6.75" customHeight="1">
      <c r="A77" s="38" t="s">
        <v>53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9"/>
    </row>
    <row r="78" spans="1:12" ht="18" customHeight="1">
      <c r="A78" s="47" t="s">
        <v>65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</row>
    <row r="79" spans="1:12" ht="25.5">
      <c r="A79" s="1" t="s">
        <v>55</v>
      </c>
      <c r="B79" s="2" t="s">
        <v>56</v>
      </c>
      <c r="C79" s="50" t="s">
        <v>57</v>
      </c>
      <c r="D79" s="34"/>
      <c r="E79" s="34"/>
      <c r="F79" s="50" t="s">
        <v>58</v>
      </c>
      <c r="G79" s="34"/>
      <c r="H79" s="34"/>
      <c r="I79" s="23" t="s">
        <v>59</v>
      </c>
      <c r="J79" s="23" t="s">
        <v>60</v>
      </c>
      <c r="K79" s="23" t="s">
        <v>61</v>
      </c>
      <c r="L79" s="3" t="s">
        <v>9</v>
      </c>
    </row>
    <row r="80" spans="1:12" ht="15">
      <c r="A80" s="40" t="s">
        <v>66</v>
      </c>
      <c r="B80" s="43" t="s">
        <v>67</v>
      </c>
      <c r="C80" s="4"/>
      <c r="D80" s="5"/>
      <c r="E80" s="6"/>
      <c r="F80" s="4"/>
      <c r="G80" s="5"/>
      <c r="H80" s="6"/>
      <c r="I80" s="46">
        <v>-350000</v>
      </c>
      <c r="J80" s="46">
        <v>0</v>
      </c>
      <c r="K80" s="46">
        <v>0</v>
      </c>
      <c r="L80" s="30">
        <f>SUM(I80:K82)</f>
        <v>-350000</v>
      </c>
    </row>
    <row r="81" spans="1:12" ht="18" customHeight="1">
      <c r="A81" s="41"/>
      <c r="B81" s="44"/>
      <c r="C81" s="7"/>
      <c r="D81" s="8"/>
      <c r="E81" s="9"/>
      <c r="F81" s="7"/>
      <c r="G81" s="8"/>
      <c r="H81" s="9"/>
      <c r="I81" s="44"/>
      <c r="J81" s="44"/>
      <c r="K81" s="44"/>
      <c r="L81" s="31"/>
    </row>
    <row r="82" spans="1:12" ht="15">
      <c r="A82" s="42"/>
      <c r="B82" s="45"/>
      <c r="C82" s="10"/>
      <c r="D82" s="11"/>
      <c r="E82" s="12"/>
      <c r="F82" s="10"/>
      <c r="G82" s="11"/>
      <c r="H82" s="12"/>
      <c r="I82" s="45"/>
      <c r="J82" s="45"/>
      <c r="K82" s="45"/>
      <c r="L82" s="32"/>
    </row>
    <row r="83" spans="1:12" ht="15">
      <c r="A83" s="40" t="s">
        <v>68</v>
      </c>
      <c r="B83" s="43" t="s">
        <v>69</v>
      </c>
      <c r="C83" s="4"/>
      <c r="D83" s="5"/>
      <c r="E83" s="6"/>
      <c r="F83" s="4"/>
      <c r="G83" s="5"/>
      <c r="H83" s="6"/>
      <c r="I83" s="46">
        <v>350000</v>
      </c>
      <c r="J83" s="46">
        <v>0</v>
      </c>
      <c r="K83" s="46">
        <v>0</v>
      </c>
      <c r="L83" s="30">
        <f>SUM(I83:K85)</f>
        <v>350000</v>
      </c>
    </row>
    <row r="84" spans="1:12" ht="18" customHeight="1">
      <c r="A84" s="41"/>
      <c r="B84" s="44"/>
      <c r="C84" s="7"/>
      <c r="D84" s="8"/>
      <c r="E84" s="9"/>
      <c r="F84" s="7"/>
      <c r="G84" s="8"/>
      <c r="H84" s="9"/>
      <c r="I84" s="44"/>
      <c r="J84" s="44"/>
      <c r="K84" s="44"/>
      <c r="L84" s="31"/>
    </row>
    <row r="85" spans="1:12" ht="15">
      <c r="A85" s="42"/>
      <c r="B85" s="45"/>
      <c r="C85" s="10"/>
      <c r="D85" s="11"/>
      <c r="E85" s="12"/>
      <c r="F85" s="10"/>
      <c r="G85" s="11"/>
      <c r="H85" s="12"/>
      <c r="I85" s="45"/>
      <c r="J85" s="45"/>
      <c r="K85" s="45"/>
      <c r="L85" s="32"/>
    </row>
    <row r="86" spans="1:12" ht="18" customHeight="1">
      <c r="A86" s="33" t="s">
        <v>70</v>
      </c>
      <c r="B86" s="34"/>
      <c r="C86" s="35" t="s">
        <v>52</v>
      </c>
      <c r="D86" s="36"/>
      <c r="E86" s="37"/>
      <c r="F86" s="35" t="s">
        <v>53</v>
      </c>
      <c r="G86" s="36"/>
      <c r="H86" s="37"/>
      <c r="I86" s="13">
        <f>SUM(I80:I85)</f>
        <v>0</v>
      </c>
      <c r="J86" s="13">
        <f aca="true" t="shared" si="6" ref="J86:K86">SUM(J80:J85)</f>
        <v>0</v>
      </c>
      <c r="K86" s="13">
        <f t="shared" si="6"/>
        <v>0</v>
      </c>
      <c r="L86" s="13">
        <f>SUM(I86:K86)</f>
        <v>0</v>
      </c>
    </row>
    <row r="87" spans="1:12" ht="6.75" customHeight="1">
      <c r="A87" s="38" t="s">
        <v>53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9"/>
    </row>
    <row r="88" spans="1:12" ht="18" customHeight="1">
      <c r="A88" s="47" t="s">
        <v>71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9"/>
    </row>
    <row r="89" spans="1:12" ht="25.5">
      <c r="A89" s="1" t="s">
        <v>55</v>
      </c>
      <c r="B89" s="2" t="s">
        <v>56</v>
      </c>
      <c r="C89" s="50" t="s">
        <v>57</v>
      </c>
      <c r="D89" s="34"/>
      <c r="E89" s="34"/>
      <c r="F89" s="50" t="s">
        <v>58</v>
      </c>
      <c r="G89" s="34"/>
      <c r="H89" s="34"/>
      <c r="I89" s="23" t="s">
        <v>59</v>
      </c>
      <c r="J89" s="23" t="s">
        <v>60</v>
      </c>
      <c r="K89" s="23" t="s">
        <v>61</v>
      </c>
      <c r="L89" s="3" t="s">
        <v>9</v>
      </c>
    </row>
    <row r="90" spans="1:12" ht="15">
      <c r="A90" s="40" t="s">
        <v>72</v>
      </c>
      <c r="B90" s="43" t="s">
        <v>73</v>
      </c>
      <c r="C90" s="4"/>
      <c r="D90" s="5"/>
      <c r="E90" s="6"/>
      <c r="F90" s="4"/>
      <c r="G90" s="5"/>
      <c r="H90" s="6"/>
      <c r="I90" s="46">
        <v>202279</v>
      </c>
      <c r="J90" s="46">
        <v>0</v>
      </c>
      <c r="K90" s="46">
        <v>0</v>
      </c>
      <c r="L90" s="30">
        <f>SUM(I90:K92)</f>
        <v>202279</v>
      </c>
    </row>
    <row r="91" spans="1:12" ht="18" customHeight="1">
      <c r="A91" s="41"/>
      <c r="B91" s="44"/>
      <c r="C91" s="7"/>
      <c r="D91" s="8"/>
      <c r="E91" s="9"/>
      <c r="F91" s="7"/>
      <c r="G91" s="8"/>
      <c r="H91" s="9"/>
      <c r="I91" s="44"/>
      <c r="J91" s="44"/>
      <c r="K91" s="44"/>
      <c r="L91" s="31"/>
    </row>
    <row r="92" spans="1:12" ht="15">
      <c r="A92" s="42"/>
      <c r="B92" s="45"/>
      <c r="C92" s="10"/>
      <c r="D92" s="11"/>
      <c r="E92" s="12"/>
      <c r="F92" s="10"/>
      <c r="G92" s="11"/>
      <c r="H92" s="12"/>
      <c r="I92" s="45"/>
      <c r="J92" s="45"/>
      <c r="K92" s="45"/>
      <c r="L92" s="32"/>
    </row>
    <row r="93" spans="1:12" ht="18" customHeight="1">
      <c r="A93" s="33" t="s">
        <v>74</v>
      </c>
      <c r="B93" s="34"/>
      <c r="C93" s="35" t="s">
        <v>52</v>
      </c>
      <c r="D93" s="36"/>
      <c r="E93" s="37"/>
      <c r="F93" s="35" t="s">
        <v>53</v>
      </c>
      <c r="G93" s="36"/>
      <c r="H93" s="37"/>
      <c r="I93" s="13">
        <f>SUM(I90)</f>
        <v>202279</v>
      </c>
      <c r="J93" s="13">
        <f aca="true" t="shared" si="7" ref="J93:L93">SUM(J90)</f>
        <v>0</v>
      </c>
      <c r="K93" s="13">
        <f t="shared" si="7"/>
        <v>0</v>
      </c>
      <c r="L93" s="17">
        <f t="shared" si="7"/>
        <v>202279</v>
      </c>
    </row>
    <row r="94" spans="1:12" ht="6.75" customHeight="1">
      <c r="A94" s="38" t="s">
        <v>53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9"/>
    </row>
    <row r="95" spans="1:12" ht="18" customHeight="1">
      <c r="A95" s="47" t="s">
        <v>75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9"/>
    </row>
    <row r="96" spans="1:12" ht="25.5">
      <c r="A96" s="1" t="s">
        <v>55</v>
      </c>
      <c r="B96" s="2" t="s">
        <v>56</v>
      </c>
      <c r="C96" s="50" t="s">
        <v>57</v>
      </c>
      <c r="D96" s="34"/>
      <c r="E96" s="34"/>
      <c r="F96" s="50" t="s">
        <v>58</v>
      </c>
      <c r="G96" s="34"/>
      <c r="H96" s="34"/>
      <c r="I96" s="23" t="s">
        <v>59</v>
      </c>
      <c r="J96" s="23" t="s">
        <v>60</v>
      </c>
      <c r="K96" s="23" t="s">
        <v>61</v>
      </c>
      <c r="L96" s="3" t="s">
        <v>9</v>
      </c>
    </row>
    <row r="97" spans="1:12" ht="15">
      <c r="A97" s="40" t="s">
        <v>76</v>
      </c>
      <c r="B97" s="43" t="s">
        <v>77</v>
      </c>
      <c r="C97" s="4"/>
      <c r="D97" s="5"/>
      <c r="E97" s="6"/>
      <c r="F97" s="4"/>
      <c r="G97" s="5"/>
      <c r="H97" s="6"/>
      <c r="I97" s="46">
        <v>400000</v>
      </c>
      <c r="J97" s="46">
        <v>0</v>
      </c>
      <c r="K97" s="46">
        <v>0</v>
      </c>
      <c r="L97" s="30">
        <f>SUM(I97:K99)</f>
        <v>400000</v>
      </c>
    </row>
    <row r="98" spans="1:12" ht="18" customHeight="1">
      <c r="A98" s="41"/>
      <c r="B98" s="44"/>
      <c r="C98" s="7"/>
      <c r="D98" s="8"/>
      <c r="E98" s="9"/>
      <c r="F98" s="7"/>
      <c r="G98" s="8"/>
      <c r="H98" s="9"/>
      <c r="I98" s="44"/>
      <c r="J98" s="44"/>
      <c r="K98" s="44"/>
      <c r="L98" s="31"/>
    </row>
    <row r="99" spans="1:12" ht="15">
      <c r="A99" s="42"/>
      <c r="B99" s="45"/>
      <c r="C99" s="10"/>
      <c r="D99" s="11"/>
      <c r="E99" s="12"/>
      <c r="F99" s="10"/>
      <c r="G99" s="11"/>
      <c r="H99" s="12"/>
      <c r="I99" s="45"/>
      <c r="J99" s="45"/>
      <c r="K99" s="45"/>
      <c r="L99" s="32"/>
    </row>
    <row r="100" spans="1:12" ht="15">
      <c r="A100" s="40" t="s">
        <v>78</v>
      </c>
      <c r="B100" s="43" t="s">
        <v>79</v>
      </c>
      <c r="C100" s="4"/>
      <c r="D100" s="5"/>
      <c r="E100" s="6"/>
      <c r="F100" s="4"/>
      <c r="G100" s="5"/>
      <c r="H100" s="6"/>
      <c r="I100" s="46">
        <v>79120</v>
      </c>
      <c r="J100" s="46">
        <v>0</v>
      </c>
      <c r="K100" s="46">
        <v>0</v>
      </c>
      <c r="L100" s="30">
        <f aca="true" t="shared" si="8" ref="L100">SUM(I100:K102)</f>
        <v>79120</v>
      </c>
    </row>
    <row r="101" spans="1:12" ht="18" customHeight="1">
      <c r="A101" s="41"/>
      <c r="B101" s="44"/>
      <c r="C101" s="7"/>
      <c r="D101" s="8"/>
      <c r="E101" s="9"/>
      <c r="F101" s="7"/>
      <c r="G101" s="8"/>
      <c r="H101" s="9"/>
      <c r="I101" s="44"/>
      <c r="J101" s="44"/>
      <c r="K101" s="44"/>
      <c r="L101" s="31"/>
    </row>
    <row r="102" spans="1:12" ht="15">
      <c r="A102" s="42"/>
      <c r="B102" s="45"/>
      <c r="C102" s="10"/>
      <c r="D102" s="11"/>
      <c r="E102" s="12"/>
      <c r="F102" s="10"/>
      <c r="G102" s="11"/>
      <c r="H102" s="12"/>
      <c r="I102" s="45"/>
      <c r="J102" s="45"/>
      <c r="K102" s="45"/>
      <c r="L102" s="32"/>
    </row>
    <row r="103" spans="1:12" ht="15">
      <c r="A103" s="40" t="s">
        <v>80</v>
      </c>
      <c r="B103" s="43" t="s">
        <v>81</v>
      </c>
      <c r="C103" s="4"/>
      <c r="D103" s="5"/>
      <c r="E103" s="6"/>
      <c r="F103" s="4"/>
      <c r="G103" s="5"/>
      <c r="H103" s="6"/>
      <c r="I103" s="46">
        <v>962009</v>
      </c>
      <c r="J103" s="46">
        <v>0</v>
      </c>
      <c r="K103" s="46">
        <v>0</v>
      </c>
      <c r="L103" s="30">
        <f aca="true" t="shared" si="9" ref="L103">SUM(I103:K105)</f>
        <v>962009</v>
      </c>
    </row>
    <row r="104" spans="1:12" ht="18" customHeight="1">
      <c r="A104" s="41"/>
      <c r="B104" s="44"/>
      <c r="C104" s="7"/>
      <c r="D104" s="8"/>
      <c r="E104" s="9"/>
      <c r="F104" s="7"/>
      <c r="G104" s="8"/>
      <c r="H104" s="9"/>
      <c r="I104" s="44"/>
      <c r="J104" s="44"/>
      <c r="K104" s="44"/>
      <c r="L104" s="31"/>
    </row>
    <row r="105" spans="1:12" ht="15">
      <c r="A105" s="42"/>
      <c r="B105" s="45"/>
      <c r="C105" s="10"/>
      <c r="D105" s="11"/>
      <c r="E105" s="12"/>
      <c r="F105" s="10"/>
      <c r="G105" s="11"/>
      <c r="H105" s="12"/>
      <c r="I105" s="45"/>
      <c r="J105" s="45"/>
      <c r="K105" s="45"/>
      <c r="L105" s="32"/>
    </row>
    <row r="106" spans="1:12" ht="15">
      <c r="A106" s="40" t="s">
        <v>82</v>
      </c>
      <c r="B106" s="43" t="s">
        <v>83</v>
      </c>
      <c r="C106" s="4"/>
      <c r="D106" s="5"/>
      <c r="E106" s="6"/>
      <c r="F106" s="4"/>
      <c r="G106" s="5"/>
      <c r="H106" s="6"/>
      <c r="I106" s="46">
        <v>500000</v>
      </c>
      <c r="J106" s="46">
        <v>274577</v>
      </c>
      <c r="K106" s="46">
        <v>0</v>
      </c>
      <c r="L106" s="30">
        <f aca="true" t="shared" si="10" ref="L106">SUM(I106:K108)</f>
        <v>774577</v>
      </c>
    </row>
    <row r="107" spans="1:12" ht="18" customHeight="1">
      <c r="A107" s="41"/>
      <c r="B107" s="44"/>
      <c r="C107" s="7"/>
      <c r="D107" s="8"/>
      <c r="E107" s="9"/>
      <c r="F107" s="7"/>
      <c r="G107" s="8"/>
      <c r="H107" s="9"/>
      <c r="I107" s="44"/>
      <c r="J107" s="44"/>
      <c r="K107" s="44"/>
      <c r="L107" s="31"/>
    </row>
    <row r="108" spans="1:12" ht="15">
      <c r="A108" s="42"/>
      <c r="B108" s="45"/>
      <c r="C108" s="10"/>
      <c r="D108" s="11"/>
      <c r="E108" s="12"/>
      <c r="F108" s="10"/>
      <c r="G108" s="11"/>
      <c r="H108" s="12"/>
      <c r="I108" s="45"/>
      <c r="J108" s="45"/>
      <c r="K108" s="45"/>
      <c r="L108" s="32"/>
    </row>
    <row r="109" spans="1:12" ht="18" customHeight="1">
      <c r="A109" s="33" t="s">
        <v>84</v>
      </c>
      <c r="B109" s="34"/>
      <c r="C109" s="35" t="s">
        <v>52</v>
      </c>
      <c r="D109" s="36"/>
      <c r="E109" s="37"/>
      <c r="F109" s="35" t="s">
        <v>53</v>
      </c>
      <c r="G109" s="36"/>
      <c r="H109" s="37"/>
      <c r="I109" s="13">
        <f>SUM(I97:I108)</f>
        <v>1941129</v>
      </c>
      <c r="J109" s="13">
        <f aca="true" t="shared" si="11" ref="J109:K109">SUM(J97:J108)</f>
        <v>274577</v>
      </c>
      <c r="K109" s="13">
        <f t="shared" si="11"/>
        <v>0</v>
      </c>
      <c r="L109" s="14">
        <f>SUM(I109:K109)</f>
        <v>2215706</v>
      </c>
    </row>
    <row r="110" spans="1:12" ht="6.75" customHeight="1">
      <c r="A110" s="38" t="s">
        <v>53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9"/>
    </row>
    <row r="111" spans="1:12" ht="18" customHeight="1">
      <c r="A111" s="47" t="s">
        <v>85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9"/>
    </row>
    <row r="112" spans="1:12" ht="25.5">
      <c r="A112" s="1" t="s">
        <v>55</v>
      </c>
      <c r="B112" s="2" t="s">
        <v>56</v>
      </c>
      <c r="C112" s="50" t="s">
        <v>57</v>
      </c>
      <c r="D112" s="34"/>
      <c r="E112" s="34"/>
      <c r="F112" s="50" t="s">
        <v>58</v>
      </c>
      <c r="G112" s="34"/>
      <c r="H112" s="34"/>
      <c r="I112" s="23" t="s">
        <v>59</v>
      </c>
      <c r="J112" s="23" t="s">
        <v>60</v>
      </c>
      <c r="K112" s="23" t="s">
        <v>61</v>
      </c>
      <c r="L112" s="3" t="s">
        <v>9</v>
      </c>
    </row>
    <row r="113" spans="1:12" ht="15">
      <c r="A113" s="40" t="s">
        <v>86</v>
      </c>
      <c r="B113" s="43" t="s">
        <v>87</v>
      </c>
      <c r="C113" s="4"/>
      <c r="D113" s="5"/>
      <c r="E113" s="6"/>
      <c r="F113" s="4"/>
      <c r="G113" s="5"/>
      <c r="H113" s="6"/>
      <c r="I113" s="46">
        <v>7500000</v>
      </c>
      <c r="J113" s="46">
        <v>0</v>
      </c>
      <c r="K113" s="46">
        <v>0</v>
      </c>
      <c r="L113" s="30">
        <f>SUM(I113:K115)</f>
        <v>7500000</v>
      </c>
    </row>
    <row r="114" spans="1:12" ht="18" customHeight="1">
      <c r="A114" s="41"/>
      <c r="B114" s="44"/>
      <c r="C114" s="7"/>
      <c r="D114" s="8"/>
      <c r="E114" s="9"/>
      <c r="F114" s="7"/>
      <c r="G114" s="8"/>
      <c r="H114" s="9"/>
      <c r="I114" s="44"/>
      <c r="J114" s="44"/>
      <c r="K114" s="44"/>
      <c r="L114" s="31"/>
    </row>
    <row r="115" spans="1:12" ht="15">
      <c r="A115" s="42"/>
      <c r="B115" s="45"/>
      <c r="C115" s="10"/>
      <c r="D115" s="11"/>
      <c r="E115" s="12"/>
      <c r="F115" s="10"/>
      <c r="G115" s="11"/>
      <c r="H115" s="12"/>
      <c r="I115" s="45"/>
      <c r="J115" s="45"/>
      <c r="K115" s="45"/>
      <c r="L115" s="32"/>
    </row>
    <row r="116" spans="1:12" ht="15">
      <c r="A116" s="40" t="s">
        <v>88</v>
      </c>
      <c r="B116" s="43" t="s">
        <v>89</v>
      </c>
      <c r="C116" s="4"/>
      <c r="D116" s="5"/>
      <c r="E116" s="6"/>
      <c r="F116" s="4"/>
      <c r="G116" s="5"/>
      <c r="H116" s="6"/>
      <c r="I116" s="46">
        <v>410000</v>
      </c>
      <c r="J116" s="46">
        <v>0</v>
      </c>
      <c r="K116" s="46">
        <v>0</v>
      </c>
      <c r="L116" s="30">
        <f aca="true" t="shared" si="12" ref="L116">SUM(I116:K118)</f>
        <v>410000</v>
      </c>
    </row>
    <row r="117" spans="1:12" ht="18" customHeight="1">
      <c r="A117" s="41"/>
      <c r="B117" s="44"/>
      <c r="C117" s="7"/>
      <c r="D117" s="8"/>
      <c r="E117" s="9"/>
      <c r="F117" s="7"/>
      <c r="G117" s="8"/>
      <c r="H117" s="9"/>
      <c r="I117" s="44"/>
      <c r="J117" s="44"/>
      <c r="K117" s="44"/>
      <c r="L117" s="31"/>
    </row>
    <row r="118" spans="1:12" ht="15">
      <c r="A118" s="42"/>
      <c r="B118" s="45"/>
      <c r="C118" s="10"/>
      <c r="D118" s="11"/>
      <c r="E118" s="12"/>
      <c r="F118" s="10"/>
      <c r="G118" s="11"/>
      <c r="H118" s="12"/>
      <c r="I118" s="45"/>
      <c r="J118" s="45"/>
      <c r="K118" s="45"/>
      <c r="L118" s="32"/>
    </row>
    <row r="119" spans="1:12" ht="15">
      <c r="A119" s="40" t="s">
        <v>90</v>
      </c>
      <c r="B119" s="43" t="s">
        <v>91</v>
      </c>
      <c r="C119" s="4"/>
      <c r="D119" s="5"/>
      <c r="E119" s="6"/>
      <c r="F119" s="4"/>
      <c r="G119" s="5"/>
      <c r="H119" s="6"/>
      <c r="I119" s="46">
        <v>50000</v>
      </c>
      <c r="J119" s="46">
        <v>0</v>
      </c>
      <c r="K119" s="46">
        <v>0</v>
      </c>
      <c r="L119" s="30">
        <f aca="true" t="shared" si="13" ref="L119">SUM(I119:K121)</f>
        <v>50000</v>
      </c>
    </row>
    <row r="120" spans="1:12" ht="18" customHeight="1">
      <c r="A120" s="41"/>
      <c r="B120" s="44"/>
      <c r="C120" s="7"/>
      <c r="D120" s="8"/>
      <c r="E120" s="9"/>
      <c r="F120" s="7"/>
      <c r="G120" s="8"/>
      <c r="H120" s="9"/>
      <c r="I120" s="44"/>
      <c r="J120" s="44"/>
      <c r="K120" s="44"/>
      <c r="L120" s="31"/>
    </row>
    <row r="121" spans="1:12" ht="15">
      <c r="A121" s="42"/>
      <c r="B121" s="45"/>
      <c r="C121" s="10"/>
      <c r="D121" s="11"/>
      <c r="E121" s="12"/>
      <c r="F121" s="10"/>
      <c r="G121" s="11"/>
      <c r="H121" s="12"/>
      <c r="I121" s="45"/>
      <c r="J121" s="45"/>
      <c r="K121" s="45"/>
      <c r="L121" s="32"/>
    </row>
    <row r="122" spans="1:12" ht="15">
      <c r="A122" s="40" t="s">
        <v>92</v>
      </c>
      <c r="B122" s="43" t="s">
        <v>93</v>
      </c>
      <c r="C122" s="4"/>
      <c r="D122" s="5"/>
      <c r="E122" s="6"/>
      <c r="F122" s="4"/>
      <c r="G122" s="5"/>
      <c r="H122" s="6"/>
      <c r="I122" s="46">
        <v>-16059</v>
      </c>
      <c r="J122" s="46">
        <v>0</v>
      </c>
      <c r="K122" s="46">
        <v>0</v>
      </c>
      <c r="L122" s="30">
        <f aca="true" t="shared" si="14" ref="L122">SUM(I122:K124)</f>
        <v>-16059</v>
      </c>
    </row>
    <row r="123" spans="1:12" ht="18" customHeight="1">
      <c r="A123" s="41"/>
      <c r="B123" s="44"/>
      <c r="C123" s="7"/>
      <c r="D123" s="8"/>
      <c r="E123" s="9"/>
      <c r="F123" s="7"/>
      <c r="G123" s="8"/>
      <c r="H123" s="9"/>
      <c r="I123" s="44"/>
      <c r="J123" s="44"/>
      <c r="K123" s="44"/>
      <c r="L123" s="31"/>
    </row>
    <row r="124" spans="1:12" ht="15">
      <c r="A124" s="42"/>
      <c r="B124" s="45"/>
      <c r="C124" s="10"/>
      <c r="D124" s="11"/>
      <c r="E124" s="12"/>
      <c r="F124" s="10"/>
      <c r="G124" s="11"/>
      <c r="H124" s="12"/>
      <c r="I124" s="45"/>
      <c r="J124" s="45"/>
      <c r="K124" s="45"/>
      <c r="L124" s="32"/>
    </row>
    <row r="125" spans="1:12" ht="15">
      <c r="A125" s="40" t="s">
        <v>94</v>
      </c>
      <c r="B125" s="43" t="s">
        <v>95</v>
      </c>
      <c r="C125" s="4"/>
      <c r="D125" s="5"/>
      <c r="E125" s="6"/>
      <c r="F125" s="4"/>
      <c r="G125" s="5"/>
      <c r="H125" s="6"/>
      <c r="I125" s="46">
        <v>-1510000</v>
      </c>
      <c r="J125" s="46">
        <v>0</v>
      </c>
      <c r="K125" s="46">
        <v>0</v>
      </c>
      <c r="L125" s="30">
        <f aca="true" t="shared" si="15" ref="L125">SUM(I125:K127)</f>
        <v>-1510000</v>
      </c>
    </row>
    <row r="126" spans="1:12" ht="18" customHeight="1">
      <c r="A126" s="41"/>
      <c r="B126" s="44"/>
      <c r="C126" s="7"/>
      <c r="D126" s="8"/>
      <c r="E126" s="9"/>
      <c r="F126" s="7"/>
      <c r="G126" s="8"/>
      <c r="H126" s="9"/>
      <c r="I126" s="44"/>
      <c r="J126" s="44"/>
      <c r="K126" s="44"/>
      <c r="L126" s="31"/>
    </row>
    <row r="127" spans="1:12" ht="15">
      <c r="A127" s="42"/>
      <c r="B127" s="45"/>
      <c r="C127" s="10"/>
      <c r="D127" s="11"/>
      <c r="E127" s="12"/>
      <c r="F127" s="10"/>
      <c r="G127" s="11"/>
      <c r="H127" s="12"/>
      <c r="I127" s="45"/>
      <c r="J127" s="45"/>
      <c r="K127" s="45"/>
      <c r="L127" s="32"/>
    </row>
    <row r="128" spans="1:12" ht="15">
      <c r="A128" s="40" t="s">
        <v>96</v>
      </c>
      <c r="B128" s="43" t="s">
        <v>97</v>
      </c>
      <c r="C128" s="4"/>
      <c r="D128" s="5"/>
      <c r="E128" s="6"/>
      <c r="F128" s="4"/>
      <c r="G128" s="5"/>
      <c r="H128" s="6"/>
      <c r="I128" s="46">
        <v>600000</v>
      </c>
      <c r="J128" s="46">
        <v>0</v>
      </c>
      <c r="K128" s="46">
        <v>0</v>
      </c>
      <c r="L128" s="30">
        <f aca="true" t="shared" si="16" ref="L128">SUM(I128:K130)</f>
        <v>600000</v>
      </c>
    </row>
    <row r="129" spans="1:12" ht="18" customHeight="1">
      <c r="A129" s="41"/>
      <c r="B129" s="44"/>
      <c r="C129" s="7"/>
      <c r="D129" s="8"/>
      <c r="E129" s="9"/>
      <c r="F129" s="7"/>
      <c r="G129" s="8"/>
      <c r="H129" s="9"/>
      <c r="I129" s="44"/>
      <c r="J129" s="44"/>
      <c r="K129" s="44"/>
      <c r="L129" s="31"/>
    </row>
    <row r="130" spans="1:12" ht="15">
      <c r="A130" s="42"/>
      <c r="B130" s="45"/>
      <c r="C130" s="10"/>
      <c r="D130" s="11"/>
      <c r="E130" s="12"/>
      <c r="F130" s="10"/>
      <c r="G130" s="11"/>
      <c r="H130" s="12"/>
      <c r="I130" s="45"/>
      <c r="J130" s="45"/>
      <c r="K130" s="45"/>
      <c r="L130" s="32"/>
    </row>
    <row r="131" spans="1:12" ht="15">
      <c r="A131" s="40" t="s">
        <v>98</v>
      </c>
      <c r="B131" s="43" t="s">
        <v>99</v>
      </c>
      <c r="C131" s="4"/>
      <c r="D131" s="5"/>
      <c r="E131" s="6"/>
      <c r="F131" s="4"/>
      <c r="G131" s="5"/>
      <c r="H131" s="6"/>
      <c r="I131" s="46">
        <v>981059</v>
      </c>
      <c r="J131" s="46">
        <v>0</v>
      </c>
      <c r="K131" s="46">
        <v>0</v>
      </c>
      <c r="L131" s="30">
        <f aca="true" t="shared" si="17" ref="L131">SUM(I131:K133)</f>
        <v>981059</v>
      </c>
    </row>
    <row r="132" spans="1:12" ht="18" customHeight="1">
      <c r="A132" s="41"/>
      <c r="B132" s="44"/>
      <c r="C132" s="7"/>
      <c r="D132" s="8"/>
      <c r="E132" s="9"/>
      <c r="F132" s="7"/>
      <c r="G132" s="8"/>
      <c r="H132" s="9"/>
      <c r="I132" s="44"/>
      <c r="J132" s="44"/>
      <c r="K132" s="44"/>
      <c r="L132" s="31"/>
    </row>
    <row r="133" spans="1:12" ht="15">
      <c r="A133" s="42"/>
      <c r="B133" s="45"/>
      <c r="C133" s="10"/>
      <c r="D133" s="11"/>
      <c r="E133" s="12"/>
      <c r="F133" s="10"/>
      <c r="G133" s="11"/>
      <c r="H133" s="12"/>
      <c r="I133" s="45"/>
      <c r="J133" s="45"/>
      <c r="K133" s="45"/>
      <c r="L133" s="32"/>
    </row>
    <row r="134" spans="1:12" ht="15">
      <c r="A134" s="40" t="s">
        <v>100</v>
      </c>
      <c r="B134" s="43" t="s">
        <v>101</v>
      </c>
      <c r="C134" s="4"/>
      <c r="D134" s="5"/>
      <c r="E134" s="6"/>
      <c r="F134" s="4"/>
      <c r="G134" s="5"/>
      <c r="H134" s="6"/>
      <c r="I134" s="46">
        <v>500000</v>
      </c>
      <c r="J134" s="46">
        <v>0</v>
      </c>
      <c r="K134" s="46">
        <v>0</v>
      </c>
      <c r="L134" s="30">
        <f aca="true" t="shared" si="18" ref="L134">SUM(I134:K136)</f>
        <v>500000</v>
      </c>
    </row>
    <row r="135" spans="1:12" ht="18" customHeight="1">
      <c r="A135" s="41"/>
      <c r="B135" s="44"/>
      <c r="C135" s="7"/>
      <c r="D135" s="8"/>
      <c r="E135" s="9"/>
      <c r="F135" s="7"/>
      <c r="G135" s="8"/>
      <c r="H135" s="9"/>
      <c r="I135" s="44"/>
      <c r="J135" s="44"/>
      <c r="K135" s="44"/>
      <c r="L135" s="31"/>
    </row>
    <row r="136" spans="1:12" ht="15">
      <c r="A136" s="42"/>
      <c r="B136" s="45"/>
      <c r="C136" s="10"/>
      <c r="D136" s="11"/>
      <c r="E136" s="12"/>
      <c r="F136" s="10"/>
      <c r="G136" s="11"/>
      <c r="H136" s="12"/>
      <c r="I136" s="45"/>
      <c r="J136" s="45"/>
      <c r="K136" s="45"/>
      <c r="L136" s="32"/>
    </row>
    <row r="137" spans="1:12" ht="15">
      <c r="A137" s="40" t="s">
        <v>102</v>
      </c>
      <c r="B137" s="43" t="s">
        <v>103</v>
      </c>
      <c r="C137" s="4"/>
      <c r="D137" s="5"/>
      <c r="E137" s="6"/>
      <c r="F137" s="4"/>
      <c r="G137" s="5"/>
      <c r="H137" s="6"/>
      <c r="I137" s="46">
        <v>-415000</v>
      </c>
      <c r="J137" s="46">
        <v>0</v>
      </c>
      <c r="K137" s="46">
        <v>0</v>
      </c>
      <c r="L137" s="30">
        <f aca="true" t="shared" si="19" ref="L137">SUM(I137:K139)</f>
        <v>-415000</v>
      </c>
    </row>
    <row r="138" spans="1:12" ht="18" customHeight="1">
      <c r="A138" s="41"/>
      <c r="B138" s="44"/>
      <c r="C138" s="7"/>
      <c r="D138" s="8"/>
      <c r="E138" s="9"/>
      <c r="F138" s="7"/>
      <c r="G138" s="8"/>
      <c r="H138" s="9"/>
      <c r="I138" s="44"/>
      <c r="J138" s="44"/>
      <c r="K138" s="44"/>
      <c r="L138" s="31"/>
    </row>
    <row r="139" spans="1:12" ht="15">
      <c r="A139" s="42"/>
      <c r="B139" s="45"/>
      <c r="C139" s="10"/>
      <c r="D139" s="11"/>
      <c r="E139" s="12"/>
      <c r="F139" s="10"/>
      <c r="G139" s="11"/>
      <c r="H139" s="12"/>
      <c r="I139" s="45"/>
      <c r="J139" s="45"/>
      <c r="K139" s="45"/>
      <c r="L139" s="32"/>
    </row>
    <row r="140" spans="1:12" ht="15">
      <c r="A140" s="40" t="s">
        <v>104</v>
      </c>
      <c r="B140" s="43" t="s">
        <v>105</v>
      </c>
      <c r="C140" s="4"/>
      <c r="D140" s="5"/>
      <c r="E140" s="6"/>
      <c r="F140" s="4"/>
      <c r="G140" s="5"/>
      <c r="H140" s="6"/>
      <c r="I140" s="46">
        <v>-1250000</v>
      </c>
      <c r="J140" s="46">
        <v>0</v>
      </c>
      <c r="K140" s="46">
        <v>0</v>
      </c>
      <c r="L140" s="30">
        <f aca="true" t="shared" si="20" ref="L140">SUM(I140:K142)</f>
        <v>-1250000</v>
      </c>
    </row>
    <row r="141" spans="1:12" ht="18" customHeight="1">
      <c r="A141" s="41"/>
      <c r="B141" s="44"/>
      <c r="C141" s="7"/>
      <c r="D141" s="8"/>
      <c r="E141" s="9"/>
      <c r="F141" s="7"/>
      <c r="G141" s="8"/>
      <c r="H141" s="9"/>
      <c r="I141" s="44"/>
      <c r="J141" s="44"/>
      <c r="K141" s="44"/>
      <c r="L141" s="31"/>
    </row>
    <row r="142" spans="1:12" ht="15">
      <c r="A142" s="42"/>
      <c r="B142" s="45"/>
      <c r="C142" s="10"/>
      <c r="D142" s="11"/>
      <c r="E142" s="12"/>
      <c r="F142" s="10"/>
      <c r="G142" s="11"/>
      <c r="H142" s="12"/>
      <c r="I142" s="45"/>
      <c r="J142" s="45"/>
      <c r="K142" s="45"/>
      <c r="L142" s="32"/>
    </row>
    <row r="143" spans="1:12" ht="15">
      <c r="A143" s="40" t="s">
        <v>106</v>
      </c>
      <c r="B143" s="43" t="s">
        <v>107</v>
      </c>
      <c r="C143" s="4"/>
      <c r="D143" s="5"/>
      <c r="E143" s="6"/>
      <c r="F143" s="4"/>
      <c r="G143" s="5"/>
      <c r="H143" s="6"/>
      <c r="I143" s="46">
        <v>650000</v>
      </c>
      <c r="J143" s="46">
        <v>0</v>
      </c>
      <c r="K143" s="46">
        <v>0</v>
      </c>
      <c r="L143" s="30">
        <f aca="true" t="shared" si="21" ref="L143">SUM(I143:K145)</f>
        <v>650000</v>
      </c>
    </row>
    <row r="144" spans="1:12" ht="18" customHeight="1">
      <c r="A144" s="41"/>
      <c r="B144" s="44"/>
      <c r="C144" s="7"/>
      <c r="D144" s="8"/>
      <c r="E144" s="9"/>
      <c r="F144" s="7"/>
      <c r="G144" s="8"/>
      <c r="H144" s="9"/>
      <c r="I144" s="44"/>
      <c r="J144" s="44"/>
      <c r="K144" s="44"/>
      <c r="L144" s="31"/>
    </row>
    <row r="145" spans="1:12" ht="15">
      <c r="A145" s="42"/>
      <c r="B145" s="45"/>
      <c r="C145" s="10"/>
      <c r="D145" s="11"/>
      <c r="E145" s="12"/>
      <c r="F145" s="10"/>
      <c r="G145" s="11"/>
      <c r="H145" s="12"/>
      <c r="I145" s="45"/>
      <c r="J145" s="45"/>
      <c r="K145" s="45"/>
      <c r="L145" s="32"/>
    </row>
    <row r="146" spans="1:12" ht="18" customHeight="1">
      <c r="A146" s="33" t="s">
        <v>108</v>
      </c>
      <c r="B146" s="34"/>
      <c r="C146" s="35" t="s">
        <v>52</v>
      </c>
      <c r="D146" s="36"/>
      <c r="E146" s="37"/>
      <c r="F146" s="35" t="s">
        <v>53</v>
      </c>
      <c r="G146" s="36"/>
      <c r="H146" s="37"/>
      <c r="I146" s="13">
        <f>SUM(I113:I145)</f>
        <v>7500000</v>
      </c>
      <c r="J146" s="13">
        <f aca="true" t="shared" si="22" ref="J146:K146">SUM(J113:J145)</f>
        <v>0</v>
      </c>
      <c r="K146" s="13">
        <f t="shared" si="22"/>
        <v>0</v>
      </c>
      <c r="L146" s="14">
        <f>SUM(I146:K146)</f>
        <v>7500000</v>
      </c>
    </row>
    <row r="147" spans="1:12" ht="6.75" customHeight="1">
      <c r="A147" s="38" t="s">
        <v>53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9"/>
    </row>
    <row r="148" spans="1:12" ht="18" customHeight="1">
      <c r="A148" s="47" t="s">
        <v>109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9"/>
    </row>
    <row r="149" spans="1:12" ht="25.5">
      <c r="A149" s="1" t="s">
        <v>55</v>
      </c>
      <c r="B149" s="2" t="s">
        <v>56</v>
      </c>
      <c r="C149" s="50" t="s">
        <v>57</v>
      </c>
      <c r="D149" s="34"/>
      <c r="E149" s="34"/>
      <c r="F149" s="50" t="s">
        <v>58</v>
      </c>
      <c r="G149" s="34"/>
      <c r="H149" s="34"/>
      <c r="I149" s="23" t="s">
        <v>59</v>
      </c>
      <c r="J149" s="23" t="s">
        <v>60</v>
      </c>
      <c r="K149" s="23" t="s">
        <v>61</v>
      </c>
      <c r="L149" s="3" t="s">
        <v>9</v>
      </c>
    </row>
    <row r="150" spans="1:12" ht="15">
      <c r="A150" s="40" t="s">
        <v>110</v>
      </c>
      <c r="B150" s="43" t="s">
        <v>111</v>
      </c>
      <c r="C150" s="4"/>
      <c r="D150" s="5"/>
      <c r="E150" s="6"/>
      <c r="F150" s="4"/>
      <c r="G150" s="5"/>
      <c r="H150" s="6"/>
      <c r="I150" s="46">
        <v>11600000</v>
      </c>
      <c r="J150" s="46">
        <v>15533979</v>
      </c>
      <c r="K150" s="46">
        <v>0</v>
      </c>
      <c r="L150" s="30">
        <f>SUM(I150:K152)</f>
        <v>27133979</v>
      </c>
    </row>
    <row r="151" spans="1:12" ht="18" customHeight="1">
      <c r="A151" s="41"/>
      <c r="B151" s="44"/>
      <c r="C151" s="7"/>
      <c r="D151" s="8"/>
      <c r="E151" s="9"/>
      <c r="F151" s="7"/>
      <c r="G151" s="8"/>
      <c r="H151" s="9"/>
      <c r="I151" s="44"/>
      <c r="J151" s="44"/>
      <c r="K151" s="44"/>
      <c r="L151" s="31"/>
    </row>
    <row r="152" spans="1:12" ht="15">
      <c r="A152" s="42"/>
      <c r="B152" s="45"/>
      <c r="C152" s="10"/>
      <c r="D152" s="11"/>
      <c r="E152" s="12"/>
      <c r="F152" s="10"/>
      <c r="G152" s="11"/>
      <c r="H152" s="12"/>
      <c r="I152" s="45"/>
      <c r="J152" s="45"/>
      <c r="K152" s="45"/>
      <c r="L152" s="32"/>
    </row>
    <row r="153" spans="1:12" ht="18" customHeight="1">
      <c r="A153" s="33" t="s">
        <v>112</v>
      </c>
      <c r="B153" s="34"/>
      <c r="C153" s="35" t="s">
        <v>52</v>
      </c>
      <c r="D153" s="36"/>
      <c r="E153" s="37"/>
      <c r="F153" s="35" t="s">
        <v>53</v>
      </c>
      <c r="G153" s="36"/>
      <c r="H153" s="37"/>
      <c r="I153" s="13">
        <f>SUM(I150)</f>
        <v>11600000</v>
      </c>
      <c r="J153" s="13">
        <f aca="true" t="shared" si="23" ref="J153:K153">SUM(J150)</f>
        <v>15533979</v>
      </c>
      <c r="K153" s="13">
        <f t="shared" si="23"/>
        <v>0</v>
      </c>
      <c r="L153" s="14">
        <f>SUM(I153:K153)</f>
        <v>27133979</v>
      </c>
    </row>
    <row r="154" spans="1:12" ht="6.75" customHeight="1">
      <c r="A154" s="38" t="s">
        <v>53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9"/>
    </row>
    <row r="155" spans="1:12" ht="18" customHeight="1">
      <c r="A155" s="47" t="s">
        <v>113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/>
    </row>
    <row r="156" spans="1:12" ht="25.5">
      <c r="A156" s="1" t="s">
        <v>55</v>
      </c>
      <c r="B156" s="2" t="s">
        <v>56</v>
      </c>
      <c r="C156" s="50" t="s">
        <v>57</v>
      </c>
      <c r="D156" s="34"/>
      <c r="E156" s="34"/>
      <c r="F156" s="50" t="s">
        <v>58</v>
      </c>
      <c r="G156" s="34"/>
      <c r="H156" s="34"/>
      <c r="I156" s="23" t="s">
        <v>59</v>
      </c>
      <c r="J156" s="23" t="s">
        <v>60</v>
      </c>
      <c r="K156" s="23" t="s">
        <v>61</v>
      </c>
      <c r="L156" s="3" t="s">
        <v>9</v>
      </c>
    </row>
    <row r="157" spans="1:12" ht="15">
      <c r="A157" s="40" t="s">
        <v>114</v>
      </c>
      <c r="B157" s="43" t="s">
        <v>115</v>
      </c>
      <c r="C157" s="4"/>
      <c r="D157" s="5"/>
      <c r="E157" s="6"/>
      <c r="F157" s="4"/>
      <c r="G157" s="5"/>
      <c r="H157" s="6"/>
      <c r="I157" s="46">
        <v>24242202</v>
      </c>
      <c r="J157" s="46">
        <v>0</v>
      </c>
      <c r="K157" s="46">
        <v>0</v>
      </c>
      <c r="L157" s="30">
        <f>SUM(I157:K159)</f>
        <v>24242202</v>
      </c>
    </row>
    <row r="158" spans="1:12" ht="18" customHeight="1">
      <c r="A158" s="41"/>
      <c r="B158" s="44"/>
      <c r="C158" s="7"/>
      <c r="D158" s="8"/>
      <c r="E158" s="9"/>
      <c r="F158" s="7"/>
      <c r="G158" s="8"/>
      <c r="H158" s="9"/>
      <c r="I158" s="44"/>
      <c r="J158" s="44"/>
      <c r="K158" s="44"/>
      <c r="L158" s="31"/>
    </row>
    <row r="159" spans="1:12" ht="15">
      <c r="A159" s="42"/>
      <c r="B159" s="45"/>
      <c r="C159" s="10"/>
      <c r="D159" s="11"/>
      <c r="E159" s="12"/>
      <c r="F159" s="10"/>
      <c r="G159" s="11"/>
      <c r="H159" s="12"/>
      <c r="I159" s="45"/>
      <c r="J159" s="45"/>
      <c r="K159" s="45"/>
      <c r="L159" s="32"/>
    </row>
    <row r="160" spans="1:12" ht="15">
      <c r="A160" s="40" t="s">
        <v>116</v>
      </c>
      <c r="B160" s="43" t="s">
        <v>117</v>
      </c>
      <c r="C160" s="4"/>
      <c r="D160" s="5"/>
      <c r="E160" s="6"/>
      <c r="F160" s="4"/>
      <c r="G160" s="5"/>
      <c r="H160" s="6"/>
      <c r="I160" s="46">
        <v>4123726</v>
      </c>
      <c r="J160" s="46">
        <v>0</v>
      </c>
      <c r="K160" s="46">
        <v>0</v>
      </c>
      <c r="L160" s="30">
        <f>SUM(I160:K162)</f>
        <v>4123726</v>
      </c>
    </row>
    <row r="161" spans="1:12" ht="18" customHeight="1">
      <c r="A161" s="41"/>
      <c r="B161" s="44"/>
      <c r="C161" s="7"/>
      <c r="D161" s="8"/>
      <c r="E161" s="9"/>
      <c r="F161" s="7"/>
      <c r="G161" s="8"/>
      <c r="H161" s="9"/>
      <c r="I161" s="44"/>
      <c r="J161" s="44"/>
      <c r="K161" s="44"/>
      <c r="L161" s="31"/>
    </row>
    <row r="162" spans="1:12" ht="15">
      <c r="A162" s="42"/>
      <c r="B162" s="45"/>
      <c r="C162" s="10"/>
      <c r="D162" s="11"/>
      <c r="E162" s="12"/>
      <c r="F162" s="10"/>
      <c r="G162" s="11"/>
      <c r="H162" s="12"/>
      <c r="I162" s="45"/>
      <c r="J162" s="45"/>
      <c r="K162" s="45"/>
      <c r="L162" s="32"/>
    </row>
    <row r="163" spans="1:12" ht="18" customHeight="1">
      <c r="A163" s="33" t="s">
        <v>118</v>
      </c>
      <c r="B163" s="34"/>
      <c r="C163" s="35" t="s">
        <v>52</v>
      </c>
      <c r="D163" s="36"/>
      <c r="E163" s="37"/>
      <c r="F163" s="35" t="s">
        <v>53</v>
      </c>
      <c r="G163" s="36"/>
      <c r="H163" s="37"/>
      <c r="I163" s="13">
        <f>SUM(I157:I162)</f>
        <v>28365928</v>
      </c>
      <c r="J163" s="13">
        <f aca="true" t="shared" si="24" ref="J163:K163">SUM(J157:J162)</f>
        <v>0</v>
      </c>
      <c r="K163" s="13">
        <f t="shared" si="24"/>
        <v>0</v>
      </c>
      <c r="L163" s="13">
        <f>SUM(I163:K163)</f>
        <v>28365928</v>
      </c>
    </row>
    <row r="164" spans="1:12" ht="6.75" customHeight="1">
      <c r="A164" s="38" t="s">
        <v>53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9"/>
    </row>
    <row r="165" spans="1:12" ht="18" customHeight="1">
      <c r="A165" s="47" t="s">
        <v>119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9"/>
    </row>
    <row r="166" spans="1:12" ht="25.5">
      <c r="A166" s="1" t="s">
        <v>55</v>
      </c>
      <c r="B166" s="2" t="s">
        <v>56</v>
      </c>
      <c r="C166" s="50" t="s">
        <v>57</v>
      </c>
      <c r="D166" s="34"/>
      <c r="E166" s="34"/>
      <c r="F166" s="50" t="s">
        <v>58</v>
      </c>
      <c r="G166" s="34"/>
      <c r="H166" s="34"/>
      <c r="I166" s="23" t="s">
        <v>59</v>
      </c>
      <c r="J166" s="23" t="s">
        <v>60</v>
      </c>
      <c r="K166" s="23" t="s">
        <v>61</v>
      </c>
      <c r="L166" s="3" t="s">
        <v>9</v>
      </c>
    </row>
    <row r="167" spans="1:12" ht="15">
      <c r="A167" s="40" t="s">
        <v>120</v>
      </c>
      <c r="B167" s="43" t="s">
        <v>121</v>
      </c>
      <c r="C167" s="4"/>
      <c r="D167" s="5"/>
      <c r="E167" s="6"/>
      <c r="F167" s="4"/>
      <c r="G167" s="5"/>
      <c r="H167" s="6"/>
      <c r="I167" s="46">
        <v>9810710</v>
      </c>
      <c r="J167" s="46">
        <v>0</v>
      </c>
      <c r="K167" s="46">
        <v>0</v>
      </c>
      <c r="L167" s="30">
        <f>SUM(I167:K169)</f>
        <v>9810710</v>
      </c>
    </row>
    <row r="168" spans="1:12" ht="18" customHeight="1">
      <c r="A168" s="41"/>
      <c r="B168" s="44"/>
      <c r="C168" s="7"/>
      <c r="D168" s="8"/>
      <c r="E168" s="9"/>
      <c r="F168" s="7"/>
      <c r="G168" s="8"/>
      <c r="H168" s="9"/>
      <c r="I168" s="44"/>
      <c r="J168" s="44"/>
      <c r="K168" s="44"/>
      <c r="L168" s="31"/>
    </row>
    <row r="169" spans="1:12" ht="15">
      <c r="A169" s="42"/>
      <c r="B169" s="45"/>
      <c r="C169" s="10"/>
      <c r="D169" s="11"/>
      <c r="E169" s="12"/>
      <c r="F169" s="10"/>
      <c r="G169" s="11"/>
      <c r="H169" s="12"/>
      <c r="I169" s="45"/>
      <c r="J169" s="45"/>
      <c r="K169" s="45"/>
      <c r="L169" s="32"/>
    </row>
    <row r="170" spans="1:12" ht="18" customHeight="1">
      <c r="A170" s="33" t="s">
        <v>122</v>
      </c>
      <c r="B170" s="34"/>
      <c r="C170" s="35" t="s">
        <v>52</v>
      </c>
      <c r="D170" s="36"/>
      <c r="E170" s="37"/>
      <c r="F170" s="35" t="s">
        <v>53</v>
      </c>
      <c r="G170" s="36"/>
      <c r="H170" s="37"/>
      <c r="I170" s="13">
        <f>SUM(I167)</f>
        <v>9810710</v>
      </c>
      <c r="J170" s="13">
        <f aca="true" t="shared" si="25" ref="J170:L170">SUM(J167)</f>
        <v>0</v>
      </c>
      <c r="K170" s="13">
        <f t="shared" si="25"/>
        <v>0</v>
      </c>
      <c r="L170" s="17">
        <f t="shared" si="25"/>
        <v>9810710</v>
      </c>
    </row>
    <row r="171" spans="1:12" ht="6.75" customHeight="1">
      <c r="A171" s="38" t="s">
        <v>53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9"/>
    </row>
    <row r="172" spans="1:12" ht="18" customHeight="1">
      <c r="A172" s="47" t="s">
        <v>123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9"/>
    </row>
    <row r="173" spans="1:12" ht="25.5">
      <c r="A173" s="1" t="s">
        <v>55</v>
      </c>
      <c r="B173" s="2" t="s">
        <v>56</v>
      </c>
      <c r="C173" s="50" t="s">
        <v>57</v>
      </c>
      <c r="D173" s="34"/>
      <c r="E173" s="34"/>
      <c r="F173" s="50" t="s">
        <v>58</v>
      </c>
      <c r="G173" s="34"/>
      <c r="H173" s="34"/>
      <c r="I173" s="23" t="s">
        <v>59</v>
      </c>
      <c r="J173" s="23" t="s">
        <v>60</v>
      </c>
      <c r="K173" s="23" t="s">
        <v>61</v>
      </c>
      <c r="L173" s="3" t="s">
        <v>9</v>
      </c>
    </row>
    <row r="174" spans="1:12" ht="15">
      <c r="A174" s="40" t="s">
        <v>124</v>
      </c>
      <c r="B174" s="43" t="s">
        <v>125</v>
      </c>
      <c r="C174" s="4"/>
      <c r="D174" s="5"/>
      <c r="E174" s="6"/>
      <c r="F174" s="4"/>
      <c r="G174" s="5"/>
      <c r="H174" s="6"/>
      <c r="I174" s="46">
        <v>1780000</v>
      </c>
      <c r="J174" s="46">
        <v>0</v>
      </c>
      <c r="K174" s="46">
        <v>0</v>
      </c>
      <c r="L174" s="30">
        <f>SUM(I174:K176)</f>
        <v>1780000</v>
      </c>
    </row>
    <row r="175" spans="1:12" ht="18" customHeight="1">
      <c r="A175" s="41"/>
      <c r="B175" s="44"/>
      <c r="C175" s="7"/>
      <c r="D175" s="8"/>
      <c r="E175" s="9"/>
      <c r="F175" s="7"/>
      <c r="G175" s="8"/>
      <c r="H175" s="9"/>
      <c r="I175" s="44"/>
      <c r="J175" s="44"/>
      <c r="K175" s="44"/>
      <c r="L175" s="31"/>
    </row>
    <row r="176" spans="1:12" ht="15">
      <c r="A176" s="42"/>
      <c r="B176" s="45"/>
      <c r="C176" s="10"/>
      <c r="D176" s="11"/>
      <c r="E176" s="12"/>
      <c r="F176" s="10"/>
      <c r="G176" s="11"/>
      <c r="H176" s="12"/>
      <c r="I176" s="45"/>
      <c r="J176" s="45"/>
      <c r="K176" s="45"/>
      <c r="L176" s="32"/>
    </row>
    <row r="177" spans="1:12" ht="15">
      <c r="A177" s="40" t="s">
        <v>126</v>
      </c>
      <c r="B177" s="43" t="s">
        <v>127</v>
      </c>
      <c r="C177" s="4"/>
      <c r="D177" s="5"/>
      <c r="E177" s="6"/>
      <c r="F177" s="4"/>
      <c r="G177" s="5"/>
      <c r="H177" s="6"/>
      <c r="I177" s="46">
        <v>1500000</v>
      </c>
      <c r="J177" s="46">
        <v>0</v>
      </c>
      <c r="K177" s="46">
        <v>0</v>
      </c>
      <c r="L177" s="30">
        <f>SUM(I177:K179)</f>
        <v>1500000</v>
      </c>
    </row>
    <row r="178" spans="1:12" ht="18" customHeight="1">
      <c r="A178" s="41"/>
      <c r="B178" s="44"/>
      <c r="C178" s="7"/>
      <c r="D178" s="8"/>
      <c r="E178" s="9"/>
      <c r="F178" s="7"/>
      <c r="G178" s="8"/>
      <c r="H178" s="9"/>
      <c r="I178" s="44"/>
      <c r="J178" s="44"/>
      <c r="K178" s="44"/>
      <c r="L178" s="31"/>
    </row>
    <row r="179" spans="1:12" ht="15">
      <c r="A179" s="42"/>
      <c r="B179" s="45"/>
      <c r="C179" s="10"/>
      <c r="D179" s="11"/>
      <c r="E179" s="12"/>
      <c r="F179" s="10"/>
      <c r="G179" s="11"/>
      <c r="H179" s="12"/>
      <c r="I179" s="45"/>
      <c r="J179" s="45"/>
      <c r="K179" s="45"/>
      <c r="L179" s="32"/>
    </row>
    <row r="180" spans="1:12" ht="29.25" customHeight="1">
      <c r="A180" s="33" t="s">
        <v>128</v>
      </c>
      <c r="B180" s="34"/>
      <c r="C180" s="35" t="s">
        <v>52</v>
      </c>
      <c r="D180" s="36"/>
      <c r="E180" s="37"/>
      <c r="F180" s="35" t="s">
        <v>53</v>
      </c>
      <c r="G180" s="36"/>
      <c r="H180" s="37"/>
      <c r="I180" s="13">
        <f>SUM(I174:I179)</f>
        <v>3280000</v>
      </c>
      <c r="J180" s="13">
        <f aca="true" t="shared" si="26" ref="J180:K180">SUM(J174:J179)</f>
        <v>0</v>
      </c>
      <c r="K180" s="13">
        <f t="shared" si="26"/>
        <v>0</v>
      </c>
      <c r="L180" s="14">
        <f>SUM(I180:K180)</f>
        <v>3280000</v>
      </c>
    </row>
    <row r="181" spans="1:12" ht="6.75" customHeight="1">
      <c r="A181" s="38" t="s">
        <v>53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9"/>
    </row>
    <row r="182" spans="1:12" ht="18" customHeight="1">
      <c r="A182" s="47" t="s">
        <v>129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9"/>
    </row>
    <row r="183" spans="1:12" ht="25.5">
      <c r="A183" s="1" t="s">
        <v>55</v>
      </c>
      <c r="B183" s="2" t="s">
        <v>56</v>
      </c>
      <c r="C183" s="50" t="s">
        <v>57</v>
      </c>
      <c r="D183" s="34"/>
      <c r="E183" s="34"/>
      <c r="F183" s="50" t="s">
        <v>58</v>
      </c>
      <c r="G183" s="34"/>
      <c r="H183" s="34"/>
      <c r="I183" s="23" t="s">
        <v>59</v>
      </c>
      <c r="J183" s="23" t="s">
        <v>60</v>
      </c>
      <c r="K183" s="23" t="s">
        <v>61</v>
      </c>
      <c r="L183" s="3" t="s">
        <v>9</v>
      </c>
    </row>
    <row r="184" spans="1:12" ht="15">
      <c r="A184" s="40" t="s">
        <v>130</v>
      </c>
      <c r="B184" s="43" t="s">
        <v>131</v>
      </c>
      <c r="C184" s="4"/>
      <c r="D184" s="5"/>
      <c r="E184" s="6"/>
      <c r="F184" s="4"/>
      <c r="G184" s="5"/>
      <c r="H184" s="6"/>
      <c r="I184" s="46">
        <v>2522813.79</v>
      </c>
      <c r="J184" s="46">
        <v>0</v>
      </c>
      <c r="K184" s="46">
        <v>0</v>
      </c>
      <c r="L184" s="30">
        <f>SUM(I184:K186)</f>
        <v>2522813.79</v>
      </c>
    </row>
    <row r="185" spans="1:12" ht="18" customHeight="1">
      <c r="A185" s="41"/>
      <c r="B185" s="44"/>
      <c r="C185" s="7"/>
      <c r="D185" s="8"/>
      <c r="E185" s="9"/>
      <c r="F185" s="7"/>
      <c r="G185" s="8"/>
      <c r="H185" s="9"/>
      <c r="I185" s="44"/>
      <c r="J185" s="44"/>
      <c r="K185" s="44"/>
      <c r="L185" s="31"/>
    </row>
    <row r="186" spans="1:12" ht="15">
      <c r="A186" s="42"/>
      <c r="B186" s="45"/>
      <c r="C186" s="10"/>
      <c r="D186" s="11"/>
      <c r="E186" s="12"/>
      <c r="F186" s="10"/>
      <c r="G186" s="11"/>
      <c r="H186" s="12"/>
      <c r="I186" s="45"/>
      <c r="J186" s="45"/>
      <c r="K186" s="45"/>
      <c r="L186" s="32"/>
    </row>
    <row r="187" spans="1:12" ht="15">
      <c r="A187" s="40" t="s">
        <v>132</v>
      </c>
      <c r="B187" s="43" t="s">
        <v>133</v>
      </c>
      <c r="C187" s="4"/>
      <c r="D187" s="5"/>
      <c r="E187" s="6"/>
      <c r="F187" s="4"/>
      <c r="G187" s="5"/>
      <c r="H187" s="6"/>
      <c r="I187" s="46">
        <v>-1967600</v>
      </c>
      <c r="J187" s="46">
        <v>0</v>
      </c>
      <c r="K187" s="46">
        <v>0</v>
      </c>
      <c r="L187" s="30">
        <f aca="true" t="shared" si="27" ref="L187">SUM(I187:K189)</f>
        <v>-1967600</v>
      </c>
    </row>
    <row r="188" spans="1:12" ht="18" customHeight="1">
      <c r="A188" s="41"/>
      <c r="B188" s="44"/>
      <c r="C188" s="7"/>
      <c r="D188" s="8"/>
      <c r="E188" s="9"/>
      <c r="F188" s="7"/>
      <c r="G188" s="8"/>
      <c r="H188" s="9"/>
      <c r="I188" s="44"/>
      <c r="J188" s="44"/>
      <c r="K188" s="44"/>
      <c r="L188" s="31"/>
    </row>
    <row r="189" spans="1:12" ht="15">
      <c r="A189" s="42"/>
      <c r="B189" s="45"/>
      <c r="C189" s="10"/>
      <c r="D189" s="11"/>
      <c r="E189" s="12"/>
      <c r="F189" s="10"/>
      <c r="G189" s="11"/>
      <c r="H189" s="12"/>
      <c r="I189" s="45"/>
      <c r="J189" s="45"/>
      <c r="K189" s="45"/>
      <c r="L189" s="32"/>
    </row>
    <row r="190" spans="1:12" ht="15">
      <c r="A190" s="40" t="s">
        <v>134</v>
      </c>
      <c r="B190" s="43" t="s">
        <v>135</v>
      </c>
      <c r="C190" s="4"/>
      <c r="D190" s="5"/>
      <c r="E190" s="6"/>
      <c r="F190" s="4"/>
      <c r="G190" s="5"/>
      <c r="H190" s="6"/>
      <c r="I190" s="46">
        <v>-62500000</v>
      </c>
      <c r="J190" s="46">
        <v>0</v>
      </c>
      <c r="K190" s="46">
        <v>0</v>
      </c>
      <c r="L190" s="30">
        <f aca="true" t="shared" si="28" ref="L190">SUM(I190:K192)</f>
        <v>-62500000</v>
      </c>
    </row>
    <row r="191" spans="1:12" ht="18" customHeight="1">
      <c r="A191" s="41"/>
      <c r="B191" s="44"/>
      <c r="C191" s="7"/>
      <c r="D191" s="8"/>
      <c r="E191" s="9"/>
      <c r="F191" s="7"/>
      <c r="G191" s="8"/>
      <c r="H191" s="9"/>
      <c r="I191" s="44"/>
      <c r="J191" s="44"/>
      <c r="K191" s="44"/>
      <c r="L191" s="31"/>
    </row>
    <row r="192" spans="1:12" ht="15">
      <c r="A192" s="42"/>
      <c r="B192" s="45"/>
      <c r="C192" s="10"/>
      <c r="D192" s="11"/>
      <c r="E192" s="12"/>
      <c r="F192" s="10"/>
      <c r="G192" s="11"/>
      <c r="H192" s="12"/>
      <c r="I192" s="45"/>
      <c r="J192" s="45"/>
      <c r="K192" s="45"/>
      <c r="L192" s="32"/>
    </row>
    <row r="193" spans="1:12" ht="15">
      <c r="A193" s="40" t="s">
        <v>136</v>
      </c>
      <c r="B193" s="43" t="s">
        <v>137</v>
      </c>
      <c r="C193" s="4"/>
      <c r="D193" s="5"/>
      <c r="E193" s="6"/>
      <c r="F193" s="4"/>
      <c r="G193" s="5"/>
      <c r="H193" s="6"/>
      <c r="I193" s="46">
        <v>21137000</v>
      </c>
      <c r="J193" s="46">
        <v>0</v>
      </c>
      <c r="K193" s="46">
        <v>0</v>
      </c>
      <c r="L193" s="30">
        <f aca="true" t="shared" si="29" ref="L193">SUM(I193:K195)</f>
        <v>21137000</v>
      </c>
    </row>
    <row r="194" spans="1:12" ht="18" customHeight="1">
      <c r="A194" s="41"/>
      <c r="B194" s="44"/>
      <c r="C194" s="7"/>
      <c r="D194" s="8"/>
      <c r="E194" s="9"/>
      <c r="F194" s="7"/>
      <c r="G194" s="8"/>
      <c r="H194" s="9"/>
      <c r="I194" s="44"/>
      <c r="J194" s="44"/>
      <c r="K194" s="44"/>
      <c r="L194" s="31"/>
    </row>
    <row r="195" spans="1:12" ht="15">
      <c r="A195" s="42"/>
      <c r="B195" s="45"/>
      <c r="C195" s="10"/>
      <c r="D195" s="11"/>
      <c r="E195" s="12"/>
      <c r="F195" s="10"/>
      <c r="G195" s="11"/>
      <c r="H195" s="12"/>
      <c r="I195" s="45"/>
      <c r="J195" s="45"/>
      <c r="K195" s="45"/>
      <c r="L195" s="32"/>
    </row>
    <row r="196" spans="1:12" ht="15">
      <c r="A196" s="40" t="s">
        <v>138</v>
      </c>
      <c r="B196" s="43" t="s">
        <v>139</v>
      </c>
      <c r="C196" s="4"/>
      <c r="D196" s="5"/>
      <c r="E196" s="6"/>
      <c r="F196" s="4"/>
      <c r="G196" s="5"/>
      <c r="H196" s="6"/>
      <c r="I196" s="46">
        <v>216662</v>
      </c>
      <c r="J196" s="46">
        <v>0</v>
      </c>
      <c r="K196" s="46">
        <v>0</v>
      </c>
      <c r="L196" s="30">
        <f aca="true" t="shared" si="30" ref="L196">SUM(I196:K198)</f>
        <v>216662</v>
      </c>
    </row>
    <row r="197" spans="1:12" ht="18" customHeight="1">
      <c r="A197" s="41"/>
      <c r="B197" s="44"/>
      <c r="C197" s="7"/>
      <c r="D197" s="8"/>
      <c r="E197" s="9"/>
      <c r="F197" s="7"/>
      <c r="G197" s="8"/>
      <c r="H197" s="9"/>
      <c r="I197" s="44"/>
      <c r="J197" s="44"/>
      <c r="K197" s="44"/>
      <c r="L197" s="31"/>
    </row>
    <row r="198" spans="1:12" ht="15">
      <c r="A198" s="42"/>
      <c r="B198" s="45"/>
      <c r="C198" s="10"/>
      <c r="D198" s="11"/>
      <c r="E198" s="12"/>
      <c r="F198" s="10"/>
      <c r="G198" s="11"/>
      <c r="H198" s="12"/>
      <c r="I198" s="45"/>
      <c r="J198" s="45"/>
      <c r="K198" s="45"/>
      <c r="L198" s="32"/>
    </row>
    <row r="199" spans="1:12" ht="15">
      <c r="A199" s="40" t="s">
        <v>140</v>
      </c>
      <c r="B199" s="43" t="s">
        <v>141</v>
      </c>
      <c r="C199" s="4"/>
      <c r="D199" s="5"/>
      <c r="E199" s="6"/>
      <c r="F199" s="4"/>
      <c r="G199" s="5"/>
      <c r="H199" s="6"/>
      <c r="I199" s="46">
        <v>3249542</v>
      </c>
      <c r="J199" s="46">
        <v>0</v>
      </c>
      <c r="K199" s="46">
        <v>0</v>
      </c>
      <c r="L199" s="30">
        <f>SUM(I199:K201)</f>
        <v>3249542</v>
      </c>
    </row>
    <row r="200" spans="1:12" ht="18" customHeight="1">
      <c r="A200" s="41"/>
      <c r="B200" s="44"/>
      <c r="C200" s="7"/>
      <c r="D200" s="8"/>
      <c r="E200" s="9"/>
      <c r="F200" s="7"/>
      <c r="G200" s="8"/>
      <c r="H200" s="9"/>
      <c r="I200" s="44"/>
      <c r="J200" s="44"/>
      <c r="K200" s="44"/>
      <c r="L200" s="31"/>
    </row>
    <row r="201" spans="1:12" ht="15">
      <c r="A201" s="42"/>
      <c r="B201" s="45"/>
      <c r="C201" s="10"/>
      <c r="D201" s="11"/>
      <c r="E201" s="12"/>
      <c r="F201" s="10"/>
      <c r="G201" s="11"/>
      <c r="H201" s="12"/>
      <c r="I201" s="45"/>
      <c r="J201" s="45"/>
      <c r="K201" s="45"/>
      <c r="L201" s="32"/>
    </row>
    <row r="202" spans="1:12" ht="18" customHeight="1">
      <c r="A202" s="33" t="s">
        <v>142</v>
      </c>
      <c r="B202" s="34"/>
      <c r="C202" s="35" t="s">
        <v>52</v>
      </c>
      <c r="D202" s="36"/>
      <c r="E202" s="37"/>
      <c r="F202" s="35" t="s">
        <v>53</v>
      </c>
      <c r="G202" s="36"/>
      <c r="H202" s="37"/>
      <c r="I202" s="13">
        <f>SUM(I184:I201)</f>
        <v>-37341582.21</v>
      </c>
      <c r="J202" s="13">
        <f aca="true" t="shared" si="31" ref="J202:K202">SUM(J184:J201)</f>
        <v>0</v>
      </c>
      <c r="K202" s="13">
        <f t="shared" si="31"/>
        <v>0</v>
      </c>
      <c r="L202" s="14">
        <f>SUM(I202:K202)</f>
        <v>-37341582.21</v>
      </c>
    </row>
    <row r="203" spans="1:12" ht="6.75" customHeight="1">
      <c r="A203" s="38" t="s">
        <v>53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9"/>
    </row>
    <row r="204" spans="1:12" ht="15">
      <c r="A204" s="24" t="s">
        <v>143</v>
      </c>
      <c r="B204" s="25"/>
      <c r="C204" s="25"/>
      <c r="D204" s="25"/>
      <c r="E204" s="26"/>
      <c r="F204" s="27" t="s">
        <v>53</v>
      </c>
      <c r="G204" s="25"/>
      <c r="H204" s="26"/>
      <c r="I204" s="15">
        <f ca="1">SUM(Total1:I202)/2</f>
        <v>25659771.720000003</v>
      </c>
      <c r="J204" s="15">
        <f ca="1">SUM(Total2:J202)/2</f>
        <v>15808556</v>
      </c>
      <c r="K204" s="15">
        <f ca="1">SUM(Total3:K202)/2</f>
        <v>0</v>
      </c>
      <c r="L204" s="15">
        <f ca="1">SUM(Total4:L202)/2</f>
        <v>41468327.72</v>
      </c>
    </row>
    <row r="205" spans="1:12" ht="2.1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</sheetData>
  <mergeCells count="387">
    <mergeCell ref="A2:L2"/>
    <mergeCell ref="A4:L4"/>
    <mergeCell ref="A8:L8"/>
    <mergeCell ref="L9:L11"/>
    <mergeCell ref="A12:A14"/>
    <mergeCell ref="B12:B14"/>
    <mergeCell ref="I12:I14"/>
    <mergeCell ref="J12:J14"/>
    <mergeCell ref="K12:K14"/>
    <mergeCell ref="L12:L14"/>
    <mergeCell ref="A9:A11"/>
    <mergeCell ref="B9:B11"/>
    <mergeCell ref="I9:I11"/>
    <mergeCell ref="J9:J11"/>
    <mergeCell ref="K9:K11"/>
    <mergeCell ref="L15:L17"/>
    <mergeCell ref="A18:A20"/>
    <mergeCell ref="B18:B20"/>
    <mergeCell ref="I18:I20"/>
    <mergeCell ref="J18:J20"/>
    <mergeCell ref="K18:K20"/>
    <mergeCell ref="L18:L20"/>
    <mergeCell ref="A15:A17"/>
    <mergeCell ref="B15:B17"/>
    <mergeCell ref="I15:I17"/>
    <mergeCell ref="J15:J17"/>
    <mergeCell ref="K15:K17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J21:J23"/>
    <mergeCell ref="K21:K23"/>
    <mergeCell ref="L27:L29"/>
    <mergeCell ref="A30:A32"/>
    <mergeCell ref="B30:B32"/>
    <mergeCell ref="I30:I32"/>
    <mergeCell ref="J30:J32"/>
    <mergeCell ref="K30:K32"/>
    <mergeCell ref="L30:L32"/>
    <mergeCell ref="A27:A29"/>
    <mergeCell ref="B27:B29"/>
    <mergeCell ref="I27:I29"/>
    <mergeCell ref="J27:J29"/>
    <mergeCell ref="K27:K29"/>
    <mergeCell ref="L33:L35"/>
    <mergeCell ref="A36:A38"/>
    <mergeCell ref="B36:B38"/>
    <mergeCell ref="I36:I38"/>
    <mergeCell ref="J36:J38"/>
    <mergeCell ref="K36:K38"/>
    <mergeCell ref="L36:L38"/>
    <mergeCell ref="A33:A35"/>
    <mergeCell ref="B33:B35"/>
    <mergeCell ref="I33:I35"/>
    <mergeCell ref="J33:J35"/>
    <mergeCell ref="K33:K35"/>
    <mergeCell ref="L39:L41"/>
    <mergeCell ref="A42:A44"/>
    <mergeCell ref="B42:B44"/>
    <mergeCell ref="I42:I44"/>
    <mergeCell ref="J42:J44"/>
    <mergeCell ref="K42:K44"/>
    <mergeCell ref="L42:L44"/>
    <mergeCell ref="A39:A41"/>
    <mergeCell ref="B39:B41"/>
    <mergeCell ref="I39:I41"/>
    <mergeCell ref="J39:J41"/>
    <mergeCell ref="K39:K41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J45:J47"/>
    <mergeCell ref="K45:K47"/>
    <mergeCell ref="L51:L53"/>
    <mergeCell ref="A54:A56"/>
    <mergeCell ref="B54:B56"/>
    <mergeCell ref="I54:I56"/>
    <mergeCell ref="J54:J56"/>
    <mergeCell ref="K54:K56"/>
    <mergeCell ref="L54:L56"/>
    <mergeCell ref="A51:A53"/>
    <mergeCell ref="B51:B53"/>
    <mergeCell ref="I51:I53"/>
    <mergeCell ref="J51:J53"/>
    <mergeCell ref="K51:K53"/>
    <mergeCell ref="L57:L59"/>
    <mergeCell ref="A60:A62"/>
    <mergeCell ref="B60:B62"/>
    <mergeCell ref="I60:I62"/>
    <mergeCell ref="J60:J62"/>
    <mergeCell ref="K60:K62"/>
    <mergeCell ref="L60:L62"/>
    <mergeCell ref="A57:A59"/>
    <mergeCell ref="B57:B59"/>
    <mergeCell ref="I57:I59"/>
    <mergeCell ref="J57:J59"/>
    <mergeCell ref="K57:K59"/>
    <mergeCell ref="A69:B69"/>
    <mergeCell ref="C69:E69"/>
    <mergeCell ref="F69:H69"/>
    <mergeCell ref="A70:L70"/>
    <mergeCell ref="A71:L71"/>
    <mergeCell ref="L63:L65"/>
    <mergeCell ref="A66:A68"/>
    <mergeCell ref="B66:B68"/>
    <mergeCell ref="I66:I68"/>
    <mergeCell ref="J66:J68"/>
    <mergeCell ref="K66:K68"/>
    <mergeCell ref="L66:L68"/>
    <mergeCell ref="A63:A65"/>
    <mergeCell ref="B63:B65"/>
    <mergeCell ref="I63:I65"/>
    <mergeCell ref="J63:J65"/>
    <mergeCell ref="K63:K65"/>
    <mergeCell ref="J73:J75"/>
    <mergeCell ref="K73:K75"/>
    <mergeCell ref="L73:L75"/>
    <mergeCell ref="A76:B76"/>
    <mergeCell ref="C76:E76"/>
    <mergeCell ref="F76:H76"/>
    <mergeCell ref="C72:E72"/>
    <mergeCell ref="F72:H72"/>
    <mergeCell ref="A73:A75"/>
    <mergeCell ref="B73:B75"/>
    <mergeCell ref="I73:I75"/>
    <mergeCell ref="A77:L77"/>
    <mergeCell ref="A78:L78"/>
    <mergeCell ref="C79:E79"/>
    <mergeCell ref="F79:H79"/>
    <mergeCell ref="A80:A82"/>
    <mergeCell ref="B80:B82"/>
    <mergeCell ref="I80:I82"/>
    <mergeCell ref="J80:J82"/>
    <mergeCell ref="K80:K82"/>
    <mergeCell ref="L80:L82"/>
    <mergeCell ref="L83:L85"/>
    <mergeCell ref="A86:B86"/>
    <mergeCell ref="C86:E86"/>
    <mergeCell ref="F86:H86"/>
    <mergeCell ref="A87:L87"/>
    <mergeCell ref="A83:A85"/>
    <mergeCell ref="B83:B85"/>
    <mergeCell ref="I83:I85"/>
    <mergeCell ref="J83:J85"/>
    <mergeCell ref="K83:K85"/>
    <mergeCell ref="A88:L88"/>
    <mergeCell ref="C89:E89"/>
    <mergeCell ref="F89:H89"/>
    <mergeCell ref="A90:A92"/>
    <mergeCell ref="B90:B92"/>
    <mergeCell ref="I90:I92"/>
    <mergeCell ref="J90:J92"/>
    <mergeCell ref="K90:K92"/>
    <mergeCell ref="L90:L92"/>
    <mergeCell ref="C96:E96"/>
    <mergeCell ref="F96:H96"/>
    <mergeCell ref="A97:A99"/>
    <mergeCell ref="B97:B99"/>
    <mergeCell ref="I97:I99"/>
    <mergeCell ref="A93:B93"/>
    <mergeCell ref="C93:E93"/>
    <mergeCell ref="F93:H93"/>
    <mergeCell ref="A94:L94"/>
    <mergeCell ref="A95:L95"/>
    <mergeCell ref="J97:J99"/>
    <mergeCell ref="K97:K99"/>
    <mergeCell ref="L97:L99"/>
    <mergeCell ref="A100:A102"/>
    <mergeCell ref="B100:B102"/>
    <mergeCell ref="I100:I102"/>
    <mergeCell ref="J100:J102"/>
    <mergeCell ref="K100:K102"/>
    <mergeCell ref="L100:L102"/>
    <mergeCell ref="L103:L105"/>
    <mergeCell ref="A106:A108"/>
    <mergeCell ref="B106:B108"/>
    <mergeCell ref="I106:I108"/>
    <mergeCell ref="J106:J108"/>
    <mergeCell ref="K106:K108"/>
    <mergeCell ref="L106:L108"/>
    <mergeCell ref="A103:A105"/>
    <mergeCell ref="B103:B105"/>
    <mergeCell ref="I103:I105"/>
    <mergeCell ref="J103:J105"/>
    <mergeCell ref="K103:K105"/>
    <mergeCell ref="C112:E112"/>
    <mergeCell ref="F112:H112"/>
    <mergeCell ref="A113:A115"/>
    <mergeCell ref="B113:B115"/>
    <mergeCell ref="I113:I115"/>
    <mergeCell ref="A109:B109"/>
    <mergeCell ref="C109:E109"/>
    <mergeCell ref="F109:H109"/>
    <mergeCell ref="A110:L110"/>
    <mergeCell ref="A111:L111"/>
    <mergeCell ref="J113:J115"/>
    <mergeCell ref="K113:K115"/>
    <mergeCell ref="L113:L115"/>
    <mergeCell ref="A116:A118"/>
    <mergeCell ref="B116:B118"/>
    <mergeCell ref="I116:I118"/>
    <mergeCell ref="J116:J118"/>
    <mergeCell ref="K116:K118"/>
    <mergeCell ref="L116:L118"/>
    <mergeCell ref="L119:L121"/>
    <mergeCell ref="A122:A124"/>
    <mergeCell ref="B122:B124"/>
    <mergeCell ref="I122:I124"/>
    <mergeCell ref="J122:J124"/>
    <mergeCell ref="K122:K124"/>
    <mergeCell ref="L122:L124"/>
    <mergeCell ref="A119:A121"/>
    <mergeCell ref="B119:B121"/>
    <mergeCell ref="I119:I121"/>
    <mergeCell ref="J119:J121"/>
    <mergeCell ref="K119:K121"/>
    <mergeCell ref="L125:L127"/>
    <mergeCell ref="A128:A130"/>
    <mergeCell ref="B128:B130"/>
    <mergeCell ref="I128:I130"/>
    <mergeCell ref="J128:J130"/>
    <mergeCell ref="K128:K130"/>
    <mergeCell ref="L128:L130"/>
    <mergeCell ref="A125:A127"/>
    <mergeCell ref="B125:B127"/>
    <mergeCell ref="I125:I127"/>
    <mergeCell ref="J125:J127"/>
    <mergeCell ref="K125:K127"/>
    <mergeCell ref="L131:L133"/>
    <mergeCell ref="A134:A136"/>
    <mergeCell ref="B134:B136"/>
    <mergeCell ref="I134:I136"/>
    <mergeCell ref="J134:J136"/>
    <mergeCell ref="K134:K136"/>
    <mergeCell ref="L134:L136"/>
    <mergeCell ref="A131:A133"/>
    <mergeCell ref="B131:B133"/>
    <mergeCell ref="I131:I133"/>
    <mergeCell ref="J131:J133"/>
    <mergeCell ref="K131:K133"/>
    <mergeCell ref="L137:L139"/>
    <mergeCell ref="A140:A142"/>
    <mergeCell ref="B140:B142"/>
    <mergeCell ref="I140:I142"/>
    <mergeCell ref="J140:J142"/>
    <mergeCell ref="K140:K142"/>
    <mergeCell ref="L140:L142"/>
    <mergeCell ref="A137:A139"/>
    <mergeCell ref="B137:B139"/>
    <mergeCell ref="I137:I139"/>
    <mergeCell ref="J137:J139"/>
    <mergeCell ref="K137:K139"/>
    <mergeCell ref="L143:L145"/>
    <mergeCell ref="A146:B146"/>
    <mergeCell ref="C146:E146"/>
    <mergeCell ref="F146:H146"/>
    <mergeCell ref="A147:L147"/>
    <mergeCell ref="A143:A145"/>
    <mergeCell ref="B143:B145"/>
    <mergeCell ref="I143:I145"/>
    <mergeCell ref="J143:J145"/>
    <mergeCell ref="K143:K145"/>
    <mergeCell ref="A148:L148"/>
    <mergeCell ref="C149:E149"/>
    <mergeCell ref="F149:H149"/>
    <mergeCell ref="A150:A152"/>
    <mergeCell ref="B150:B152"/>
    <mergeCell ref="I150:I152"/>
    <mergeCell ref="J150:J152"/>
    <mergeCell ref="K150:K152"/>
    <mergeCell ref="L150:L152"/>
    <mergeCell ref="C156:E156"/>
    <mergeCell ref="F156:H156"/>
    <mergeCell ref="A157:A159"/>
    <mergeCell ref="B157:B159"/>
    <mergeCell ref="I157:I159"/>
    <mergeCell ref="A153:B153"/>
    <mergeCell ref="C153:E153"/>
    <mergeCell ref="F153:H153"/>
    <mergeCell ref="A154:L154"/>
    <mergeCell ref="A155:L155"/>
    <mergeCell ref="A163:B163"/>
    <mergeCell ref="C163:E163"/>
    <mergeCell ref="F163:H163"/>
    <mergeCell ref="A164:L164"/>
    <mergeCell ref="A165:L165"/>
    <mergeCell ref="J157:J159"/>
    <mergeCell ref="K157:K159"/>
    <mergeCell ref="L157:L159"/>
    <mergeCell ref="A160:A162"/>
    <mergeCell ref="B160:B162"/>
    <mergeCell ref="I160:I162"/>
    <mergeCell ref="J160:J162"/>
    <mergeCell ref="K160:K162"/>
    <mergeCell ref="L160:L162"/>
    <mergeCell ref="J167:J169"/>
    <mergeCell ref="K167:K169"/>
    <mergeCell ref="L167:L169"/>
    <mergeCell ref="A170:B170"/>
    <mergeCell ref="C170:E170"/>
    <mergeCell ref="F170:H170"/>
    <mergeCell ref="C166:E166"/>
    <mergeCell ref="F166:H166"/>
    <mergeCell ref="A167:A169"/>
    <mergeCell ref="B167:B169"/>
    <mergeCell ref="I167:I169"/>
    <mergeCell ref="A171:L171"/>
    <mergeCell ref="A172:L172"/>
    <mergeCell ref="C173:E173"/>
    <mergeCell ref="F173:H173"/>
    <mergeCell ref="A174:A176"/>
    <mergeCell ref="B174:B176"/>
    <mergeCell ref="I174:I176"/>
    <mergeCell ref="J174:J176"/>
    <mergeCell ref="K174:K176"/>
    <mergeCell ref="L174:L176"/>
    <mergeCell ref="L177:L179"/>
    <mergeCell ref="A180:B180"/>
    <mergeCell ref="C180:E180"/>
    <mergeCell ref="F180:H180"/>
    <mergeCell ref="A181:L181"/>
    <mergeCell ref="A177:A179"/>
    <mergeCell ref="B177:B179"/>
    <mergeCell ref="I177:I179"/>
    <mergeCell ref="J177:J179"/>
    <mergeCell ref="K177:K179"/>
    <mergeCell ref="A182:L182"/>
    <mergeCell ref="C183:E183"/>
    <mergeCell ref="F183:H183"/>
    <mergeCell ref="A184:A186"/>
    <mergeCell ref="B184:B186"/>
    <mergeCell ref="I184:I186"/>
    <mergeCell ref="J184:J186"/>
    <mergeCell ref="K184:K186"/>
    <mergeCell ref="L184:L186"/>
    <mergeCell ref="J193:J195"/>
    <mergeCell ref="K193:K195"/>
    <mergeCell ref="L187:L189"/>
    <mergeCell ref="A190:A192"/>
    <mergeCell ref="B190:B192"/>
    <mergeCell ref="I190:I192"/>
    <mergeCell ref="J190:J192"/>
    <mergeCell ref="K190:K192"/>
    <mergeCell ref="L190:L192"/>
    <mergeCell ref="A187:A189"/>
    <mergeCell ref="B187:B189"/>
    <mergeCell ref="I187:I189"/>
    <mergeCell ref="J187:J189"/>
    <mergeCell ref="K187:K189"/>
    <mergeCell ref="A204:E204"/>
    <mergeCell ref="F204:H204"/>
    <mergeCell ref="C6:E6"/>
    <mergeCell ref="F6:H6"/>
    <mergeCell ref="L199:L201"/>
    <mergeCell ref="A202:B202"/>
    <mergeCell ref="C202:E202"/>
    <mergeCell ref="F202:H202"/>
    <mergeCell ref="A203:L203"/>
    <mergeCell ref="A199:A201"/>
    <mergeCell ref="B199:B201"/>
    <mergeCell ref="I199:I201"/>
    <mergeCell ref="J199:J201"/>
    <mergeCell ref="K199:K201"/>
    <mergeCell ref="L193:L195"/>
    <mergeCell ref="A196:A198"/>
    <mergeCell ref="B196:B198"/>
    <mergeCell ref="I196:I198"/>
    <mergeCell ref="J196:J198"/>
    <mergeCell ref="K196:K198"/>
    <mergeCell ref="L196:L198"/>
    <mergeCell ref="A193:A195"/>
    <mergeCell ref="B193:B195"/>
    <mergeCell ref="I193:I195"/>
  </mergeCells>
  <printOptions/>
  <pageMargins left="0.25" right="0.25" top="0.5" bottom="0.719029921259843" header="0.5" footer="0.5"/>
  <pageSetup horizontalDpi="300" verticalDpi="300" orientation="portrait"/>
  <headerFooter alignWithMargins="0">
    <oddFooter>&amp;L&amp;"Calibri,Regular"&amp;8 Ordinance Attachment by Fund - Created on: 05/17/2024 12:30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Ritzen, Bruce</DisplayName>
        <AccountId>265</AccountId>
        <AccountType/>
      </UserInfo>
      <UserInfo>
        <DisplayName>Wu, Peggy (PAO)</DisplayName>
        <AccountId>502</AccountId>
        <AccountType/>
      </UserInfo>
      <UserInfo>
        <DisplayName>Record, Jim</DisplayName>
        <AccountId>17</AccountId>
        <AccountType/>
      </UserInfo>
      <UserInfo>
        <DisplayName>Hussein, Jamila</DisplayName>
        <AccountId>1083</AccountId>
        <AccountType/>
      </UserInfo>
      <UserInfo>
        <DisplayName>Saroca, Tatiana</DisplayName>
        <AccountId>28</AccountId>
        <AccountType/>
      </UserInfo>
      <UserInfo>
        <DisplayName>Rubardt, Aaron</DisplayName>
        <AccountId>24</AccountId>
        <AccountType/>
      </UserInfo>
      <UserInfo>
        <DisplayName>Davis, Kate</DisplayName>
        <AccountId>12</AccountId>
        <AccountType/>
      </UserInfo>
      <UserInfo>
        <DisplayName>Taylor, Jerry</DisplayName>
        <AccountId>1193</AccountId>
        <AccountType/>
      </UserInfo>
      <UserInfo>
        <DisplayName>Hynes, Kevin</DisplayName>
        <AccountId>1194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2F7ED720-EC08-4C22-85FA-40FACF09169D}"/>
</file>

<file path=customXml/itemProps2.xml><?xml version="1.0" encoding="utf-8"?>
<ds:datastoreItem xmlns:ds="http://schemas.openxmlformats.org/officeDocument/2006/customXml" ds:itemID="{4C9002E4-7C85-43FD-A232-F7C5BB891D71}"/>
</file>

<file path=customXml/itemProps3.xml><?xml version="1.0" encoding="utf-8"?>
<ds:datastoreItem xmlns:ds="http://schemas.openxmlformats.org/officeDocument/2006/customXml" ds:itemID="{FA1D5788-4726-47A4-B84A-4152B78C8764}"/>
</file>

<file path=customXml/itemProps4.xml><?xml version="1.0" encoding="utf-8"?>
<ds:datastoreItem xmlns:ds="http://schemas.openxmlformats.org/officeDocument/2006/customXml" ds:itemID="{E7881125-A2C8-4C4C-96CD-73A5EC7321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</dc:title>
  <dc:subject/>
  <dc:creator>Record, Jim</dc:creator>
  <cp:keywords/>
  <dc:description/>
  <cp:lastModifiedBy>Kessler, Ames</cp:lastModifiedBy>
  <dcterms:created xsi:type="dcterms:W3CDTF">2024-05-17T19:32:04Z</dcterms:created>
  <dcterms:modified xsi:type="dcterms:W3CDTF">2024-05-30T16:14:31Z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MediaServiceImageTags">
    <vt:lpwstr/>
  </property>
</Properties>
</file>