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0155" windowHeight="5385" activeTab="0"/>
  </bookViews>
  <sheets>
    <sheet name="Fiscal Note" sheetId="1" r:id="rId1"/>
  </sheets>
  <externalReferences>
    <externalReference r:id="rId4"/>
    <externalReference r:id="rId5"/>
    <externalReference r:id="rId6"/>
    <externalReference r:id="rId7"/>
    <externalReference r:id="rId8"/>
    <externalReference r:id="rId9"/>
  </externalReferences>
  <definedNames>
    <definedName name="__123Graph_A" hidden="1">'[6]BurienAcc'!#REF!</definedName>
    <definedName name="__123Graph_B" hidden="1">'[6]BurienAcc'!#REF!</definedName>
    <definedName name="__123Graph_C" hidden="1">'[6]BurienAcc'!#REF!</definedName>
    <definedName name="__123Graph_D" hidden="1">'[6]BurienAcc'!#REF!</definedName>
    <definedName name="__123Graph_X" hidden="1">'[6]CovAcc'!#REF!</definedName>
    <definedName name="_Order1" hidden="1">255</definedName>
    <definedName name="aaa" localSheetId="0" hidden="1">{"Dis",#N/A,FALSE,"ReorgRevisted"}</definedName>
    <definedName name="aaa" hidden="1">{"Dis",#N/A,FALSE,"ReorgRevisted"}</definedName>
    <definedName name="admin">#REF!</definedName>
    <definedName name="AFIS_new_construction">'[5]Exec NC'!#REF!</definedName>
    <definedName name="AV_under_I_722">'[5]Exec NC'!#REF!</definedName>
    <definedName name="Average_AV_2001_Countywide">'[5]Exec NC'!#REF!</definedName>
    <definedName name="Average_House_AV">'[5]Exec NC'!#REF!</definedName>
    <definedName name="bbb" localSheetId="0" hidden="1">{"NonWhole",#N/A,FALSE,"ReorgRevisted"}</definedName>
    <definedName name="bbb" hidden="1">{"NonWhole",#N/A,FALSE,"ReorgRevisted"}</definedName>
    <definedName name="BSBPons">#REF!</definedName>
    <definedName name="collection_rate">'[5]Exec NC'!#REF!</definedName>
    <definedName name="ddd" localSheetId="0" hidden="1">{"cxtransfer",#N/A,FALSE,"ReorgRevisted"}</definedName>
    <definedName name="ddd" hidden="1">{"cxtransfer",#N/A,FALSE,"ReorgRevisted"}</definedName>
    <definedName name="eee" localSheetId="0" hidden="1">{"Dis",#N/A,FALSE,"ReorgRevisted"}</definedName>
    <definedName name="eee" hidden="1">{"Dis",#N/A,FALSE,"ReorgRevisted"}</definedName>
    <definedName name="ert" localSheetId="0" hidden="1">{"NonWhole",#N/A,FALSE,"ReorgRevisted"}</definedName>
    <definedName name="ert" hidden="1">{"NonWhole",#N/A,FALSE,"ReorgRevisted"}</definedName>
    <definedName name="EssOptions">"A3100001100130001000001100000_01000"</definedName>
    <definedName name="fff" localSheetId="0" hidden="1">{"NonWhole",#N/A,FALSE,"ReorgRevisted"}</definedName>
    <definedName name="fff" hidden="1">{"NonWhole",#N/A,FALSE,"ReorgRevisted"}</definedName>
    <definedName name="Form2BRepDetailRL" localSheetId="0" hidden="1">{"Whole",#N/A,FALSE,"ReorgRevisted"}</definedName>
    <definedName name="Form2BRepDetailRL" hidden="1">{"Whole",#N/A,FALSE,"ReorgRevisted"}</definedName>
    <definedName name="ggg" localSheetId="0" hidden="1">{"Dis",#N/A,FALSE,"ReorgRevisted"}</definedName>
    <definedName name="ggg" hidden="1">{"Dis",#N/A,FALSE,"ReorgRevisted"}</definedName>
    <definedName name="hhh" localSheetId="0" hidden="1">{"Whole",#N/A,FALSE,"ReorgRevisted"}</definedName>
    <definedName name="hhh" hidden="1">{"Whole",#N/A,FALSE,"ReorgRevisted"}</definedName>
    <definedName name="I_722">'[5]Exec NC'!#REF!</definedName>
    <definedName name="iii" localSheetId="0" hidden="1">{"Whole",#N/A,FALSE,"ReorgRevisted"}</definedName>
    <definedName name="iii" hidden="1">{"Whole",#N/A,FALSE,"ReorgRevisted"}</definedName>
    <definedName name="infl95">'[2]EXP'!#REF!</definedName>
    <definedName name="inflator">#REF!</definedName>
    <definedName name="jjj" localSheetId="0" hidden="1">{"cxtransfer",#N/A,FALSE,"ReorgRevisted"}</definedName>
    <definedName name="jjj" hidden="1">{"cxtransfer",#N/A,FALSE,"ReorgRevisted"}</definedName>
    <definedName name="KC_Share">#REF!</definedName>
    <definedName name="kkk" localSheetId="0" hidden="1">{"NonWhole",#N/A,FALSE,"ReorgRevisted"}</definedName>
    <definedName name="kkk" hidden="1">{"NonWhole",#N/A,FALSE,"ReorgRevisted"}</definedName>
    <definedName name="lid_lift_method">'[5]Exec NC'!#REF!</definedName>
    <definedName name="lll" localSheetId="0" hidden="1">{"Dis",#N/A,FALSE,"ReorgRevisted"}</definedName>
    <definedName name="lll" hidden="1">{"Dis",#N/A,FALSE,"ReorgRevisted"}</definedName>
    <definedName name="mmm" localSheetId="0" hidden="1">{"Whole",#N/A,FALSE,"ReorgRevisted"}</definedName>
    <definedName name="mmm" hidden="1">{"Whole",#N/A,FALSE,"ReorgRevisted"}</definedName>
    <definedName name="new_AFIS">'[5]Exec NC'!#REF!</definedName>
    <definedName name="New_construction_adjustment">'[5]Exec NC'!#REF!</definedName>
    <definedName name="newrate">#REF!</definedName>
    <definedName name="nnn" localSheetId="0" hidden="1">{"Dis",#N/A,FALSE,"ReorgRevisted"}</definedName>
    <definedName name="nnn" hidden="1">{"Dis",#N/A,FALSE,"ReorgRevisted"}</definedName>
    <definedName name="ok" localSheetId="0" hidden="1">{"NonWhole",#N/A,FALSE,"ReorgRevisted"}</definedName>
    <definedName name="ok" hidden="1">{"NonWhole",#N/A,FALSE,"ReorgRevisted"}</definedName>
    <definedName name="old_AV">'[5]Exec NC'!#REF!</definedName>
    <definedName name="old_nc">'[5]Exec NC'!#REF!</definedName>
    <definedName name="oldrate">#REF!</definedName>
    <definedName name="ook" localSheetId="0" hidden="1">{"Whole",#N/A,FALSE,"ReorgRevisted"}</definedName>
    <definedName name="ook" hidden="1">{"Whole",#N/A,FALSE,"ReorgRevisted"}</definedName>
    <definedName name="ooo" localSheetId="0" hidden="1">{"cxtransfer",#N/A,FALSE,"ReorgRevisted"}</definedName>
    <definedName name="ooo" hidden="1">{"cxtransfer",#N/A,FALSE,"ReorgRevisted"}</definedName>
    <definedName name="ppp" localSheetId="0" hidden="1">{"NonWhole",#N/A,FALSE,"ReorgRevisted"}</definedName>
    <definedName name="ppp" hidden="1">{"NonWhole",#N/A,FALSE,"ReorgRevisted"}</definedName>
    <definedName name="_xlnm.Print_Area" localSheetId="0">'Fiscal Note'!$A$1:$H$40</definedName>
    <definedName name="print_titles_old">'[5]Exec NC'!$27:$27,'[5]Exec NC'!$A:$A</definedName>
    <definedName name="PWAdmin">#REF!</definedName>
    <definedName name="qqq" localSheetId="0" hidden="1">{"cxtransfer",#N/A,FALSE,"ReorgRevisted"}</definedName>
    <definedName name="qqq" hidden="1">{"cxtransfer",#N/A,FALSE,"ReorgRevisted"}</definedName>
    <definedName name="qwe" localSheetId="0" hidden="1">{"Whole",#N/A,FALSE,"ReorgRevisted"}</definedName>
    <definedName name="qwe" hidden="1">{"Whole",#N/A,FALSE,"ReorgRevisted"}</definedName>
    <definedName name="Radios" localSheetId="0" hidden="1">{"cxtransfer",#N/A,FALSE,"ReorgRevisted"}</definedName>
    <definedName name="Radios" hidden="1">{"cxtransfer",#N/A,FALSE,"ReorgRevisted"}</definedName>
    <definedName name="Regular_levy_assessed_value">'[5]Exec NC'!#REF!</definedName>
    <definedName name="reimb">#REF!</definedName>
    <definedName name="rrr" localSheetId="0" hidden="1">{"Whole",#N/A,FALSE,"ReorgRevisted"}</definedName>
    <definedName name="rrr" hidden="1">{"Whole",#N/A,FALSE,"ReorgRevisted"}</definedName>
    <definedName name="rty" localSheetId="0" hidden="1">{"Dis",#N/A,FALSE,"ReorgRevisted"}</definedName>
    <definedName name="rty" hidden="1">{"Dis",#N/A,FALSE,"ReorgRevisted"}</definedName>
    <definedName name="Sea_Share">#REF!</definedName>
    <definedName name="sortbase">#REF!</definedName>
    <definedName name="sss" localSheetId="0" hidden="1">{"Whole",#N/A,FALSE,"ReorgRevisted"}</definedName>
    <definedName name="sss" hidden="1">{"Whole",#N/A,FALSE,"ReorgRevisted"}</definedName>
    <definedName name="table_i722">'[5]Exec NC'!#REF!</definedName>
    <definedName name="TEST" localSheetId="0" hidden="1">{"Whole",#N/A,FALSE,"ReorgRevisted"}</definedName>
    <definedName name="TEST" hidden="1">{"Whole",#N/A,FALSE,"ReorgRevisted"}</definedName>
    <definedName name="toggle_98_refund">'[5]Exec NC'!#REF!</definedName>
    <definedName name="totsal">#REF!</definedName>
    <definedName name="ttt" localSheetId="0" hidden="1">{"cxtransfer",#N/A,FALSE,"ReorgRevisted"}</definedName>
    <definedName name="ttt" hidden="1">{"cxtransfer",#N/A,FALSE,"ReorgRevisted"}</definedName>
    <definedName name="tyu" localSheetId="0" hidden="1">{"Whole",#N/A,FALSE,"ReorgRevisted"}</definedName>
    <definedName name="tyu" hidden="1">{"Whole",#N/A,FALSE,"ReorgRevisted"}</definedName>
    <definedName name="uuu" localSheetId="0" hidden="1">{"Dis",#N/A,FALSE,"ReorgRevisted"}</definedName>
    <definedName name="uuu" hidden="1">{"Dis",#N/A,FALSE,"ReorgRevisted"}</definedName>
    <definedName name="vvv" localSheetId="0" hidden="1">{"cxtransfer",#N/A,FALSE,"ReorgRevisted"}</definedName>
    <definedName name="vvv" hidden="1">{"cxtransfer",#N/A,FALSE,"ReorgRevisted"}</definedName>
    <definedName name="wer" localSheetId="0" hidden="1">{"cxtransfer",#N/A,FALSE,"ReorgRevisted"}</definedName>
    <definedName name="wer" hidden="1">{"cxtransfer",#N/A,FALSE,"ReorgRevisted"}</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ww" localSheetId="0" hidden="1">{"NonWhole",#N/A,FALSE,"ReorgRevisted"}</definedName>
    <definedName name="www" hidden="1">{"NonWhole",#N/A,FALSE,"ReorgRevisted"}</definedName>
    <definedName name="x" localSheetId="0" hidden="1">{"Dis",#N/A,FALSE,"ReorgRevisted"}</definedName>
    <definedName name="x" hidden="1">{"Dis",#N/A,FALSE,"ReorgRevisted"}</definedName>
    <definedName name="xxx" localSheetId="0" hidden="1">{"Whole",#N/A,FALSE,"ReorgRevisted"}</definedName>
    <definedName name="xxx" hidden="1">{"Whole",#N/A,FALSE,"ReorgRevisted"}</definedName>
    <definedName name="yyy" localSheetId="0" hidden="1">{"NonWhole",#N/A,FALSE,"ReorgRevisted"}</definedName>
    <definedName name="yyy" hidden="1">{"NonWhole",#N/A,FALSE,"ReorgRevisted"}</definedName>
    <definedName name="zzz" localSheetId="0" hidden="1">{"Whole",#N/A,FALSE,"ReorgRevisted"}</definedName>
    <definedName name="zzz" hidden="1">{"Whole",#N/A,FALSE,"ReorgRevisted"}</definedName>
  </definedNames>
  <calcPr fullCalcOnLoad="1"/>
</workbook>
</file>

<file path=xl/sharedStrings.xml><?xml version="1.0" encoding="utf-8"?>
<sst xmlns="http://schemas.openxmlformats.org/spreadsheetml/2006/main" count="71" uniqueCount="38">
  <si>
    <t>FISCAL NOTE</t>
  </si>
  <si>
    <t xml:space="preserve">Ordinance/Motion No.  </t>
  </si>
  <si>
    <t xml:space="preserve">Title:   </t>
  </si>
  <si>
    <t>Affected Agency and/or Agencies: DOT - Road Services Division</t>
  </si>
  <si>
    <t>Note Prepared By: Greg Scharrer, Road Services, Budget and Systems Manager</t>
  </si>
  <si>
    <t>Impact of the above legislation on the fiscal affairs of King County is estimated to be:</t>
  </si>
  <si>
    <t>This fiscal impact is supported by Road Fund balance.</t>
  </si>
  <si>
    <t>Revenue to:</t>
  </si>
  <si>
    <t>Fund Title</t>
  </si>
  <si>
    <t xml:space="preserve">Fund </t>
  </si>
  <si>
    <t xml:space="preserve">Revenue </t>
  </si>
  <si>
    <t>Current Year</t>
  </si>
  <si>
    <t>1st Year</t>
  </si>
  <si>
    <t>2nd Year</t>
  </si>
  <si>
    <t>3rd Year</t>
  </si>
  <si>
    <t>Code</t>
  </si>
  <si>
    <t>Source</t>
  </si>
  <si>
    <t xml:space="preserve">  Road Fund</t>
  </si>
  <si>
    <t>FHWA Storm Grants</t>
  </si>
  <si>
    <t>n/a</t>
  </si>
  <si>
    <t xml:space="preserve">TOTAL </t>
  </si>
  <si>
    <t>Expenditures from:</t>
  </si>
  <si>
    <t>Department</t>
  </si>
  <si>
    <t>DOT - Road Services</t>
  </si>
  <si>
    <t>TOTAL</t>
  </si>
  <si>
    <t>Expenditures by Categories</t>
  </si>
  <si>
    <t>Salaries &amp; Benefits</t>
  </si>
  <si>
    <t>Supplies &amp; Services</t>
  </si>
  <si>
    <t xml:space="preserve">Capital Outlay </t>
  </si>
  <si>
    <t>Other</t>
  </si>
  <si>
    <t>Assumptions:</t>
  </si>
  <si>
    <t>Revenues are based on amounts applied to FHWA for eligible storm response and repair costs.  Award of these</t>
  </si>
  <si>
    <t>grant dollars are anticipated to be known in June, 2006.</t>
  </si>
  <si>
    <t xml:space="preserve">Expenditures are based on actual costs already incurred and best estimates available for repair and major </t>
  </si>
  <si>
    <t>maintenance work</t>
  </si>
  <si>
    <t>Note Reviewed By: Beth Goldberg, Budget Supervisor</t>
  </si>
  <si>
    <t xml:space="preserve">2006 1st Qtr Omnibus </t>
  </si>
  <si>
    <t>2006 1st Qtr Omnibus - Roads Winter Storm Emergency Response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</si>
</sst>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 "/>
    <numFmt numFmtId="166" formatCode="&quot;$&quot;#,##0.00;\(&quot;$&quot;#,##0.00\)"/>
    <numFmt numFmtId="167" formatCode="&quot;$&quot;#,##0;\(&quot;$&quot;#,##0\)"/>
    <numFmt numFmtId="168" formatCode="#,##0\ ;\(#,##0\)"/>
    <numFmt numFmtId="169" formatCode="\(0\)"/>
    <numFmt numFmtId="170" formatCode="0.0%"/>
    <numFmt numFmtId="171" formatCode="_(&quot;$&quot;* #,##0_);_(&quot;$&quot;* \(#,##0\);_(&quot;$&quot;* &quot;-&quot;??_);_(@_)"/>
    <numFmt numFmtId="172" formatCode="0000"/>
  </numFmts>
  <fonts count="11">
    <font>
      <sz val="11"/>
      <name val="Times New Roman"/>
      <family val="0"/>
    </font>
    <font>
      <u val="single"/>
      <sz val="9.9"/>
      <color indexed="36"/>
      <name val="Times New Roman"/>
      <family val="0"/>
    </font>
    <font>
      <u val="single"/>
      <sz val="9.9"/>
      <color indexed="12"/>
      <name val="Times New Roman"/>
      <family val="0"/>
    </font>
    <font>
      <sz val="10"/>
      <name val="Arial"/>
      <family val="0"/>
    </font>
    <font>
      <sz val="8"/>
      <name val="Arial"/>
      <family val="0"/>
    </font>
    <font>
      <sz val="10.5"/>
      <name val="Univers"/>
      <family val="2"/>
    </font>
    <font>
      <sz val="9"/>
      <name val="Univers"/>
      <family val="2"/>
    </font>
    <font>
      <sz val="9"/>
      <name val="Arial"/>
      <family val="0"/>
    </font>
    <font>
      <sz val="10"/>
      <name val="Univers"/>
      <family val="0"/>
    </font>
    <font>
      <b/>
      <sz val="10"/>
      <name val="Arial"/>
      <family val="2"/>
    </font>
    <font>
      <b/>
      <sz val="10.5"/>
      <name val="Univers"/>
      <family val="2"/>
    </font>
  </fonts>
  <fills count="2">
    <fill>
      <patternFill/>
    </fill>
    <fill>
      <patternFill patternType="gray125"/>
    </fill>
  </fills>
  <borders count="29">
    <border>
      <left/>
      <right/>
      <top/>
      <bottom/>
      <diagonal/>
    </border>
    <border>
      <left style="double"/>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style="double"/>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72">
    <xf numFmtId="0" fontId="0" fillId="0" borderId="0" xfId="0" applyAlignment="1">
      <alignment/>
    </xf>
    <xf numFmtId="0" fontId="3" fillId="0" borderId="0" xfId="21" applyAlignment="1">
      <alignment/>
      <protection/>
    </xf>
    <xf numFmtId="0" fontId="5" fillId="0" borderId="0" xfId="21" applyFont="1" applyAlignment="1">
      <alignment/>
      <protection/>
    </xf>
    <xf numFmtId="0" fontId="5" fillId="0" borderId="0" xfId="21" applyFont="1" applyAlignment="1">
      <alignment horizontal="centerContinuous"/>
      <protection/>
    </xf>
    <xf numFmtId="0" fontId="3" fillId="0" borderId="0" xfId="21" applyAlignment="1">
      <alignment horizontal="centerContinuous"/>
      <protection/>
    </xf>
    <xf numFmtId="0" fontId="3" fillId="0" borderId="0" xfId="21">
      <alignment/>
      <protection/>
    </xf>
    <xf numFmtId="0" fontId="5" fillId="0" borderId="0" xfId="21" applyFont="1" applyBorder="1">
      <alignment/>
      <protection/>
    </xf>
    <xf numFmtId="0" fontId="5" fillId="0" borderId="0" xfId="21" applyFont="1">
      <alignment/>
      <protection/>
    </xf>
    <xf numFmtId="164" fontId="5" fillId="0" borderId="0" xfId="21" applyNumberFormat="1" applyFont="1" applyBorder="1" applyAlignment="1">
      <alignment horizontal="center"/>
      <protection/>
    </xf>
    <xf numFmtId="0" fontId="5" fillId="0" borderId="1" xfId="21" applyFont="1" applyBorder="1">
      <alignment/>
      <protection/>
    </xf>
    <xf numFmtId="0" fontId="5" fillId="0" borderId="2" xfId="21" applyFont="1" applyBorder="1">
      <alignment/>
      <protection/>
    </xf>
    <xf numFmtId="0" fontId="5" fillId="0" borderId="3" xfId="21" applyFont="1" applyBorder="1" applyAlignment="1">
      <alignment horizontal="center"/>
      <protection/>
    </xf>
    <xf numFmtId="0" fontId="5" fillId="0" borderId="4" xfId="21" applyFont="1" applyBorder="1" applyAlignment="1">
      <alignment horizontal="center"/>
      <protection/>
    </xf>
    <xf numFmtId="0" fontId="5" fillId="0" borderId="5" xfId="21" applyFont="1" applyBorder="1">
      <alignment/>
      <protection/>
    </xf>
    <xf numFmtId="0" fontId="5" fillId="0" borderId="6" xfId="21" applyFont="1" applyBorder="1">
      <alignment/>
      <protection/>
    </xf>
    <xf numFmtId="0" fontId="5" fillId="0" borderId="7" xfId="21" applyFont="1" applyBorder="1" applyAlignment="1">
      <alignment horizontal="center"/>
      <protection/>
    </xf>
    <xf numFmtId="0" fontId="5" fillId="0" borderId="8" xfId="21" applyFont="1" applyBorder="1" applyAlignment="1">
      <alignment horizontal="center"/>
      <protection/>
    </xf>
    <xf numFmtId="172" fontId="6" fillId="0" borderId="9" xfId="21" applyNumberFormat="1" applyFont="1" applyBorder="1" applyAlignment="1">
      <alignment horizontal="center" vertical="center"/>
      <protection/>
    </xf>
    <xf numFmtId="0" fontId="6" fillId="0" borderId="9" xfId="21" applyFont="1" applyBorder="1" applyAlignment="1">
      <alignment vertical="center" wrapText="1"/>
      <protection/>
    </xf>
    <xf numFmtId="164" fontId="6" fillId="0" borderId="9" xfId="21" applyNumberFormat="1" applyFont="1" applyBorder="1" applyAlignment="1">
      <alignment horizontal="center" vertical="center"/>
      <protection/>
    </xf>
    <xf numFmtId="164" fontId="6" fillId="0" borderId="10" xfId="21" applyNumberFormat="1" applyFont="1" applyBorder="1" applyAlignment="1">
      <alignment horizontal="center" vertical="center"/>
      <protection/>
    </xf>
    <xf numFmtId="0" fontId="7" fillId="0" borderId="0" xfId="21" applyFont="1" applyAlignment="1">
      <alignment vertical="center"/>
      <protection/>
    </xf>
    <xf numFmtId="0" fontId="5" fillId="0" borderId="11" xfId="21" applyFont="1" applyBorder="1">
      <alignment/>
      <protection/>
    </xf>
    <xf numFmtId="0" fontId="5" fillId="0" borderId="12" xfId="21" applyFont="1" applyBorder="1">
      <alignment/>
      <protection/>
    </xf>
    <xf numFmtId="0" fontId="5" fillId="0" borderId="9" xfId="21" applyFont="1" applyBorder="1">
      <alignment/>
      <protection/>
    </xf>
    <xf numFmtId="164" fontId="5" fillId="0" borderId="9" xfId="21" applyNumberFormat="1" applyFont="1" applyBorder="1" applyAlignment="1">
      <alignment horizontal="center"/>
      <protection/>
    </xf>
    <xf numFmtId="164" fontId="5" fillId="0" borderId="10" xfId="21" applyNumberFormat="1" applyFont="1" applyBorder="1" applyAlignment="1">
      <alignment horizontal="center"/>
      <protection/>
    </xf>
    <xf numFmtId="3" fontId="5" fillId="0" borderId="0" xfId="21" applyNumberFormat="1" applyFont="1">
      <alignment/>
      <protection/>
    </xf>
    <xf numFmtId="0" fontId="5" fillId="0" borderId="13" xfId="21" applyFont="1" applyBorder="1">
      <alignment/>
      <protection/>
    </xf>
    <xf numFmtId="0" fontId="6" fillId="0" borderId="9" xfId="21" applyFont="1" applyBorder="1" applyAlignment="1">
      <alignment horizontal="center" vertical="center" wrapText="1"/>
      <protection/>
    </xf>
    <xf numFmtId="0" fontId="5" fillId="0" borderId="2" xfId="21" applyFont="1" applyBorder="1" applyAlignment="1">
      <alignment horizontal="center"/>
      <protection/>
    </xf>
    <xf numFmtId="0" fontId="5" fillId="0" borderId="14" xfId="21" applyFont="1" applyBorder="1" applyAlignment="1">
      <alignment horizontal="center"/>
      <protection/>
    </xf>
    <xf numFmtId="0" fontId="3" fillId="0" borderId="0" xfId="21" applyBorder="1">
      <alignment/>
      <protection/>
    </xf>
    <xf numFmtId="0" fontId="5" fillId="0" borderId="6" xfId="21" applyFont="1" applyBorder="1" applyAlignment="1">
      <alignment horizontal="center"/>
      <protection/>
    </xf>
    <xf numFmtId="0" fontId="5" fillId="0" borderId="13" xfId="21" applyFont="1" applyBorder="1" applyAlignment="1">
      <alignment horizontal="center"/>
      <protection/>
    </xf>
    <xf numFmtId="0" fontId="5" fillId="0" borderId="15" xfId="21" applyFont="1" applyBorder="1">
      <alignment/>
      <protection/>
    </xf>
    <xf numFmtId="164" fontId="6" fillId="0" borderId="15" xfId="21" applyNumberFormat="1" applyFont="1" applyBorder="1" applyAlignment="1">
      <alignment horizontal="center"/>
      <protection/>
    </xf>
    <xf numFmtId="164" fontId="6" fillId="0" borderId="9" xfId="21" applyNumberFormat="1" applyFont="1" applyBorder="1" applyAlignment="1">
      <alignment horizontal="center"/>
      <protection/>
    </xf>
    <xf numFmtId="164" fontId="6" fillId="0" borderId="10" xfId="21" applyNumberFormat="1" applyFont="1" applyBorder="1" applyAlignment="1">
      <alignment horizontal="center"/>
      <protection/>
    </xf>
    <xf numFmtId="3" fontId="3" fillId="0" borderId="0" xfId="21" applyNumberFormat="1" applyBorder="1">
      <alignment/>
      <protection/>
    </xf>
    <xf numFmtId="3" fontId="3" fillId="0" borderId="0" xfId="21" applyNumberFormat="1">
      <alignment/>
      <protection/>
    </xf>
    <xf numFmtId="0" fontId="5" fillId="0" borderId="16" xfId="21" applyFont="1" applyBorder="1">
      <alignment/>
      <protection/>
    </xf>
    <xf numFmtId="0" fontId="5" fillId="0" borderId="17" xfId="21" applyFont="1" applyBorder="1">
      <alignment/>
      <protection/>
    </xf>
    <xf numFmtId="0" fontId="5" fillId="0" borderId="18" xfId="21" applyFont="1" applyBorder="1">
      <alignment/>
      <protection/>
    </xf>
    <xf numFmtId="164" fontId="5" fillId="0" borderId="19" xfId="21" applyNumberFormat="1" applyFont="1" applyBorder="1" applyAlignment="1">
      <alignment horizontal="center"/>
      <protection/>
    </xf>
    <xf numFmtId="164" fontId="5" fillId="0" borderId="20" xfId="21" applyNumberFormat="1" applyFont="1" applyBorder="1" applyAlignment="1">
      <alignment horizontal="center"/>
      <protection/>
    </xf>
    <xf numFmtId="0" fontId="8" fillId="0" borderId="0" xfId="21" applyFont="1">
      <alignment/>
      <protection/>
    </xf>
    <xf numFmtId="0" fontId="8" fillId="0" borderId="0" xfId="21" applyFont="1">
      <alignment/>
      <protection/>
    </xf>
    <xf numFmtId="44" fontId="3" fillId="0" borderId="0" xfId="17" applyAlignment="1">
      <alignment/>
    </xf>
    <xf numFmtId="0" fontId="3" fillId="0" borderId="0" xfId="21" applyFont="1">
      <alignment/>
      <protection/>
    </xf>
    <xf numFmtId="37" fontId="3" fillId="0" borderId="0" xfId="21" applyNumberFormat="1" applyFont="1">
      <alignment/>
      <protection/>
    </xf>
    <xf numFmtId="37" fontId="3" fillId="0" borderId="0" xfId="21" applyNumberFormat="1">
      <alignment/>
      <protection/>
    </xf>
    <xf numFmtId="37" fontId="9" fillId="0" borderId="0" xfId="21" applyNumberFormat="1" applyFont="1" applyBorder="1">
      <alignment/>
      <protection/>
    </xf>
    <xf numFmtId="0" fontId="3" fillId="0" borderId="0" xfId="21" applyAlignment="1">
      <alignment wrapText="1"/>
      <protection/>
    </xf>
    <xf numFmtId="0" fontId="10" fillId="0" borderId="0" xfId="21" applyFont="1" applyAlignment="1">
      <alignment horizontal="centerContinuous"/>
      <protection/>
    </xf>
    <xf numFmtId="0" fontId="3" fillId="0" borderId="0" xfId="21" applyBorder="1" applyAlignment="1">
      <alignment wrapText="1"/>
      <protection/>
    </xf>
    <xf numFmtId="0" fontId="5" fillId="0" borderId="21" xfId="21" applyFont="1" applyBorder="1" applyAlignment="1">
      <alignment horizontal="left"/>
      <protection/>
    </xf>
    <xf numFmtId="0" fontId="5" fillId="0" borderId="22" xfId="21" applyFont="1" applyBorder="1" applyAlignment="1">
      <alignment horizontal="left"/>
      <protection/>
    </xf>
    <xf numFmtId="0" fontId="5" fillId="0" borderId="22" xfId="21" applyFont="1" applyBorder="1" applyAlignment="1">
      <alignment horizontal="centerContinuous"/>
      <protection/>
    </xf>
    <xf numFmtId="0" fontId="3" fillId="0" borderId="22" xfId="21" applyBorder="1" applyAlignment="1">
      <alignment wrapText="1"/>
      <protection/>
    </xf>
    <xf numFmtId="0" fontId="3" fillId="0" borderId="23" xfId="21" applyBorder="1" applyAlignment="1">
      <alignment wrapText="1"/>
      <protection/>
    </xf>
    <xf numFmtId="0" fontId="5" fillId="0" borderId="24" xfId="21" applyFont="1" applyBorder="1" applyAlignment="1">
      <alignment horizontal="left" vertical="top"/>
      <protection/>
    </xf>
    <xf numFmtId="0" fontId="5" fillId="0" borderId="24" xfId="21" applyFont="1" applyBorder="1">
      <alignment/>
      <protection/>
    </xf>
    <xf numFmtId="0" fontId="5" fillId="0" borderId="25" xfId="21" applyFont="1" applyBorder="1">
      <alignment/>
      <protection/>
    </xf>
    <xf numFmtId="0" fontId="5" fillId="0" borderId="26" xfId="21" applyFont="1" applyBorder="1">
      <alignment/>
      <protection/>
    </xf>
    <xf numFmtId="0" fontId="5" fillId="0" borderId="27" xfId="21" applyFont="1" applyBorder="1">
      <alignment/>
      <protection/>
    </xf>
    <xf numFmtId="0" fontId="5" fillId="0" borderId="28" xfId="21" applyFont="1" applyBorder="1">
      <alignment/>
      <protection/>
    </xf>
    <xf numFmtId="0" fontId="5" fillId="0" borderId="0" xfId="21" applyFont="1" applyBorder="1" applyAlignment="1">
      <alignment horizontal="left" wrapText="1"/>
      <protection/>
    </xf>
    <xf numFmtId="0" fontId="3" fillId="0" borderId="0" xfId="21" applyBorder="1" applyAlignment="1">
      <alignment wrapText="1"/>
      <protection/>
    </xf>
    <xf numFmtId="0" fontId="3" fillId="0" borderId="25" xfId="21" applyBorder="1" applyAlignment="1">
      <alignment wrapText="1"/>
      <protection/>
    </xf>
    <xf numFmtId="0" fontId="6" fillId="0" borderId="11" xfId="21" applyFont="1" applyBorder="1" applyAlignment="1">
      <alignment horizontal="center" vertical="center"/>
      <protection/>
    </xf>
    <xf numFmtId="0" fontId="6" fillId="0" borderId="15" xfId="21" applyFont="1" applyBorder="1" applyAlignment="1">
      <alignment horizontal="center"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Copy of 2006 Omnibus Request Form 1st Q  KlahanieFromRoad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RD\OmnibusOrdinance\2006%20Omnibus\2ndQOO\2ndQuarterRequests%20etc\Roads%20Winter%20Storm%20Reque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3\03DecantFiscal%20No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ANGWERB\Local%20Settings\Temporary%20Internet%20Files\OLKCE\2006_PSQ.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gregs\My%20Documents\data\XLDATA\GREGSTUF\2004%20budget\Proposals\maintenance\Maint%20Cities%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6 Omnibus 2Q Winter Storm"/>
      <sheetName val="Repair and Response"/>
      <sheetName val="Response Accounts"/>
      <sheetName val="Major Maintenance"/>
      <sheetName val="1st Q 06 Fin Plan"/>
      <sheetName val="Fiscal Note"/>
      <sheetName val="Account Detail"/>
    </sheetNames>
    <sheetDataSet>
      <sheetData sheetId="0">
        <row r="12">
          <cell r="D12">
            <v>24376</v>
          </cell>
        </row>
        <row r="13">
          <cell r="D13">
            <v>60785</v>
          </cell>
        </row>
        <row r="14">
          <cell r="D14">
            <v>39328</v>
          </cell>
        </row>
        <row r="15">
          <cell r="D15">
            <v>73283</v>
          </cell>
        </row>
        <row r="16">
          <cell r="D16">
            <v>124581</v>
          </cell>
        </row>
        <row r="19">
          <cell r="D19">
            <v>37300</v>
          </cell>
        </row>
        <row r="20">
          <cell r="D20">
            <v>223800</v>
          </cell>
        </row>
        <row r="21">
          <cell r="D21">
            <v>74600</v>
          </cell>
        </row>
        <row r="22">
          <cell r="D22">
            <v>186500</v>
          </cell>
        </row>
        <row r="23">
          <cell r="D23">
            <v>37300</v>
          </cell>
        </row>
        <row r="24">
          <cell r="D24">
            <v>186500</v>
          </cell>
        </row>
        <row r="27">
          <cell r="D27">
            <v>214000</v>
          </cell>
        </row>
        <row r="28">
          <cell r="D28">
            <v>321000</v>
          </cell>
        </row>
        <row r="29">
          <cell r="D29">
            <v>214000</v>
          </cell>
        </row>
        <row r="30">
          <cell r="D30">
            <v>749000</v>
          </cell>
        </row>
        <row r="31">
          <cell r="D31">
            <v>107000</v>
          </cell>
        </row>
        <row r="32">
          <cell r="D32">
            <v>535000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6">
        <row r="2">
          <cell r="A2" t="str">
            <v>Actuals from the Assessor's Office</v>
          </cell>
        </row>
        <row r="3">
          <cell r="A3" t="str">
            <v>Final Assessed Valuation (taxable)</v>
          </cell>
        </row>
        <row r="4">
          <cell r="A4" t="str">
            <v>of which Final New Construction</v>
          </cell>
        </row>
        <row r="5">
          <cell r="A5" t="str">
            <v>of which Local New Construction</v>
          </cell>
        </row>
        <row r="6">
          <cell r="A6" t="str">
            <v>of which Utility New Construction</v>
          </cell>
        </row>
        <row r="7">
          <cell r="A7" t="str">
            <v>Implied New Construction Rate</v>
          </cell>
        </row>
        <row r="8">
          <cell r="A8" t="str">
            <v>of which Revaluation</v>
          </cell>
        </row>
        <row r="9">
          <cell r="A9" t="str">
            <v>Implied Revaluation Increase</v>
          </cell>
        </row>
        <row r="10">
          <cell r="A10" t="str">
            <v>Refund Levy</v>
          </cell>
        </row>
        <row r="11">
          <cell r="A11" t="str">
            <v>Omits Levy</v>
          </cell>
        </row>
        <row r="12">
          <cell r="A12" t="str">
            <v>Regular Levy Rate</v>
          </cell>
        </row>
        <row r="14">
          <cell r="A14" t="str">
            <v>Proposed/Outyear Assumptions</v>
          </cell>
        </row>
        <row r="15">
          <cell r="A15" t="str">
            <v>Assumed Total Assessed Valuation (taxable)</v>
          </cell>
        </row>
        <row r="16">
          <cell r="A16" t="str">
            <v>Assumed Revaluation Increase</v>
          </cell>
        </row>
        <row r="17">
          <cell r="A17" t="str">
            <v>Assumed Revaluation Rate</v>
          </cell>
        </row>
        <row r="18">
          <cell r="A18" t="str">
            <v>Assumed New Construction $$</v>
          </cell>
        </row>
        <row r="19">
          <cell r="A19" t="str">
            <v>of which Local New Construction</v>
          </cell>
        </row>
        <row r="20">
          <cell r="A20" t="str">
            <v>of which Utility New Construction</v>
          </cell>
        </row>
        <row r="21">
          <cell r="A21" t="str">
            <v>Assumed New Construction Rate</v>
          </cell>
        </row>
        <row r="23">
          <cell r="A23" t="str">
            <v>Assumed Refund Levy</v>
          </cell>
        </row>
        <row r="24">
          <cell r="A24" t="str">
            <v>Assumed Omits Levy</v>
          </cell>
        </row>
        <row r="27">
          <cell r="A27" t="str">
            <v>TAX ROLL:</v>
          </cell>
          <cell r="B27">
            <v>2002</v>
          </cell>
          <cell r="C27">
            <v>2003</v>
          </cell>
          <cell r="D27">
            <v>2004</v>
          </cell>
          <cell r="E27">
            <v>2005</v>
          </cell>
          <cell r="F27">
            <v>2006</v>
          </cell>
          <cell r="G27">
            <v>2007</v>
          </cell>
          <cell r="H27">
            <v>2008</v>
          </cell>
        </row>
        <row r="28">
          <cell r="A28" t="str">
            <v>TOTAL KING COUNTY, including Lid Lifts</v>
          </cell>
        </row>
        <row r="29">
          <cell r="A29" t="str">
            <v>Maximum allowable levy from prior year</v>
          </cell>
        </row>
        <row r="30">
          <cell r="A30" t="str">
            <v>Subtract expired lid lifts</v>
          </cell>
        </row>
        <row r="31">
          <cell r="A31" t="str">
            <v>Limit Factor</v>
          </cell>
        </row>
        <row r="32">
          <cell r="A32" t="str">
            <v>Limited Levy</v>
          </cell>
        </row>
        <row r="33">
          <cell r="A33" t="str">
            <v>NC x Prior year's reg levy rate (exc. lid lifts)</v>
          </cell>
        </row>
        <row r="34">
          <cell r="A34" t="str">
            <v>Total Limit Factor Levy (limited levy + NC levy)</v>
          </cell>
        </row>
        <row r="35">
          <cell r="A35" t="str">
            <v>First Year Lid Lifts</v>
          </cell>
        </row>
        <row r="36">
          <cell r="A36" t="str">
            <v>Total RCW 84.55 levy (use for next year's calculation)</v>
          </cell>
        </row>
        <row r="37">
          <cell r="A37" t="str">
            <v>Total Allowable levy (RCW 84.55 + refunds)</v>
          </cell>
        </row>
        <row r="38">
          <cell r="A38" t="str">
            <v>Allowable levy rate, without omits</v>
          </cell>
        </row>
        <row r="40">
          <cell r="A40" t="str">
            <v>Actual Levy</v>
          </cell>
        </row>
        <row r="41">
          <cell r="A41" t="str">
            <v>Actual Levy Rate, without omits</v>
          </cell>
        </row>
        <row r="42">
          <cell r="A42" t="str">
            <v>Banked Capacity</v>
          </cell>
        </row>
        <row r="44">
          <cell r="A44" t="str">
            <v>Maximum Statutory Levy</v>
          </cell>
        </row>
        <row r="45">
          <cell r="A45" t="str">
            <v>Statutory or Limit Factor applies?</v>
          </cell>
        </row>
        <row r="48">
          <cell r="A48" t="str">
            <v>Lid lift: AFIS</v>
          </cell>
        </row>
        <row r="49">
          <cell r="A49" t="str">
            <v>Limit factor x prior year's total allowable levy </v>
          </cell>
        </row>
        <row r="50">
          <cell r="A50" t="str">
            <v>NC x Prior year's AFIS levy rate</v>
          </cell>
        </row>
        <row r="51">
          <cell r="A51" t="str">
            <v>Total limited lid lift (limited levy + NC)</v>
          </cell>
        </row>
        <row r="52">
          <cell r="A52" t="str">
            <v>Maximum Statutory Levy</v>
          </cell>
        </row>
        <row r="53">
          <cell r="A53" t="str">
            <v>Statutory or Limit Factor applies?</v>
          </cell>
        </row>
        <row r="54">
          <cell r="A54" t="str">
            <v>Allowable lid lift (use for next year's calculation)</v>
          </cell>
        </row>
        <row r="55">
          <cell r="A55" t="str">
            <v>Allowable AFIS rate</v>
          </cell>
        </row>
        <row r="56">
          <cell r="A56" t="str">
            <v>Actual lid lift </v>
          </cell>
        </row>
        <row r="57">
          <cell r="A57" t="str">
            <v>Actual AFIS rate</v>
          </cell>
        </row>
        <row r="58">
          <cell r="A58" t="str">
            <v>**Adjustment Needed to Total Levy?</v>
          </cell>
        </row>
        <row r="59">
          <cell r="A59" t="str">
            <v>Cumulative AFIS</v>
          </cell>
        </row>
        <row r="61">
          <cell r="A61" t="str">
            <v>Lid lift: Metropolitan Parks</v>
          </cell>
        </row>
        <row r="62">
          <cell r="A62" t="str">
            <v>Limit factor x prior year's total allowable levy</v>
          </cell>
        </row>
        <row r="63">
          <cell r="A63" t="str">
            <v>Effect of new construction on lid lift</v>
          </cell>
        </row>
        <row r="64">
          <cell r="A64" t="str">
            <v>Total limited lid lift </v>
          </cell>
        </row>
        <row r="65">
          <cell r="A65" t="str">
            <v>Maximum Statutory Levy</v>
          </cell>
        </row>
        <row r="66">
          <cell r="A66" t="str">
            <v>Statutory or Limit Factor applies?</v>
          </cell>
        </row>
        <row r="67">
          <cell r="A67" t="str">
            <v>Allowable lid lift</v>
          </cell>
        </row>
        <row r="68">
          <cell r="A68" t="str">
            <v>Allowable Parks rate</v>
          </cell>
        </row>
        <row r="69">
          <cell r="A69" t="str">
            <v>Actual lid lift</v>
          </cell>
        </row>
        <row r="70">
          <cell r="A70" t="str">
            <v>Actual Parks rate</v>
          </cell>
        </row>
        <row r="71">
          <cell r="A71" t="str">
            <v>**Adjustment Needed to Total Levy?</v>
          </cell>
        </row>
        <row r="72">
          <cell r="A72" t="str">
            <v>Cumulative Parks</v>
          </cell>
        </row>
        <row r="74">
          <cell r="A74" t="str">
            <v>EMERGENCY MEDICAL SERVICES, excess levy</v>
          </cell>
        </row>
        <row r="75">
          <cell r="A75" t="str">
            <v>Maximum allowable levy from prior year</v>
          </cell>
        </row>
        <row r="76">
          <cell r="A76" t="str">
            <v>Limit Factor</v>
          </cell>
        </row>
        <row r="77">
          <cell r="A77" t="str">
            <v>Limited Levy</v>
          </cell>
        </row>
        <row r="78">
          <cell r="A78" t="str">
            <v>NC x Prior year's reg levy rate (exc. lid lifts)</v>
          </cell>
        </row>
        <row r="79">
          <cell r="A79" t="str">
            <v>Total Limit Factor Levy (limited levy + NC levy)</v>
          </cell>
        </row>
        <row r="80">
          <cell r="A80" t="str">
            <v>Maximum Statutory Levy (add omits)</v>
          </cell>
        </row>
        <row r="81">
          <cell r="A81" t="str">
            <v>Statutory or Limit Factor applies?</v>
          </cell>
        </row>
        <row r="82">
          <cell r="A82" t="str">
            <v>Total RCW 84.55 levy (use for next year's calculation)</v>
          </cell>
        </row>
        <row r="83">
          <cell r="A83" t="str">
            <v>EMS Refund Levy</v>
          </cell>
        </row>
        <row r="84">
          <cell r="A84" t="str">
            <v>Total Allowable levy (RCW 84.55 + refunds)</v>
          </cell>
        </row>
        <row r="85">
          <cell r="A85" t="str">
            <v>Allowable levy rate (update based on Assessor)</v>
          </cell>
        </row>
        <row r="86">
          <cell r="A86" t="str">
            <v>EMS Omitted Assessment Levy</v>
          </cell>
        </row>
        <row r="87">
          <cell r="A87" t="str">
            <v>Actual EMS levy</v>
          </cell>
        </row>
        <row r="88">
          <cell r="A88" t="str">
            <v>Actual EMS levy rate, without omits</v>
          </cell>
        </row>
        <row r="90">
          <cell r="A90" t="str">
            <v>Banked Capacity</v>
          </cell>
        </row>
        <row r="92">
          <cell r="A92" t="str">
            <v>CONSERVATION FUTURES</v>
          </cell>
        </row>
        <row r="93">
          <cell r="A93" t="str">
            <v>Maximum allowable levy from prior year</v>
          </cell>
        </row>
        <row r="94">
          <cell r="A94" t="str">
            <v>Limit Factor</v>
          </cell>
        </row>
        <row r="95">
          <cell r="A95" t="str">
            <v>Limited Levy</v>
          </cell>
        </row>
        <row r="96">
          <cell r="A96" t="str">
            <v>NC x Prior year's reg levy rate (exc. lid lifts)</v>
          </cell>
        </row>
        <row r="97">
          <cell r="A97" t="str">
            <v>Total Limit Factor Levy (limited levy + NC levy)</v>
          </cell>
        </row>
        <row r="98">
          <cell r="A98" t="str">
            <v>Maximum Statutory Levy (add omits)</v>
          </cell>
        </row>
        <row r="99">
          <cell r="A99" t="str">
            <v>Statutory or Limit Factor applies?</v>
          </cell>
        </row>
        <row r="100">
          <cell r="A100" t="str">
            <v>Total RCW 84.55 levy (use for next year's calculation)</v>
          </cell>
        </row>
        <row r="101">
          <cell r="A101" t="str">
            <v>Conservation Futures Refund Levy</v>
          </cell>
        </row>
        <row r="102">
          <cell r="A102" t="str">
            <v>Total Allowable levy (RCW 84.55 + refunds)</v>
          </cell>
        </row>
        <row r="103">
          <cell r="A103" t="str">
            <v>Allowable levy rate</v>
          </cell>
        </row>
        <row r="104">
          <cell r="A104" t="str">
            <v>Conservation Futures Omitted Assessment Levy</v>
          </cell>
        </row>
        <row r="105">
          <cell r="A105" t="str">
            <v>Actual CF Levy</v>
          </cell>
        </row>
        <row r="106">
          <cell r="A106" t="str">
            <v>Actual CF Levy Rate, without omits</v>
          </cell>
        </row>
        <row r="108">
          <cell r="A108" t="str">
            <v>Banked Capacity</v>
          </cell>
        </row>
        <row r="112">
          <cell r="A112" t="str">
            <v>NUMBERS for CERTIFICATION ORDINANCE</v>
          </cell>
        </row>
        <row r="113">
          <cell r="A113" t="str">
            <v>Current Expense (allowable regular minus below)</v>
          </cell>
        </row>
        <row r="114">
          <cell r="A114" t="str">
            <v>Bond Redemption - Limited (from CX fin plan)</v>
          </cell>
        </row>
        <row r="115">
          <cell r="A115" t="str">
            <v>Human Services Fund/Mental Health (1% + NC)</v>
          </cell>
        </row>
        <row r="116">
          <cell r="A116" t="str">
            <v>Veterans (1% + NC)</v>
          </cell>
        </row>
        <row r="117">
          <cell r="A117" t="str">
            <v>River Improvement (1% + NC)</v>
          </cell>
        </row>
        <row r="118">
          <cell r="A118" t="str">
            <v>Inter-county River Improvement (1% + NC)</v>
          </cell>
        </row>
        <row r="119">
          <cell r="A119" t="str">
            <v>AFIS (actual)</v>
          </cell>
        </row>
        <row r="120">
          <cell r="A120" t="str">
            <v>Parks (actual)</v>
          </cell>
        </row>
        <row r="122">
          <cell r="A122" t="str">
            <v>EMS (allowable)</v>
          </cell>
        </row>
        <row r="123">
          <cell r="A123" t="str">
            <v>Conservation Futures (allowable)</v>
          </cell>
        </row>
        <row r="125">
          <cell r="A125" t="str">
            <v>Unlimited G.O. Bonds (from Finance)</v>
          </cell>
        </row>
        <row r="126">
          <cell r="A126" t="str">
            <v>Roads (from Roads Division)</v>
          </cell>
        </row>
        <row r="127">
          <cell r="A127" t="str">
            <v>Green River</v>
          </cell>
        </row>
        <row r="129">
          <cell r="A129" t="str">
            <v>FINANCIAL PLAN NUMBERS</v>
          </cell>
        </row>
        <row r="130">
          <cell r="A130" t="str">
            <v>Current Expense before Debt Service</v>
          </cell>
        </row>
        <row r="131">
          <cell r="A131" t="str">
            <v>Apply 97.25% collection rate - # for CX fin plan</v>
          </cell>
        </row>
        <row r="132">
          <cell r="A132" t="str">
            <v>0.03 to assessors line</v>
          </cell>
        </row>
        <row r="133">
          <cell r="A133" t="str">
            <v>0.97 to Finance line</v>
          </cell>
        </row>
        <row r="135">
          <cell r="A135" t="str">
            <v>Adjustments to Financial Plan number</v>
          </cell>
        </row>
        <row r="136">
          <cell r="A136" t="str">
            <v>Implied collection rate</v>
          </cell>
        </row>
        <row r="138">
          <cell r="A138" t="str">
            <v>**The AFIS and Parks lid lifts are part of the Total County Levy.  Growth rates on the lid lifts and the total levy are capped at 1% + new construction.</v>
          </cell>
        </row>
        <row r="139">
          <cell r="A139" t="str">
            <v>     An actual lid lift in any year must be at least as large as its value in the first year in order for the Total County Levy to rise at a full 1% +NC. </v>
          </cell>
        </row>
        <row r="140">
          <cell r="A140" t="str">
            <v>     If an actual lid lift in any year is less than its value in the first year, the Total County Levy must be adjusted such that its value without the lid lift rises at no more than 1% +NC.</v>
          </cell>
        </row>
        <row r="142">
          <cell r="A142" t="str">
            <v>*OMITS:  For limited levies, the omits levy is not added to the total allowable levy.  Moreover, the omits levy must be subtracted off of the allowable levy when calculating the levy rate to be used for the following year.</v>
          </cell>
        </row>
        <row r="143">
          <cell r="A143" t="str">
            <v>For statutory levies, the omits levy is added to the statutory levy to arrive at the allowable levy.</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workbookViewId="0" topLeftCell="A1">
      <selection activeCell="A1" sqref="A1"/>
    </sheetView>
  </sheetViews>
  <sheetFormatPr defaultColWidth="9.140625" defaultRowHeight="15"/>
  <cols>
    <col min="1" max="1" width="5.28125" style="5" customWidth="1"/>
    <col min="2" max="2" width="11.140625" style="5" customWidth="1"/>
    <col min="3" max="3" width="11.421875" style="5" customWidth="1"/>
    <col min="4" max="5" width="13.140625" style="5" customWidth="1"/>
    <col min="6" max="6" width="14.28125" style="5" customWidth="1"/>
    <col min="7" max="8" width="14.57421875" style="5" customWidth="1"/>
    <col min="9" max="10" width="10.57421875" style="5" customWidth="1"/>
    <col min="11" max="11" width="17.7109375" style="5" customWidth="1"/>
    <col min="12" max="16384" width="8.8515625" style="5" customWidth="1"/>
  </cols>
  <sheetData>
    <row r="1" spans="2:8" s="1" customFormat="1" ht="13.5">
      <c r="B1" s="2"/>
      <c r="C1" s="2"/>
      <c r="D1" s="54" t="s">
        <v>0</v>
      </c>
      <c r="E1" s="3"/>
      <c r="F1" s="3"/>
      <c r="G1" s="2"/>
      <c r="H1" s="2"/>
    </row>
    <row r="2" spans="1:9" ht="14.25" thickBot="1">
      <c r="A2" s="3"/>
      <c r="B2" s="3"/>
      <c r="C2" s="3"/>
      <c r="D2" s="3"/>
      <c r="E2" s="3"/>
      <c r="F2" s="3"/>
      <c r="G2" s="3"/>
      <c r="H2" s="3"/>
      <c r="I2" s="4"/>
    </row>
    <row r="3" spans="1:10" ht="14.25" customHeight="1">
      <c r="A3" s="56" t="s">
        <v>1</v>
      </c>
      <c r="B3" s="57"/>
      <c r="C3" s="58"/>
      <c r="D3" s="57" t="s">
        <v>36</v>
      </c>
      <c r="E3" s="59"/>
      <c r="F3" s="59"/>
      <c r="G3" s="59"/>
      <c r="H3" s="60"/>
      <c r="I3" s="53"/>
      <c r="J3" s="55"/>
    </row>
    <row r="4" spans="1:9" ht="13.5">
      <c r="A4" s="61" t="s">
        <v>2</v>
      </c>
      <c r="B4" s="67" t="s">
        <v>37</v>
      </c>
      <c r="C4" s="68"/>
      <c r="D4" s="68"/>
      <c r="E4" s="68"/>
      <c r="F4" s="68"/>
      <c r="G4" s="68"/>
      <c r="H4" s="69"/>
      <c r="I4" s="4"/>
    </row>
    <row r="5" spans="1:8" ht="13.5">
      <c r="A5" s="62" t="s">
        <v>3</v>
      </c>
      <c r="B5" s="6"/>
      <c r="C5" s="6"/>
      <c r="D5" s="6"/>
      <c r="E5" s="6"/>
      <c r="F5" s="6"/>
      <c r="G5" s="6"/>
      <c r="H5" s="63"/>
    </row>
    <row r="6" spans="1:8" ht="13.5">
      <c r="A6" s="62" t="s">
        <v>4</v>
      </c>
      <c r="B6" s="6"/>
      <c r="C6" s="6"/>
      <c r="D6" s="6"/>
      <c r="E6" s="6"/>
      <c r="F6" s="6"/>
      <c r="G6" s="6"/>
      <c r="H6" s="63"/>
    </row>
    <row r="7" spans="1:8" ht="14.25" thickBot="1">
      <c r="A7" s="64" t="s">
        <v>35</v>
      </c>
      <c r="B7" s="65"/>
      <c r="C7" s="65"/>
      <c r="D7" s="65"/>
      <c r="E7" s="65"/>
      <c r="F7" s="65"/>
      <c r="G7" s="65"/>
      <c r="H7" s="66"/>
    </row>
    <row r="8" spans="1:8" ht="13.5">
      <c r="A8" s="7"/>
      <c r="B8" s="6" t="s">
        <v>5</v>
      </c>
      <c r="C8" s="7"/>
      <c r="D8" s="6"/>
      <c r="E8" s="6"/>
      <c r="F8" s="6"/>
      <c r="G8" s="6"/>
      <c r="H8" s="8">
        <f>E21-E14</f>
        <v>971603</v>
      </c>
    </row>
    <row r="9" spans="1:8" ht="13.5">
      <c r="A9" s="7"/>
      <c r="B9" s="7" t="s">
        <v>6</v>
      </c>
      <c r="C9" s="7"/>
      <c r="D9" s="7"/>
      <c r="E9" s="7"/>
      <c r="F9" s="7"/>
      <c r="G9" s="7"/>
      <c r="H9" s="7"/>
    </row>
    <row r="10" spans="1:8" ht="13.5">
      <c r="A10" s="7"/>
      <c r="B10" s="6" t="s">
        <v>7</v>
      </c>
      <c r="C10" s="7"/>
      <c r="D10" s="7"/>
      <c r="E10" s="7"/>
      <c r="F10" s="7"/>
      <c r="G10" s="7"/>
      <c r="H10" s="7"/>
    </row>
    <row r="11" spans="1:8" ht="13.5">
      <c r="A11" s="9"/>
      <c r="B11" s="10" t="s">
        <v>8</v>
      </c>
      <c r="C11" s="11" t="s">
        <v>9</v>
      </c>
      <c r="D11" s="11" t="s">
        <v>10</v>
      </c>
      <c r="E11" s="11" t="s">
        <v>11</v>
      </c>
      <c r="F11" s="11" t="s">
        <v>12</v>
      </c>
      <c r="G11" s="11" t="s">
        <v>13</v>
      </c>
      <c r="H11" s="12" t="s">
        <v>14</v>
      </c>
    </row>
    <row r="12" spans="1:8" ht="13.5">
      <c r="A12" s="13"/>
      <c r="B12" s="14"/>
      <c r="C12" s="15" t="s">
        <v>15</v>
      </c>
      <c r="D12" s="15" t="s">
        <v>16</v>
      </c>
      <c r="E12" s="15">
        <v>2006</v>
      </c>
      <c r="F12" s="15">
        <v>2007</v>
      </c>
      <c r="G12" s="15">
        <v>2008</v>
      </c>
      <c r="H12" s="16">
        <v>2009</v>
      </c>
    </row>
    <row r="13" spans="1:8" s="21" customFormat="1" ht="36" customHeight="1">
      <c r="A13" s="70" t="s">
        <v>17</v>
      </c>
      <c r="B13" s="71"/>
      <c r="C13" s="17">
        <v>33320</v>
      </c>
      <c r="D13" s="18" t="s">
        <v>18</v>
      </c>
      <c r="E13" s="19">
        <v>2236750</v>
      </c>
      <c r="F13" s="19" t="s">
        <v>19</v>
      </c>
      <c r="G13" s="19" t="s">
        <v>19</v>
      </c>
      <c r="H13" s="20" t="s">
        <v>19</v>
      </c>
    </row>
    <row r="14" spans="1:8" ht="13.5">
      <c r="A14" s="22"/>
      <c r="B14" s="23" t="s">
        <v>20</v>
      </c>
      <c r="C14" s="24"/>
      <c r="D14" s="24"/>
      <c r="E14" s="25">
        <f>SUM(E13:E13)</f>
        <v>2236750</v>
      </c>
      <c r="F14" s="25">
        <f>SUM(F13:F13)</f>
        <v>0</v>
      </c>
      <c r="G14" s="25">
        <f>SUM(G13:G13)</f>
        <v>0</v>
      </c>
      <c r="H14" s="26">
        <f>SUM(H13:H13)</f>
        <v>0</v>
      </c>
    </row>
    <row r="15" spans="1:8" ht="13.5">
      <c r="A15" s="7"/>
      <c r="B15" s="7"/>
      <c r="C15" s="7"/>
      <c r="D15" s="7"/>
      <c r="E15" s="7"/>
      <c r="F15" s="27"/>
      <c r="G15" s="27"/>
      <c r="H15" s="27"/>
    </row>
    <row r="16" spans="1:8" ht="13.5">
      <c r="A16" s="7"/>
      <c r="B16" s="7"/>
      <c r="C16" s="7"/>
      <c r="D16" s="7"/>
      <c r="E16" s="7"/>
      <c r="F16" s="7"/>
      <c r="G16" s="7"/>
      <c r="H16" s="7"/>
    </row>
    <row r="17" spans="1:8" ht="13.5">
      <c r="A17" s="6" t="s">
        <v>21</v>
      </c>
      <c r="B17" s="6"/>
      <c r="C17" s="6"/>
      <c r="D17" s="7"/>
      <c r="E17" s="7"/>
      <c r="F17" s="7"/>
      <c r="G17" s="7"/>
      <c r="H17" s="7"/>
    </row>
    <row r="18" spans="1:8" ht="13.5">
      <c r="A18" s="9"/>
      <c r="B18" s="10" t="s">
        <v>8</v>
      </c>
      <c r="C18" s="11" t="s">
        <v>9</v>
      </c>
      <c r="D18" s="11" t="s">
        <v>22</v>
      </c>
      <c r="E18" s="11" t="s">
        <v>11</v>
      </c>
      <c r="F18" s="11" t="s">
        <v>12</v>
      </c>
      <c r="G18" s="11" t="s">
        <v>13</v>
      </c>
      <c r="H18" s="12" t="s">
        <v>14</v>
      </c>
    </row>
    <row r="19" spans="1:8" ht="13.5">
      <c r="A19" s="13"/>
      <c r="B19" s="28"/>
      <c r="C19" s="15" t="s">
        <v>15</v>
      </c>
      <c r="D19" s="15"/>
      <c r="E19" s="15">
        <v>2006</v>
      </c>
      <c r="F19" s="15">
        <v>2007</v>
      </c>
      <c r="G19" s="15">
        <v>2008</v>
      </c>
      <c r="H19" s="16">
        <v>2009</v>
      </c>
    </row>
    <row r="20" spans="1:8" s="21" customFormat="1" ht="35.25" customHeight="1">
      <c r="A20" s="70" t="s">
        <v>17</v>
      </c>
      <c r="B20" s="71"/>
      <c r="C20" s="17">
        <v>103</v>
      </c>
      <c r="D20" s="29" t="s">
        <v>23</v>
      </c>
      <c r="E20" s="19">
        <v>3208353</v>
      </c>
      <c r="F20" s="19" t="s">
        <v>19</v>
      </c>
      <c r="G20" s="19" t="s">
        <v>19</v>
      </c>
      <c r="H20" s="20" t="s">
        <v>19</v>
      </c>
    </row>
    <row r="21" spans="1:8" ht="13.5">
      <c r="A21" s="22"/>
      <c r="B21" s="23" t="s">
        <v>24</v>
      </c>
      <c r="C21" s="24"/>
      <c r="D21" s="24"/>
      <c r="E21" s="25">
        <f>SUM(E20:E20)</f>
        <v>3208353</v>
      </c>
      <c r="F21" s="25">
        <f>SUM(F20:F20)</f>
        <v>0</v>
      </c>
      <c r="G21" s="25">
        <f>SUM(G20:G20)</f>
        <v>0</v>
      </c>
      <c r="H21" s="26">
        <f>SUM(H20:H20)</f>
        <v>0</v>
      </c>
    </row>
    <row r="22" spans="1:8" ht="13.5">
      <c r="A22" s="7"/>
      <c r="B22" s="7"/>
      <c r="C22" s="7"/>
      <c r="D22" s="7"/>
      <c r="E22" s="7"/>
      <c r="F22" s="27"/>
      <c r="G22" s="27"/>
      <c r="H22" s="27"/>
    </row>
    <row r="23" spans="1:8" ht="13.5">
      <c r="A23" s="7"/>
      <c r="B23" s="7"/>
      <c r="C23" s="7"/>
      <c r="D23" s="7"/>
      <c r="E23" s="7"/>
      <c r="F23" s="7"/>
      <c r="G23" s="7"/>
      <c r="H23" s="7"/>
    </row>
    <row r="24" spans="1:8" ht="13.5">
      <c r="A24" s="6" t="s">
        <v>25</v>
      </c>
      <c r="B24" s="6"/>
      <c r="C24" s="6"/>
      <c r="D24" s="6"/>
      <c r="E24" s="6"/>
      <c r="F24" s="7"/>
      <c r="G24" s="7"/>
      <c r="H24" s="7"/>
    </row>
    <row r="25" spans="1:11" ht="13.5">
      <c r="A25" s="9"/>
      <c r="B25" s="10"/>
      <c r="C25" s="30"/>
      <c r="D25" s="31"/>
      <c r="E25" s="11" t="s">
        <v>11</v>
      </c>
      <c r="F25" s="11" t="s">
        <v>12</v>
      </c>
      <c r="G25" s="11" t="s">
        <v>13</v>
      </c>
      <c r="H25" s="12" t="s">
        <v>14</v>
      </c>
      <c r="I25" s="32"/>
      <c r="J25" s="32"/>
      <c r="K25" s="32"/>
    </row>
    <row r="26" spans="1:11" ht="13.5">
      <c r="A26" s="13"/>
      <c r="B26" s="14"/>
      <c r="C26" s="33"/>
      <c r="D26" s="34"/>
      <c r="E26" s="15">
        <v>2006</v>
      </c>
      <c r="F26" s="15">
        <v>2007</v>
      </c>
      <c r="G26" s="15">
        <v>2008</v>
      </c>
      <c r="H26" s="16">
        <v>2009</v>
      </c>
      <c r="I26" s="32"/>
      <c r="J26" s="32"/>
      <c r="K26" s="32"/>
    </row>
    <row r="27" spans="1:11" ht="15" customHeight="1">
      <c r="A27" s="22" t="s">
        <v>26</v>
      </c>
      <c r="B27" s="23"/>
      <c r="C27" s="23"/>
      <c r="D27" s="35"/>
      <c r="E27" s="36">
        <f>'[1]2006 Omnibus 2Q Winter Storm'!D12+'[1]2006 Omnibus 2Q Winter Storm'!D19+'[1]2006 Omnibus 2Q Winter Storm'!D20+'[1]2006 Omnibus 2Q Winter Storm'!D27+'[1]2006 Omnibus 2Q Winter Storm'!D28</f>
        <v>820476</v>
      </c>
      <c r="F27" s="37" t="s">
        <v>19</v>
      </c>
      <c r="G27" s="37" t="s">
        <v>19</v>
      </c>
      <c r="H27" s="38" t="s">
        <v>19</v>
      </c>
      <c r="I27" s="39"/>
      <c r="J27" s="39"/>
      <c r="K27" s="39"/>
    </row>
    <row r="28" spans="1:11" ht="15" customHeight="1">
      <c r="A28" s="22" t="s">
        <v>27</v>
      </c>
      <c r="B28" s="23"/>
      <c r="C28" s="23"/>
      <c r="D28" s="35"/>
      <c r="E28" s="36">
        <f>'[1]2006 Omnibus 2Q Winter Storm'!D13+'[1]2006 Omnibus 2Q Winter Storm'!D21+'[1]2006 Omnibus 2Q Winter Storm'!D29</f>
        <v>349385</v>
      </c>
      <c r="F28" s="37" t="s">
        <v>19</v>
      </c>
      <c r="G28" s="37" t="s">
        <v>19</v>
      </c>
      <c r="H28" s="38" t="s">
        <v>19</v>
      </c>
      <c r="I28" s="39"/>
      <c r="J28" s="39"/>
      <c r="K28" s="39"/>
    </row>
    <row r="29" spans="1:9" ht="15" customHeight="1">
      <c r="A29" s="22" t="s">
        <v>28</v>
      </c>
      <c r="B29" s="23"/>
      <c r="C29" s="23"/>
      <c r="D29" s="35"/>
      <c r="E29" s="36">
        <f>'[1]2006 Omnibus 2Q Winter Storm'!D14+'[1]2006 Omnibus 2Q Winter Storm'!D15+'[1]2006 Omnibus 2Q Winter Storm'!D22+'[1]2006 Omnibus 2Q Winter Storm'!D23+'[1]2006 Omnibus 2Q Winter Storm'!D30+'[1]2006 Omnibus 2Q Winter Storm'!D31</f>
        <v>1192411</v>
      </c>
      <c r="F29" s="37" t="s">
        <v>19</v>
      </c>
      <c r="G29" s="37" t="s">
        <v>19</v>
      </c>
      <c r="H29" s="38" t="s">
        <v>19</v>
      </c>
      <c r="I29" s="40"/>
    </row>
    <row r="30" spans="1:8" ht="15" customHeight="1">
      <c r="A30" s="22" t="s">
        <v>29</v>
      </c>
      <c r="B30" s="23"/>
      <c r="C30" s="23"/>
      <c r="D30" s="35"/>
      <c r="E30" s="37">
        <f>'[1]2006 Omnibus 2Q Winter Storm'!D16+'[1]2006 Omnibus 2Q Winter Storm'!D24+'[1]2006 Omnibus 2Q Winter Storm'!D32</f>
        <v>846081</v>
      </c>
      <c r="F30" s="37" t="s">
        <v>19</v>
      </c>
      <c r="G30" s="37" t="s">
        <v>19</v>
      </c>
      <c r="H30" s="38" t="s">
        <v>19</v>
      </c>
    </row>
    <row r="31" spans="1:11" ht="14.25" thickBot="1">
      <c r="A31" s="41" t="s">
        <v>24</v>
      </c>
      <c r="B31" s="42"/>
      <c r="C31" s="42"/>
      <c r="D31" s="43"/>
      <c r="E31" s="44">
        <f>SUM(E27:E30)</f>
        <v>3208353</v>
      </c>
      <c r="F31" s="44" t="s">
        <v>19</v>
      </c>
      <c r="G31" s="44" t="s">
        <v>19</v>
      </c>
      <c r="H31" s="45" t="s">
        <v>19</v>
      </c>
      <c r="I31" s="40"/>
      <c r="J31" s="40"/>
      <c r="K31" s="40"/>
    </row>
    <row r="32" spans="1:11" ht="14.25" thickTop="1">
      <c r="A32" s="7"/>
      <c r="B32" s="7"/>
      <c r="C32" s="7"/>
      <c r="D32" s="7"/>
      <c r="E32" s="7"/>
      <c r="F32" s="27"/>
      <c r="G32" s="27"/>
      <c r="H32" s="27"/>
      <c r="I32" s="40"/>
      <c r="J32" s="40"/>
      <c r="K32" s="40"/>
    </row>
    <row r="33" spans="1:11" ht="13.5">
      <c r="A33" s="7"/>
      <c r="B33" s="7"/>
      <c r="C33" s="7"/>
      <c r="D33" s="7"/>
      <c r="E33" s="7"/>
      <c r="F33" s="27"/>
      <c r="G33" s="27"/>
      <c r="H33" s="27"/>
      <c r="I33" s="40"/>
      <c r="J33" s="40"/>
      <c r="K33" s="40"/>
    </row>
    <row r="34" spans="1:11" ht="13.5">
      <c r="A34" s="7" t="s">
        <v>30</v>
      </c>
      <c r="B34" s="7"/>
      <c r="C34" s="7"/>
      <c r="D34" s="7"/>
      <c r="E34" s="7"/>
      <c r="F34" s="27"/>
      <c r="G34" s="27"/>
      <c r="H34" s="27"/>
      <c r="I34" s="40"/>
      <c r="J34" s="40"/>
      <c r="K34" s="40"/>
    </row>
    <row r="35" spans="1:8" ht="13.5">
      <c r="A35" s="7"/>
      <c r="B35" s="46" t="s">
        <v>31</v>
      </c>
      <c r="C35" s="7"/>
      <c r="D35" s="7"/>
      <c r="E35" s="7"/>
      <c r="F35" s="7"/>
      <c r="G35" s="7"/>
      <c r="H35" s="7"/>
    </row>
    <row r="36" spans="1:11" ht="13.5">
      <c r="A36" s="47"/>
      <c r="B36" s="46" t="s">
        <v>32</v>
      </c>
      <c r="C36" s="7"/>
      <c r="D36" s="7"/>
      <c r="E36" s="7"/>
      <c r="F36" s="27"/>
      <c r="G36" s="27"/>
      <c r="H36" s="27"/>
      <c r="K36" s="48"/>
    </row>
    <row r="38" ht="12.75">
      <c r="B38" s="49" t="s">
        <v>33</v>
      </c>
    </row>
    <row r="39" ht="12.75">
      <c r="B39" s="50" t="s">
        <v>34</v>
      </c>
    </row>
    <row r="40" ht="12.75">
      <c r="B40" s="51"/>
    </row>
    <row r="41" ht="12.75">
      <c r="B41" s="51"/>
    </row>
    <row r="42" ht="12.75">
      <c r="B42" s="51"/>
    </row>
    <row r="43" ht="12.75">
      <c r="B43" s="51"/>
    </row>
    <row r="44" ht="12.75">
      <c r="B44" s="52"/>
    </row>
  </sheetData>
  <mergeCells count="3">
    <mergeCell ref="B4:H4"/>
    <mergeCell ref="A13:B13"/>
    <mergeCell ref="A20:B20"/>
  </mergeCells>
  <printOptions horizontalCentered="1"/>
  <pageMargins left="0.75" right="0.75" top="1.11" bottom="1" header="0.5" footer="0.5"/>
  <pageSetup fitToHeight="1" fitToWidth="1" orientation="portrait" scale="93"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walshj</cp:lastModifiedBy>
  <cp:lastPrinted>2006-05-22T23:41:09Z</cp:lastPrinted>
  <dcterms:created xsi:type="dcterms:W3CDTF">2006-04-14T16:02:58Z</dcterms:created>
  <dcterms:modified xsi:type="dcterms:W3CDTF">2006-06-05T22:32:42Z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