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685" activeTab="0"/>
  </bookViews>
  <sheets>
    <sheet name="THIRD QUARTER" sheetId="1" r:id="rId1"/>
  </sheets>
  <definedNames>
    <definedName name="_xlnm.Print_Area" localSheetId="0">'THIRD QUARTER'!$A$1:$N$88</definedName>
  </definedNames>
  <calcPr fullCalcOnLoad="1"/>
</workbook>
</file>

<file path=xl/sharedStrings.xml><?xml version="1.0" encoding="utf-8"?>
<sst xmlns="http://schemas.openxmlformats.org/spreadsheetml/2006/main" count="112" uniqueCount="106">
  <si>
    <t>ACCOUNT</t>
  </si>
  <si>
    <t>DESCRIPTION</t>
  </si>
  <si>
    <t>OFFICE/SUPPLY</t>
  </si>
  <si>
    <t>COPY/SUPPLY</t>
  </si>
  <si>
    <t>PHOTO/SUPPLY</t>
  </si>
  <si>
    <t>EDP/SUPPLY</t>
  </si>
  <si>
    <t>PUBLICATIONS</t>
  </si>
  <si>
    <t>LEGAL SERVICE</t>
  </si>
  <si>
    <t>CONSULTING/SER</t>
  </si>
  <si>
    <t>CONTRACT/SER</t>
  </si>
  <si>
    <t>EDP/MICRO/SER</t>
  </si>
  <si>
    <t>POSTAGE</t>
  </si>
  <si>
    <t>PRIVATE/AUTO</t>
  </si>
  <si>
    <t>RENT-COPY/MAC</t>
  </si>
  <si>
    <t>MEMBERSHIPS</t>
  </si>
  <si>
    <t>PRINTING</t>
  </si>
  <si>
    <t>TRAINING</t>
  </si>
  <si>
    <t>COUNTY PARKING</t>
  </si>
  <si>
    <t>PRINTING/GRAPHIC</t>
  </si>
  <si>
    <t>FURNITURE</t>
  </si>
  <si>
    <t>EDP/EQU/SOFT</t>
  </si>
  <si>
    <t>EDP/HARDWARE</t>
  </si>
  <si>
    <t>REGULAR SALARY</t>
  </si>
  <si>
    <t>AUTO ALLOWANCE</t>
  </si>
  <si>
    <t>MISC OPERATING</t>
  </si>
  <si>
    <t>MINOR EQUPMT</t>
  </si>
  <si>
    <t>TELCOM/ONGOING</t>
  </si>
  <si>
    <t>ADVERTISING</t>
  </si>
  <si>
    <t>REPAIR/EQUPMT</t>
  </si>
  <si>
    <t>RENT/OTHER</t>
  </si>
  <si>
    <t>MISC/SER/CHARGE</t>
  </si>
  <si>
    <t>ITS EXISTING</t>
  </si>
  <si>
    <t>ITS/INFRASTRUCT</t>
  </si>
  <si>
    <t>TOTALS</t>
  </si>
  <si>
    <t>CONST&amp; FACLTY</t>
  </si>
  <si>
    <t>OVERTIME</t>
  </si>
  <si>
    <t>FLEX/BENEFIT/CHARG</t>
  </si>
  <si>
    <t>OASI</t>
  </si>
  <si>
    <t>RETIREMENT</t>
  </si>
  <si>
    <t>INDUSTRIAL INS</t>
  </si>
  <si>
    <t>MISC TRANSPO COSTS</t>
  </si>
  <si>
    <t>REPAIR/MAINT-IT EQUP</t>
  </si>
  <si>
    <t>MOTOR POOL</t>
  </si>
  <si>
    <t>GIS O&amp;M</t>
  </si>
  <si>
    <t>INFO-RESOURCE-MGT</t>
  </si>
  <si>
    <t>TELCOM-OVERHEAD</t>
  </si>
  <si>
    <t>FACILITIES-MGT</t>
  </si>
  <si>
    <t>TRAVEL</t>
  </si>
  <si>
    <t>ARTWORK CONTRACTS</t>
  </si>
  <si>
    <t>OFFICE/ EQUP</t>
  </si>
  <si>
    <t>2005 Budget Allocation</t>
  </si>
  <si>
    <t>Budget</t>
  </si>
  <si>
    <t>KCDOF</t>
  </si>
  <si>
    <t>DOA</t>
  </si>
  <si>
    <t>DUTY ASSIGNMENT</t>
  </si>
  <si>
    <t>EDUCATION PAY</t>
  </si>
  <si>
    <t>RADIO ACCESS</t>
  </si>
  <si>
    <t>RADIO MAINTENANCE</t>
  </si>
  <si>
    <t>RADIO EQUIP RESERVES</t>
  </si>
  <si>
    <t>SALARY &amp; WAGE CONTINGENCY</t>
  </si>
  <si>
    <t>BUDGET RESERVE</t>
  </si>
  <si>
    <t>UNDEREXPNDITURE CONTRA</t>
  </si>
  <si>
    <t>EXPENDITURE CONTRA</t>
  </si>
  <si>
    <t>CONTINGENCY RESERVE</t>
  </si>
  <si>
    <t>TELCOM REPAIR</t>
  </si>
  <si>
    <t>LAUNDRY SERVICE</t>
  </si>
  <si>
    <t>CELL PHONE/PAGER SERVICE</t>
  </si>
  <si>
    <t>YRTD</t>
  </si>
  <si>
    <t>EDP UNDER $1,000</t>
  </si>
  <si>
    <t>FREIGHT &amp; DELIVERY</t>
  </si>
  <si>
    <t>CONSTRUCTION CONTRACTS</t>
  </si>
  <si>
    <t>SAFTEY SUPPLY</t>
  </si>
  <si>
    <t>WASTE DESPOSAL</t>
  </si>
  <si>
    <t>D-CAP FEE (SAVINGS)</t>
  </si>
  <si>
    <t>INVENTORY MINOR EQP</t>
  </si>
  <si>
    <t>TELECOM SUPPLIES</t>
  </si>
  <si>
    <t>TELCOM SERV-ONE TIME CHR</t>
  </si>
  <si>
    <t>FINANCILA MGT SER</t>
  </si>
  <si>
    <t>DEPARTMENT OF ASSSESSMENTS-0670</t>
  </si>
  <si>
    <t>%</t>
  </si>
  <si>
    <t>Used</t>
  </si>
  <si>
    <t>SALARY BUDGET SAVINGS</t>
  </si>
  <si>
    <t>LOAN IN LABOR(MANUAL)</t>
  </si>
  <si>
    <t>ARMS</t>
  </si>
  <si>
    <t>FINANCIAL MGT SER REBATE</t>
  </si>
  <si>
    <t>Revisions</t>
  </si>
  <si>
    <t>Salary &amp; Wage Contingency adjusted April 2005:</t>
  </si>
  <si>
    <t>Retro pay-Teamster Local 763 CBA</t>
  </si>
  <si>
    <t>Reconciled through:</t>
  </si>
  <si>
    <t>1st</t>
  </si>
  <si>
    <t>Qtr</t>
  </si>
  <si>
    <t>Totals</t>
  </si>
  <si>
    <t>Salary &amp; Wage contingency adjusted June 2005:</t>
  </si>
  <si>
    <t>IS Class Comp salary adjustment</t>
  </si>
  <si>
    <t>2nd</t>
  </si>
  <si>
    <t>RIGHT POF WAY ACCESS</t>
  </si>
  <si>
    <t>3rd</t>
  </si>
  <si>
    <t>SETTLEMENT/ATTORNEYS</t>
  </si>
  <si>
    <t>SEPT-10-05</t>
  </si>
  <si>
    <t xml:space="preserve">Budget </t>
  </si>
  <si>
    <t xml:space="preserve">Revised </t>
  </si>
  <si>
    <t>estimate</t>
  </si>
  <si>
    <t>Facilities Management Rate Adjustment of (5,877)</t>
  </si>
  <si>
    <t xml:space="preserve">and Labor and Benefits Rate Technical Correction of </t>
  </si>
  <si>
    <t xml:space="preserve">(149,285). </t>
  </si>
  <si>
    <t>Adopted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</si>
</sst>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"/>
    <numFmt numFmtId="169" formatCode="0.000"/>
    <numFmt numFmtId="170" formatCode="0.0000"/>
    <numFmt numFmtId="171" formatCode="0_);\(0\)"/>
  </numFmts>
  <fonts count="7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9" fontId="4" fillId="0" borderId="1" xfId="2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15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6" fillId="0" borderId="0" xfId="21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 indent="2"/>
    </xf>
    <xf numFmtId="1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166" fontId="6" fillId="0" borderId="1" xfId="15" applyNumberFormat="1" applyFont="1" applyBorder="1" applyAlignment="1">
      <alignment/>
    </xf>
    <xf numFmtId="164" fontId="6" fillId="0" borderId="1" xfId="21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  <xf numFmtId="165" fontId="6" fillId="0" borderId="0" xfId="15" applyNumberFormat="1" applyFont="1" applyAlignment="1">
      <alignment/>
    </xf>
    <xf numFmtId="166" fontId="4" fillId="2" borderId="0" xfId="0" applyNumberFormat="1" applyFont="1" applyFill="1" applyAlignment="1">
      <alignment/>
    </xf>
    <xf numFmtId="166" fontId="4" fillId="2" borderId="0" xfId="15" applyNumberFormat="1" applyFont="1" applyFill="1" applyAlignment="1">
      <alignment/>
    </xf>
    <xf numFmtId="166" fontId="4" fillId="2" borderId="1" xfId="15" applyNumberFormat="1" applyFont="1" applyFill="1" applyBorder="1" applyAlignment="1">
      <alignment/>
    </xf>
    <xf numFmtId="166" fontId="6" fillId="0" borderId="0" xfId="15" applyNumberFormat="1" applyFont="1" applyFill="1" applyAlignment="1">
      <alignment/>
    </xf>
    <xf numFmtId="164" fontId="4" fillId="0" borderId="0" xfId="21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="75" zoomScaleNormal="75" workbookViewId="0" topLeftCell="A1">
      <selection activeCell="H3" sqref="H3"/>
    </sheetView>
  </sheetViews>
  <sheetFormatPr defaultColWidth="9.140625" defaultRowHeight="12.75"/>
  <cols>
    <col min="1" max="1" width="15.00390625" style="9" customWidth="1"/>
    <col min="2" max="2" width="4.421875" style="9" customWidth="1"/>
    <col min="3" max="3" width="45.140625" style="9" customWidth="1"/>
    <col min="4" max="4" width="16.8515625" style="9" customWidth="1"/>
    <col min="5" max="5" width="15.421875" style="9" customWidth="1"/>
    <col min="6" max="6" width="17.421875" style="9" bestFit="1" customWidth="1"/>
    <col min="7" max="7" width="16.8515625" style="9" customWidth="1"/>
    <col min="8" max="8" width="14.57421875" style="9" customWidth="1"/>
    <col min="9" max="9" width="15.57421875" style="9" customWidth="1"/>
    <col min="10" max="10" width="16.140625" style="9" customWidth="1"/>
    <col min="11" max="11" width="14.57421875" style="1" customWidth="1"/>
    <col min="12" max="12" width="12.421875" style="9" bestFit="1" customWidth="1"/>
    <col min="13" max="13" width="12.00390625" style="9" customWidth="1"/>
    <col min="14" max="16384" width="9.140625" style="9" customWidth="1"/>
  </cols>
  <sheetData>
    <row r="1" s="1" customFormat="1" ht="18">
      <c r="A1" s="1" t="s">
        <v>78</v>
      </c>
    </row>
    <row r="2" s="1" customFormat="1" ht="18"/>
    <row r="3" s="1" customFormat="1" ht="18">
      <c r="A3" s="1" t="s">
        <v>50</v>
      </c>
    </row>
    <row r="4" s="1" customFormat="1" ht="18">
      <c r="D4" s="2" t="s">
        <v>52</v>
      </c>
    </row>
    <row r="5" spans="1:10" s="1" customFormat="1" ht="18">
      <c r="A5" s="1" t="s">
        <v>88</v>
      </c>
      <c r="D5" s="2" t="s">
        <v>83</v>
      </c>
      <c r="I5" s="2"/>
      <c r="J5" s="2"/>
    </row>
    <row r="6" spans="1:10" s="1" customFormat="1" ht="18">
      <c r="A6" s="3" t="s">
        <v>98</v>
      </c>
      <c r="D6" s="2">
        <v>2005</v>
      </c>
      <c r="F6" s="2" t="s">
        <v>83</v>
      </c>
      <c r="G6" s="2"/>
      <c r="H6" s="2" t="s">
        <v>89</v>
      </c>
      <c r="I6" s="2" t="s">
        <v>94</v>
      </c>
      <c r="J6" s="2" t="s">
        <v>96</v>
      </c>
    </row>
    <row r="7" spans="4:12" s="1" customFormat="1" ht="18">
      <c r="D7" s="2" t="s">
        <v>105</v>
      </c>
      <c r="E7" s="2" t="s">
        <v>83</v>
      </c>
      <c r="F7" s="2" t="s">
        <v>100</v>
      </c>
      <c r="G7" s="2" t="s">
        <v>53</v>
      </c>
      <c r="H7" s="2" t="s">
        <v>90</v>
      </c>
      <c r="I7" s="2" t="s">
        <v>90</v>
      </c>
      <c r="J7" s="2" t="s">
        <v>90</v>
      </c>
      <c r="L7" s="25" t="s">
        <v>79</v>
      </c>
    </row>
    <row r="8" spans="1:12" s="8" customFormat="1" ht="18">
      <c r="A8" s="4" t="s">
        <v>0</v>
      </c>
      <c r="B8" s="5"/>
      <c r="C8" s="4" t="s">
        <v>1</v>
      </c>
      <c r="D8" s="6" t="s">
        <v>51</v>
      </c>
      <c r="E8" s="6" t="s">
        <v>85</v>
      </c>
      <c r="F8" s="6" t="s">
        <v>99</v>
      </c>
      <c r="G8" s="6" t="s">
        <v>101</v>
      </c>
      <c r="H8" s="6" t="s">
        <v>91</v>
      </c>
      <c r="I8" s="6" t="s">
        <v>91</v>
      </c>
      <c r="J8" s="6" t="s">
        <v>91</v>
      </c>
      <c r="K8" s="6" t="s">
        <v>67</v>
      </c>
      <c r="L8" s="7" t="s">
        <v>80</v>
      </c>
    </row>
    <row r="9" spans="1:12" ht="18">
      <c r="A9" s="9">
        <v>51110</v>
      </c>
      <c r="C9" s="9" t="s">
        <v>22</v>
      </c>
      <c r="D9" s="10">
        <v>11059369</v>
      </c>
      <c r="E9" s="26">
        <f>SUM(H87:H90)</f>
        <v>547015</v>
      </c>
      <c r="F9" s="29">
        <f aca="true" t="shared" si="0" ref="F9:F73">D9+E9</f>
        <v>11606384</v>
      </c>
      <c r="G9" s="10">
        <v>10935306</v>
      </c>
      <c r="H9" s="11">
        <v>2648368</v>
      </c>
      <c r="I9" s="12">
        <v>3247994</v>
      </c>
      <c r="J9" s="12">
        <v>2760062</v>
      </c>
      <c r="K9" s="33">
        <f>SUM(H9:J9)</f>
        <v>8656424</v>
      </c>
      <c r="L9" s="14">
        <f>K9/F9</f>
        <v>0.7458329829514515</v>
      </c>
    </row>
    <row r="10" spans="1:12" ht="18">
      <c r="A10" s="9">
        <v>51130</v>
      </c>
      <c r="C10" s="9" t="s">
        <v>35</v>
      </c>
      <c r="D10" s="11">
        <v>446201</v>
      </c>
      <c r="E10" s="10">
        <v>0</v>
      </c>
      <c r="F10" s="29">
        <f t="shared" si="0"/>
        <v>446201</v>
      </c>
      <c r="G10" s="10">
        <v>291044</v>
      </c>
      <c r="H10" s="11">
        <v>94019</v>
      </c>
      <c r="I10" s="12">
        <v>116002</v>
      </c>
      <c r="J10" s="12">
        <v>64782</v>
      </c>
      <c r="K10" s="33">
        <f aca="true" t="shared" si="1" ref="K10:K73">SUM(H10:J10)</f>
        <v>274803</v>
      </c>
      <c r="L10" s="14">
        <f aca="true" t="shared" si="2" ref="L10:L73">K10/F10</f>
        <v>0.6158726672508578</v>
      </c>
    </row>
    <row r="11" spans="1:12" ht="18">
      <c r="A11" s="9">
        <v>51143</v>
      </c>
      <c r="C11" s="15" t="s">
        <v>54</v>
      </c>
      <c r="D11" s="11">
        <v>82036</v>
      </c>
      <c r="E11" s="10">
        <v>0</v>
      </c>
      <c r="F11" s="29">
        <f t="shared" si="0"/>
        <v>82036</v>
      </c>
      <c r="G11" s="10">
        <v>0</v>
      </c>
      <c r="I11" s="16"/>
      <c r="J11" s="16"/>
      <c r="K11" s="33">
        <f t="shared" si="1"/>
        <v>0</v>
      </c>
      <c r="L11" s="14">
        <f t="shared" si="2"/>
        <v>0</v>
      </c>
    </row>
    <row r="12" spans="1:12" ht="18">
      <c r="A12" s="9">
        <v>51146</v>
      </c>
      <c r="C12" s="15" t="s">
        <v>55</v>
      </c>
      <c r="D12" s="11">
        <v>90984</v>
      </c>
      <c r="E12" s="10">
        <v>0</v>
      </c>
      <c r="F12" s="29">
        <f t="shared" si="0"/>
        <v>90984</v>
      </c>
      <c r="G12" s="10">
        <v>0</v>
      </c>
      <c r="K12" s="33">
        <f t="shared" si="1"/>
        <v>0</v>
      </c>
      <c r="L12" s="14">
        <f t="shared" si="2"/>
        <v>0</v>
      </c>
    </row>
    <row r="13" spans="1:12" ht="18">
      <c r="A13" s="9">
        <v>51148</v>
      </c>
      <c r="C13" s="15" t="s">
        <v>23</v>
      </c>
      <c r="D13" s="11">
        <v>403949</v>
      </c>
      <c r="E13" s="10">
        <v>0</v>
      </c>
      <c r="F13" s="29">
        <f t="shared" si="0"/>
        <v>403949</v>
      </c>
      <c r="G13" s="10">
        <v>384428</v>
      </c>
      <c r="H13" s="11">
        <v>96107</v>
      </c>
      <c r="I13" s="12">
        <v>78683</v>
      </c>
      <c r="J13" s="12">
        <v>78217</v>
      </c>
      <c r="K13" s="33">
        <f t="shared" si="1"/>
        <v>253007</v>
      </c>
      <c r="L13" s="14">
        <f t="shared" si="2"/>
        <v>0.6263340174130893</v>
      </c>
    </row>
    <row r="14" spans="1:12" ht="18">
      <c r="A14" s="9">
        <v>51193</v>
      </c>
      <c r="C14" s="15" t="s">
        <v>82</v>
      </c>
      <c r="D14" s="11">
        <v>5300</v>
      </c>
      <c r="E14" s="10">
        <v>0</v>
      </c>
      <c r="F14" s="29">
        <f t="shared" si="0"/>
        <v>5300</v>
      </c>
      <c r="G14" s="10">
        <v>0</v>
      </c>
      <c r="K14" s="33">
        <f t="shared" si="1"/>
        <v>0</v>
      </c>
      <c r="L14" s="14">
        <f t="shared" si="2"/>
        <v>0</v>
      </c>
    </row>
    <row r="15" spans="1:12" ht="18">
      <c r="A15" s="9">
        <v>51315</v>
      </c>
      <c r="C15" s="9" t="s">
        <v>36</v>
      </c>
      <c r="D15" s="11">
        <v>2569380</v>
      </c>
      <c r="E15" s="31">
        <v>4133</v>
      </c>
      <c r="F15" s="29">
        <f t="shared" si="0"/>
        <v>2573513</v>
      </c>
      <c r="G15" s="10">
        <v>2502060</v>
      </c>
      <c r="H15" s="11">
        <v>625515</v>
      </c>
      <c r="I15" s="11">
        <v>619593</v>
      </c>
      <c r="J15" s="11">
        <v>631436</v>
      </c>
      <c r="K15" s="33">
        <f t="shared" si="1"/>
        <v>1876544</v>
      </c>
      <c r="L15" s="14">
        <f t="shared" si="2"/>
        <v>0.7291760329168727</v>
      </c>
    </row>
    <row r="16" spans="1:12" ht="18">
      <c r="A16" s="9">
        <v>51320</v>
      </c>
      <c r="C16" s="9" t="s">
        <v>37</v>
      </c>
      <c r="D16" s="11">
        <v>874319</v>
      </c>
      <c r="E16" s="10">
        <v>0</v>
      </c>
      <c r="F16" s="29">
        <f t="shared" si="0"/>
        <v>874319</v>
      </c>
      <c r="G16" s="10">
        <v>862136</v>
      </c>
      <c r="H16" s="11">
        <v>215534</v>
      </c>
      <c r="I16" s="11">
        <v>187601</v>
      </c>
      <c r="J16" s="11">
        <v>218466</v>
      </c>
      <c r="K16" s="33">
        <f t="shared" si="1"/>
        <v>621601</v>
      </c>
      <c r="L16" s="14">
        <f t="shared" si="2"/>
        <v>0.7109544685635334</v>
      </c>
    </row>
    <row r="17" spans="1:12" ht="18">
      <c r="A17" s="9">
        <v>51321</v>
      </c>
      <c r="C17" s="9" t="s">
        <v>73</v>
      </c>
      <c r="D17" s="11"/>
      <c r="E17" s="10">
        <v>0</v>
      </c>
      <c r="F17" s="29">
        <f t="shared" si="0"/>
        <v>0</v>
      </c>
      <c r="G17" s="10">
        <v>0</v>
      </c>
      <c r="H17" s="11">
        <v>366</v>
      </c>
      <c r="I17" s="11">
        <v>239</v>
      </c>
      <c r="J17" s="11">
        <v>384</v>
      </c>
      <c r="K17" s="33">
        <f t="shared" si="1"/>
        <v>989</v>
      </c>
      <c r="L17" s="14"/>
    </row>
    <row r="18" spans="1:12" ht="18">
      <c r="A18" s="9">
        <v>51330</v>
      </c>
      <c r="C18" s="9" t="s">
        <v>38</v>
      </c>
      <c r="D18" s="11">
        <v>364373</v>
      </c>
      <c r="E18" s="31">
        <v>-161067</v>
      </c>
      <c r="F18" s="29">
        <f t="shared" si="0"/>
        <v>203306</v>
      </c>
      <c r="G18" s="10">
        <v>151398</v>
      </c>
      <c r="H18" s="11">
        <v>37496</v>
      </c>
      <c r="I18" s="11">
        <v>30010</v>
      </c>
      <c r="J18" s="11">
        <v>71834</v>
      </c>
      <c r="K18" s="33">
        <f t="shared" si="1"/>
        <v>139340</v>
      </c>
      <c r="L18" s="14">
        <f t="shared" si="2"/>
        <v>0.6853708203397834</v>
      </c>
    </row>
    <row r="19" spans="1:12" ht="18">
      <c r="A19" s="9">
        <v>51340</v>
      </c>
      <c r="C19" s="9" t="s">
        <v>39</v>
      </c>
      <c r="D19" s="11">
        <v>163402</v>
      </c>
      <c r="E19" s="31">
        <v>7649</v>
      </c>
      <c r="F19" s="29">
        <f t="shared" si="0"/>
        <v>171051</v>
      </c>
      <c r="G19" s="10">
        <v>163402</v>
      </c>
      <c r="H19" s="11">
        <v>45510</v>
      </c>
      <c r="I19" s="11">
        <v>33832</v>
      </c>
      <c r="J19" s="11">
        <v>40348</v>
      </c>
      <c r="K19" s="33">
        <f t="shared" si="1"/>
        <v>119690</v>
      </c>
      <c r="L19" s="14">
        <f t="shared" si="2"/>
        <v>0.699732828220823</v>
      </c>
    </row>
    <row r="20" spans="1:12" ht="18">
      <c r="A20" s="9">
        <v>52110</v>
      </c>
      <c r="C20" s="9" t="s">
        <v>2</v>
      </c>
      <c r="D20" s="11">
        <v>35684</v>
      </c>
      <c r="E20" s="10">
        <v>-16500</v>
      </c>
      <c r="F20" s="29">
        <f t="shared" si="0"/>
        <v>19184</v>
      </c>
      <c r="G20" s="10">
        <v>45125</v>
      </c>
      <c r="H20" s="10">
        <v>4079</v>
      </c>
      <c r="I20" s="11">
        <v>10173</v>
      </c>
      <c r="J20" s="11">
        <v>4202</v>
      </c>
      <c r="K20" s="33">
        <f t="shared" si="1"/>
        <v>18454</v>
      </c>
      <c r="L20" s="14">
        <f t="shared" si="2"/>
        <v>0.9619474562135113</v>
      </c>
    </row>
    <row r="21" spans="1:12" ht="18">
      <c r="A21" s="9">
        <v>52170</v>
      </c>
      <c r="C21" s="9" t="s">
        <v>3</v>
      </c>
      <c r="D21" s="11">
        <v>6059</v>
      </c>
      <c r="E21" s="10">
        <v>0</v>
      </c>
      <c r="F21" s="29">
        <f t="shared" si="0"/>
        <v>6059</v>
      </c>
      <c r="G21" s="10">
        <v>15973</v>
      </c>
      <c r="H21" s="10">
        <v>3857</v>
      </c>
      <c r="I21" s="11">
        <v>3888</v>
      </c>
      <c r="J21" s="11">
        <v>12</v>
      </c>
      <c r="K21" s="33">
        <f t="shared" si="1"/>
        <v>7757</v>
      </c>
      <c r="L21" s="14">
        <f t="shared" si="2"/>
        <v>1.2802442647301535</v>
      </c>
    </row>
    <row r="22" spans="1:12" ht="18">
      <c r="A22" s="9">
        <v>52185</v>
      </c>
      <c r="C22" s="9" t="s">
        <v>74</v>
      </c>
      <c r="D22" s="11"/>
      <c r="E22" s="10">
        <v>0</v>
      </c>
      <c r="F22" s="29">
        <f t="shared" si="0"/>
        <v>0</v>
      </c>
      <c r="G22" s="10">
        <v>0</v>
      </c>
      <c r="H22" s="11">
        <v>743.64</v>
      </c>
      <c r="I22" s="19"/>
      <c r="J22" s="19"/>
      <c r="K22" s="33">
        <f t="shared" si="1"/>
        <v>743.64</v>
      </c>
      <c r="L22" s="14"/>
    </row>
    <row r="23" spans="1:12" ht="18">
      <c r="A23" s="9">
        <v>52190</v>
      </c>
      <c r="C23" s="9" t="s">
        <v>68</v>
      </c>
      <c r="D23" s="11"/>
      <c r="E23" s="10">
        <v>0</v>
      </c>
      <c r="F23" s="29">
        <f t="shared" si="0"/>
        <v>0</v>
      </c>
      <c r="G23" s="10">
        <v>0</v>
      </c>
      <c r="H23" s="11">
        <v>4492</v>
      </c>
      <c r="I23" s="11">
        <v>2781</v>
      </c>
      <c r="J23" s="11"/>
      <c r="K23" s="33">
        <f t="shared" si="1"/>
        <v>7273</v>
      </c>
      <c r="L23" s="14"/>
    </row>
    <row r="24" spans="1:12" ht="18">
      <c r="A24" s="9">
        <v>52207</v>
      </c>
      <c r="C24" s="9" t="s">
        <v>4</v>
      </c>
      <c r="D24" s="11">
        <v>21272</v>
      </c>
      <c r="E24" s="10">
        <v>-6000</v>
      </c>
      <c r="F24" s="29">
        <f t="shared" si="0"/>
        <v>15272</v>
      </c>
      <c r="G24" s="10">
        <v>21188</v>
      </c>
      <c r="H24" s="10">
        <v>1578</v>
      </c>
      <c r="I24" s="11"/>
      <c r="J24" s="11">
        <v>13254</v>
      </c>
      <c r="K24" s="33">
        <f t="shared" si="1"/>
        <v>14832</v>
      </c>
      <c r="L24" s="14">
        <f t="shared" si="2"/>
        <v>0.9711891042430592</v>
      </c>
    </row>
    <row r="25" spans="1:12" ht="18">
      <c r="A25" s="9">
        <v>52212</v>
      </c>
      <c r="C25" s="9" t="s">
        <v>5</v>
      </c>
      <c r="D25" s="11">
        <v>69740</v>
      </c>
      <c r="E25" s="10">
        <v>-28000</v>
      </c>
      <c r="F25" s="29">
        <f t="shared" si="0"/>
        <v>41740</v>
      </c>
      <c r="G25" s="10">
        <v>59740</v>
      </c>
      <c r="H25" s="9">
        <v>94</v>
      </c>
      <c r="I25" s="11">
        <v>2550</v>
      </c>
      <c r="J25" s="11">
        <v>23093</v>
      </c>
      <c r="K25" s="33">
        <f t="shared" si="1"/>
        <v>25737</v>
      </c>
      <c r="L25" s="14">
        <f t="shared" si="2"/>
        <v>0.6166027791087686</v>
      </c>
    </row>
    <row r="26" spans="1:12" ht="18">
      <c r="A26" s="9">
        <v>52215</v>
      </c>
      <c r="C26" s="9" t="s">
        <v>6</v>
      </c>
      <c r="D26" s="11">
        <v>9599</v>
      </c>
      <c r="E26" s="10">
        <v>-3000</v>
      </c>
      <c r="F26" s="29">
        <f t="shared" si="0"/>
        <v>6599</v>
      </c>
      <c r="G26" s="10">
        <v>33672</v>
      </c>
      <c r="H26" s="10">
        <v>1679</v>
      </c>
      <c r="I26" s="11">
        <v>3960</v>
      </c>
      <c r="J26" s="11">
        <v>78</v>
      </c>
      <c r="K26" s="33">
        <f t="shared" si="1"/>
        <v>5717</v>
      </c>
      <c r="L26" s="14">
        <f t="shared" si="2"/>
        <v>0.8663433853614184</v>
      </c>
    </row>
    <row r="27" spans="1:12" ht="18">
      <c r="A27" s="9">
        <v>52217</v>
      </c>
      <c r="C27" s="9" t="s">
        <v>71</v>
      </c>
      <c r="D27" s="11"/>
      <c r="E27" s="10">
        <v>0</v>
      </c>
      <c r="F27" s="29">
        <f t="shared" si="0"/>
        <v>0</v>
      </c>
      <c r="G27" s="10">
        <v>0</v>
      </c>
      <c r="H27" s="9">
        <v>110</v>
      </c>
      <c r="I27" s="11">
        <v>86</v>
      </c>
      <c r="J27" s="11">
        <v>102</v>
      </c>
      <c r="K27" s="33">
        <f t="shared" si="1"/>
        <v>298</v>
      </c>
      <c r="L27" s="14"/>
    </row>
    <row r="28" spans="1:12" ht="18">
      <c r="A28" s="9">
        <v>52290</v>
      </c>
      <c r="C28" s="9" t="s">
        <v>24</v>
      </c>
      <c r="D28" s="11">
        <v>30224</v>
      </c>
      <c r="E28" s="10">
        <v>-11500</v>
      </c>
      <c r="F28" s="29">
        <f t="shared" si="0"/>
        <v>18724</v>
      </c>
      <c r="G28" s="10">
        <v>7829</v>
      </c>
      <c r="H28" s="10">
        <v>1059</v>
      </c>
      <c r="I28" s="11">
        <v>16719</v>
      </c>
      <c r="J28" s="11">
        <v>535</v>
      </c>
      <c r="K28" s="33">
        <f t="shared" si="1"/>
        <v>18313</v>
      </c>
      <c r="L28" s="14">
        <f t="shared" si="2"/>
        <v>0.978049562059389</v>
      </c>
    </row>
    <row r="29" spans="1:12" ht="18">
      <c r="A29" s="9">
        <v>52291</v>
      </c>
      <c r="C29" s="9" t="s">
        <v>75</v>
      </c>
      <c r="D29" s="11"/>
      <c r="E29" s="10">
        <v>0</v>
      </c>
      <c r="F29" s="29">
        <f t="shared" si="0"/>
        <v>0</v>
      </c>
      <c r="G29" s="10">
        <v>0</v>
      </c>
      <c r="H29" s="9">
        <v>5</v>
      </c>
      <c r="I29" s="18"/>
      <c r="J29" s="18">
        <v>32</v>
      </c>
      <c r="K29" s="33">
        <f t="shared" si="1"/>
        <v>37</v>
      </c>
      <c r="L29" s="14"/>
    </row>
    <row r="30" spans="1:12" ht="18">
      <c r="A30" s="9">
        <v>52380</v>
      </c>
      <c r="C30" s="9" t="s">
        <v>25</v>
      </c>
      <c r="D30" s="11">
        <v>24888</v>
      </c>
      <c r="E30" s="10">
        <v>-21500</v>
      </c>
      <c r="F30" s="29">
        <f t="shared" si="0"/>
        <v>3388</v>
      </c>
      <c r="G30" s="10">
        <v>12528</v>
      </c>
      <c r="H30" s="9">
        <v>882</v>
      </c>
      <c r="I30" s="11"/>
      <c r="J30" s="11">
        <v>2830</v>
      </c>
      <c r="K30" s="33">
        <f t="shared" si="1"/>
        <v>3712</v>
      </c>
      <c r="L30" s="14">
        <f t="shared" si="2"/>
        <v>1.0956316410861866</v>
      </c>
    </row>
    <row r="31" spans="1:12" ht="18">
      <c r="A31" s="9">
        <v>53101</v>
      </c>
      <c r="C31" s="9" t="s">
        <v>7</v>
      </c>
      <c r="D31" s="11">
        <v>20500</v>
      </c>
      <c r="E31" s="10">
        <v>-20000</v>
      </c>
      <c r="F31" s="29">
        <f t="shared" si="0"/>
        <v>500</v>
      </c>
      <c r="G31" s="10">
        <v>20495</v>
      </c>
      <c r="K31" s="33">
        <f t="shared" si="1"/>
        <v>0</v>
      </c>
      <c r="L31" s="14">
        <f t="shared" si="2"/>
        <v>0</v>
      </c>
    </row>
    <row r="32" spans="1:12" ht="18">
      <c r="A32" s="9">
        <v>53104</v>
      </c>
      <c r="C32" s="9" t="s">
        <v>8</v>
      </c>
      <c r="D32" s="11">
        <v>4235</v>
      </c>
      <c r="E32" s="10">
        <v>-3000</v>
      </c>
      <c r="F32" s="29">
        <f t="shared" si="0"/>
        <v>1235</v>
      </c>
      <c r="G32" s="10">
        <v>31587</v>
      </c>
      <c r="I32" s="9">
        <v>614</v>
      </c>
      <c r="K32" s="33">
        <f t="shared" si="1"/>
        <v>614</v>
      </c>
      <c r="L32" s="14">
        <f t="shared" si="2"/>
        <v>0.497165991902834</v>
      </c>
    </row>
    <row r="33" spans="1:12" ht="18">
      <c r="A33" s="9">
        <v>53105</v>
      </c>
      <c r="C33" s="9" t="s">
        <v>9</v>
      </c>
      <c r="D33" s="11">
        <v>500</v>
      </c>
      <c r="E33" s="10">
        <v>81000</v>
      </c>
      <c r="F33" s="29">
        <f t="shared" si="0"/>
        <v>81500</v>
      </c>
      <c r="G33" s="10">
        <v>96012</v>
      </c>
      <c r="H33" s="10">
        <v>26253</v>
      </c>
      <c r="I33" s="19">
        <v>55000</v>
      </c>
      <c r="J33" s="19"/>
      <c r="K33" s="33">
        <f t="shared" si="1"/>
        <v>81253</v>
      </c>
      <c r="L33" s="14">
        <f t="shared" si="2"/>
        <v>0.9969693251533742</v>
      </c>
    </row>
    <row r="34" spans="1:12" ht="18">
      <c r="A34" s="9">
        <v>53106</v>
      </c>
      <c r="C34" s="9" t="s">
        <v>10</v>
      </c>
      <c r="D34" s="11">
        <v>102271</v>
      </c>
      <c r="E34" s="10">
        <v>42000</v>
      </c>
      <c r="F34" s="29">
        <f t="shared" si="0"/>
        <v>144271</v>
      </c>
      <c r="G34" s="10">
        <v>71984</v>
      </c>
      <c r="H34" s="10">
        <v>1178</v>
      </c>
      <c r="I34" s="17">
        <v>26283</v>
      </c>
      <c r="J34" s="17">
        <v>46010</v>
      </c>
      <c r="K34" s="33">
        <f t="shared" si="1"/>
        <v>73471</v>
      </c>
      <c r="L34" s="14">
        <f t="shared" si="2"/>
        <v>0.5092568846129852</v>
      </c>
    </row>
    <row r="35" spans="1:12" ht="18">
      <c r="A35" s="9">
        <v>53108</v>
      </c>
      <c r="C35" s="9" t="s">
        <v>70</v>
      </c>
      <c r="D35" s="11"/>
      <c r="E35" s="10">
        <v>0</v>
      </c>
      <c r="F35" s="29">
        <f t="shared" si="0"/>
        <v>0</v>
      </c>
      <c r="G35" s="10">
        <v>0</v>
      </c>
      <c r="H35" s="11">
        <v>10032</v>
      </c>
      <c r="I35" s="11">
        <v>1913</v>
      </c>
      <c r="J35" s="11"/>
      <c r="K35" s="33">
        <f t="shared" si="1"/>
        <v>11945</v>
      </c>
      <c r="L35" s="14"/>
    </row>
    <row r="36" spans="1:12" ht="18">
      <c r="A36" s="9">
        <v>53110</v>
      </c>
      <c r="C36" s="9" t="s">
        <v>48</v>
      </c>
      <c r="E36" s="10">
        <v>0</v>
      </c>
      <c r="F36" s="29">
        <f t="shared" si="0"/>
        <v>0</v>
      </c>
      <c r="G36" s="10">
        <v>0</v>
      </c>
      <c r="K36" s="33">
        <f t="shared" si="1"/>
        <v>0</v>
      </c>
      <c r="L36" s="14"/>
    </row>
    <row r="37" spans="1:12" ht="18">
      <c r="A37" s="9">
        <v>53140</v>
      </c>
      <c r="C37" s="9" t="s">
        <v>95</v>
      </c>
      <c r="E37" s="10"/>
      <c r="F37" s="29">
        <f t="shared" si="0"/>
        <v>0</v>
      </c>
      <c r="G37" s="10"/>
      <c r="J37" s="19">
        <v>25000</v>
      </c>
      <c r="K37" s="33">
        <f t="shared" si="1"/>
        <v>25000</v>
      </c>
      <c r="L37" s="14"/>
    </row>
    <row r="38" spans="1:12" ht="18">
      <c r="A38" s="9">
        <v>53211</v>
      </c>
      <c r="C38" s="9" t="s">
        <v>26</v>
      </c>
      <c r="D38" s="11">
        <v>91146</v>
      </c>
      <c r="E38" s="10">
        <v>0</v>
      </c>
      <c r="F38" s="29">
        <f t="shared" si="0"/>
        <v>91146</v>
      </c>
      <c r="G38" s="10">
        <v>91146</v>
      </c>
      <c r="H38" s="10">
        <v>28099</v>
      </c>
      <c r="I38" s="11">
        <v>41087</v>
      </c>
      <c r="J38" s="11">
        <v>20170</v>
      </c>
      <c r="K38" s="33">
        <f t="shared" si="1"/>
        <v>89356</v>
      </c>
      <c r="L38" s="14">
        <f t="shared" si="2"/>
        <v>0.9803611787681302</v>
      </c>
    </row>
    <row r="39" spans="1:12" ht="18">
      <c r="A39" s="9">
        <v>53112</v>
      </c>
      <c r="C39" s="9" t="s">
        <v>76</v>
      </c>
      <c r="D39" s="11"/>
      <c r="E39" s="10">
        <v>0</v>
      </c>
      <c r="F39" s="29">
        <f t="shared" si="0"/>
        <v>0</v>
      </c>
      <c r="G39" s="10">
        <v>0</v>
      </c>
      <c r="H39" s="9">
        <v>373</v>
      </c>
      <c r="I39" s="9">
        <v>746</v>
      </c>
      <c r="J39" s="9">
        <v>986</v>
      </c>
      <c r="K39" s="33">
        <f t="shared" si="1"/>
        <v>2105</v>
      </c>
      <c r="L39" s="14"/>
    </row>
    <row r="40" spans="1:12" ht="18">
      <c r="A40" s="9">
        <v>53213</v>
      </c>
      <c r="C40" s="9" t="s">
        <v>66</v>
      </c>
      <c r="D40" s="11">
        <v>391</v>
      </c>
      <c r="E40" s="10">
        <v>0</v>
      </c>
      <c r="F40" s="29">
        <f t="shared" si="0"/>
        <v>391</v>
      </c>
      <c r="G40" s="10">
        <v>0</v>
      </c>
      <c r="K40" s="33">
        <f t="shared" si="1"/>
        <v>0</v>
      </c>
      <c r="L40" s="14">
        <f t="shared" si="2"/>
        <v>0</v>
      </c>
    </row>
    <row r="41" spans="1:12" ht="18">
      <c r="A41" s="9">
        <v>53220</v>
      </c>
      <c r="C41" s="9" t="s">
        <v>11</v>
      </c>
      <c r="D41" s="11">
        <v>168803</v>
      </c>
      <c r="E41" s="10">
        <v>0</v>
      </c>
      <c r="F41" s="29">
        <f t="shared" si="0"/>
        <v>168803</v>
      </c>
      <c r="G41" s="10">
        <v>267415</v>
      </c>
      <c r="H41" s="10">
        <v>24899</v>
      </c>
      <c r="I41" s="17">
        <v>171121</v>
      </c>
      <c r="J41" s="17">
        <v>43044</v>
      </c>
      <c r="K41" s="33">
        <f t="shared" si="1"/>
        <v>239064</v>
      </c>
      <c r="L41" s="14">
        <f t="shared" si="2"/>
        <v>1.4162307541927572</v>
      </c>
    </row>
    <row r="42" spans="1:12" ht="18">
      <c r="A42" s="9">
        <v>53230</v>
      </c>
      <c r="C42" s="9" t="s">
        <v>27</v>
      </c>
      <c r="D42" s="11">
        <v>95</v>
      </c>
      <c r="E42" s="10">
        <v>0</v>
      </c>
      <c r="F42" s="29">
        <f t="shared" si="0"/>
        <v>95</v>
      </c>
      <c r="G42" s="10">
        <v>7153</v>
      </c>
      <c r="H42" s="9">
        <v>962</v>
      </c>
      <c r="I42" s="17">
        <v>963</v>
      </c>
      <c r="J42" s="17"/>
      <c r="K42" s="33">
        <f t="shared" si="1"/>
        <v>1925</v>
      </c>
      <c r="L42" s="14">
        <f t="shared" si="2"/>
        <v>20.263157894736842</v>
      </c>
    </row>
    <row r="43" spans="1:12" ht="18">
      <c r="A43" s="9">
        <v>53310</v>
      </c>
      <c r="C43" s="9" t="s">
        <v>47</v>
      </c>
      <c r="E43" s="10">
        <v>0</v>
      </c>
      <c r="F43" s="29">
        <f t="shared" si="0"/>
        <v>0</v>
      </c>
      <c r="G43" s="10">
        <v>3432</v>
      </c>
      <c r="I43" s="9">
        <v>735</v>
      </c>
      <c r="J43" s="9">
        <v>611</v>
      </c>
      <c r="K43" s="33">
        <f t="shared" si="1"/>
        <v>1346</v>
      </c>
      <c r="L43" s="14"/>
    </row>
    <row r="44" spans="1:12" ht="18">
      <c r="A44" s="9">
        <v>53318</v>
      </c>
      <c r="C44" s="9" t="s">
        <v>12</v>
      </c>
      <c r="D44" s="11">
        <v>1125</v>
      </c>
      <c r="E44" s="10">
        <v>53000</v>
      </c>
      <c r="F44" s="29">
        <f t="shared" si="0"/>
        <v>54125</v>
      </c>
      <c r="G44" s="10">
        <v>64636</v>
      </c>
      <c r="H44" s="11">
        <v>17770</v>
      </c>
      <c r="I44" s="11">
        <v>23642</v>
      </c>
      <c r="J44" s="11">
        <v>17237</v>
      </c>
      <c r="K44" s="33">
        <f t="shared" si="1"/>
        <v>58649</v>
      </c>
      <c r="L44" s="14">
        <f t="shared" si="2"/>
        <v>1.0835842956120092</v>
      </c>
    </row>
    <row r="45" spans="1:12" ht="18">
      <c r="A45" s="9">
        <v>53320</v>
      </c>
      <c r="C45" s="9" t="s">
        <v>69</v>
      </c>
      <c r="D45" s="11"/>
      <c r="E45" s="10">
        <v>0</v>
      </c>
      <c r="F45" s="29">
        <f t="shared" si="0"/>
        <v>0</v>
      </c>
      <c r="G45" s="10">
        <v>0</v>
      </c>
      <c r="H45" s="17">
        <v>99</v>
      </c>
      <c r="I45" s="17">
        <v>75</v>
      </c>
      <c r="J45" s="17">
        <v>22</v>
      </c>
      <c r="K45" s="33">
        <f t="shared" si="1"/>
        <v>196</v>
      </c>
      <c r="L45" s="14"/>
    </row>
    <row r="46" spans="1:12" ht="18">
      <c r="A46" s="9">
        <v>53390</v>
      </c>
      <c r="C46" s="9" t="s">
        <v>40</v>
      </c>
      <c r="D46" s="11">
        <v>1653</v>
      </c>
      <c r="E46" s="10">
        <v>0</v>
      </c>
      <c r="F46" s="29">
        <f t="shared" si="0"/>
        <v>1653</v>
      </c>
      <c r="G46" s="10">
        <v>1445</v>
      </c>
      <c r="H46" s="9">
        <v>10</v>
      </c>
      <c r="I46" s="17">
        <v>13</v>
      </c>
      <c r="J46" s="17">
        <v>444</v>
      </c>
      <c r="K46" s="33">
        <f t="shared" si="1"/>
        <v>467</v>
      </c>
      <c r="L46" s="14">
        <f t="shared" si="2"/>
        <v>0.2825166364186328</v>
      </c>
    </row>
    <row r="47" spans="1:12" ht="18">
      <c r="A47" s="9">
        <v>53540</v>
      </c>
      <c r="C47" s="9" t="s">
        <v>72</v>
      </c>
      <c r="D47" s="11"/>
      <c r="E47" s="10">
        <v>0</v>
      </c>
      <c r="F47" s="29">
        <f t="shared" si="0"/>
        <v>0</v>
      </c>
      <c r="G47" s="10">
        <v>0</v>
      </c>
      <c r="H47" s="9">
        <v>33</v>
      </c>
      <c r="I47" s="17">
        <v>194</v>
      </c>
      <c r="J47" s="17">
        <v>97</v>
      </c>
      <c r="K47" s="33">
        <f t="shared" si="1"/>
        <v>324</v>
      </c>
      <c r="L47" s="14"/>
    </row>
    <row r="48" spans="1:12" ht="18">
      <c r="A48" s="9">
        <v>53630</v>
      </c>
      <c r="C48" s="9" t="s">
        <v>28</v>
      </c>
      <c r="D48" s="11">
        <v>14832</v>
      </c>
      <c r="E48" s="10">
        <v>0</v>
      </c>
      <c r="F48" s="29">
        <f t="shared" si="0"/>
        <v>14832</v>
      </c>
      <c r="G48" s="10">
        <v>11463</v>
      </c>
      <c r="H48" s="9">
        <v>429</v>
      </c>
      <c r="I48" s="17">
        <v>323</v>
      </c>
      <c r="J48" s="17">
        <v>3404</v>
      </c>
      <c r="K48" s="33">
        <f t="shared" si="1"/>
        <v>4156</v>
      </c>
      <c r="L48" s="14">
        <f t="shared" si="2"/>
        <v>0.2802049622437972</v>
      </c>
    </row>
    <row r="49" spans="1:12" ht="18">
      <c r="A49" s="9">
        <v>53631</v>
      </c>
      <c r="C49" s="9" t="s">
        <v>64</v>
      </c>
      <c r="D49" s="11">
        <v>200</v>
      </c>
      <c r="E49" s="10">
        <v>0</v>
      </c>
      <c r="F49" s="29">
        <f t="shared" si="0"/>
        <v>200</v>
      </c>
      <c r="G49" s="10">
        <v>0</v>
      </c>
      <c r="K49" s="33">
        <f t="shared" si="1"/>
        <v>0</v>
      </c>
      <c r="L49" s="14">
        <f t="shared" si="2"/>
        <v>0</v>
      </c>
    </row>
    <row r="50" spans="1:12" ht="18">
      <c r="A50" s="9">
        <v>53634</v>
      </c>
      <c r="C50" s="9" t="s">
        <v>41</v>
      </c>
      <c r="E50" s="10">
        <v>0</v>
      </c>
      <c r="F50" s="29">
        <f t="shared" si="0"/>
        <v>0</v>
      </c>
      <c r="G50" s="10">
        <v>13598</v>
      </c>
      <c r="K50" s="33">
        <f t="shared" si="1"/>
        <v>0</v>
      </c>
      <c r="L50" s="14"/>
    </row>
    <row r="51" spans="1:12" ht="18">
      <c r="A51" s="9">
        <v>53640</v>
      </c>
      <c r="C51" s="9" t="s">
        <v>65</v>
      </c>
      <c r="D51" s="11">
        <v>221</v>
      </c>
      <c r="E51" s="10">
        <v>0</v>
      </c>
      <c r="F51" s="29">
        <f t="shared" si="0"/>
        <v>221</v>
      </c>
      <c r="G51" s="10">
        <v>0</v>
      </c>
      <c r="K51" s="33">
        <f t="shared" si="1"/>
        <v>0</v>
      </c>
      <c r="L51" s="14">
        <f t="shared" si="2"/>
        <v>0</v>
      </c>
    </row>
    <row r="52" spans="1:12" ht="18">
      <c r="A52" s="9">
        <v>53770</v>
      </c>
      <c r="C52" s="9" t="s">
        <v>13</v>
      </c>
      <c r="D52" s="11">
        <v>30021</v>
      </c>
      <c r="E52" s="10">
        <v>0</v>
      </c>
      <c r="F52" s="29">
        <f t="shared" si="0"/>
        <v>30021</v>
      </c>
      <c r="G52" s="10">
        <v>31863</v>
      </c>
      <c r="H52" s="10">
        <v>13095</v>
      </c>
      <c r="I52" s="11">
        <v>10236</v>
      </c>
      <c r="J52" s="11">
        <v>10275</v>
      </c>
      <c r="K52" s="33">
        <f t="shared" si="1"/>
        <v>33606</v>
      </c>
      <c r="L52" s="14">
        <f t="shared" si="2"/>
        <v>1.1194164085140401</v>
      </c>
    </row>
    <row r="53" spans="1:12" ht="18">
      <c r="A53" s="9">
        <v>53790</v>
      </c>
      <c r="C53" s="9" t="s">
        <v>29</v>
      </c>
      <c r="E53" s="10">
        <v>0</v>
      </c>
      <c r="F53" s="29">
        <f t="shared" si="0"/>
        <v>0</v>
      </c>
      <c r="G53" s="10">
        <v>4987</v>
      </c>
      <c r="K53" s="33">
        <f t="shared" si="1"/>
        <v>0</v>
      </c>
      <c r="L53" s="14"/>
    </row>
    <row r="54" spans="1:12" ht="18">
      <c r="A54" s="9">
        <v>53801</v>
      </c>
      <c r="C54" s="9" t="s">
        <v>97</v>
      </c>
      <c r="E54" s="10"/>
      <c r="F54" s="29">
        <f t="shared" si="0"/>
        <v>0</v>
      </c>
      <c r="G54" s="10"/>
      <c r="J54" s="9">
        <v>117</v>
      </c>
      <c r="K54" s="33">
        <f t="shared" si="1"/>
        <v>117</v>
      </c>
      <c r="L54" s="14"/>
    </row>
    <row r="55" spans="1:12" ht="18">
      <c r="A55" s="9">
        <v>53803</v>
      </c>
      <c r="C55" s="9" t="s">
        <v>14</v>
      </c>
      <c r="D55" s="11">
        <v>1002</v>
      </c>
      <c r="E55" s="10">
        <v>0</v>
      </c>
      <c r="F55" s="29">
        <f t="shared" si="0"/>
        <v>1002</v>
      </c>
      <c r="G55" s="10">
        <v>11125</v>
      </c>
      <c r="H55" s="10">
        <v>1745</v>
      </c>
      <c r="I55" s="9">
        <v>533</v>
      </c>
      <c r="J55" s="11">
        <v>1050</v>
      </c>
      <c r="K55" s="33">
        <f t="shared" si="1"/>
        <v>3328</v>
      </c>
      <c r="L55" s="14">
        <f t="shared" si="2"/>
        <v>3.3213572854291415</v>
      </c>
    </row>
    <row r="56" spans="1:12" ht="18">
      <c r="A56" s="9">
        <v>53806</v>
      </c>
      <c r="C56" s="9" t="s">
        <v>15</v>
      </c>
      <c r="D56" s="11">
        <v>33845</v>
      </c>
      <c r="E56" s="10">
        <v>0</v>
      </c>
      <c r="F56" s="29">
        <f t="shared" si="0"/>
        <v>33845</v>
      </c>
      <c r="G56" s="10">
        <v>33845</v>
      </c>
      <c r="H56" s="10">
        <v>20377</v>
      </c>
      <c r="I56" s="11">
        <v>16329</v>
      </c>
      <c r="J56" s="11"/>
      <c r="K56" s="33">
        <f t="shared" si="1"/>
        <v>36706</v>
      </c>
      <c r="L56" s="14">
        <f t="shared" si="2"/>
        <v>1.0845324272418377</v>
      </c>
    </row>
    <row r="57" spans="1:12" ht="18">
      <c r="A57" s="9">
        <v>53810</v>
      </c>
      <c r="C57" s="9" t="s">
        <v>16</v>
      </c>
      <c r="D57" s="11">
        <v>23419</v>
      </c>
      <c r="E57" s="10">
        <v>-4500</v>
      </c>
      <c r="F57" s="29">
        <f t="shared" si="0"/>
        <v>18919</v>
      </c>
      <c r="G57" s="10">
        <v>21477</v>
      </c>
      <c r="H57" s="10">
        <v>3109</v>
      </c>
      <c r="I57" s="11">
        <v>6664</v>
      </c>
      <c r="J57" s="11">
        <v>5499</v>
      </c>
      <c r="K57" s="33">
        <f t="shared" si="1"/>
        <v>15272</v>
      </c>
      <c r="L57" s="14">
        <f t="shared" si="2"/>
        <v>0.8072308261536022</v>
      </c>
    </row>
    <row r="58" spans="1:12" ht="18">
      <c r="A58" s="9">
        <v>53890</v>
      </c>
      <c r="C58" s="9" t="s">
        <v>30</v>
      </c>
      <c r="E58" s="10">
        <v>0</v>
      </c>
      <c r="F58" s="29">
        <f t="shared" si="0"/>
        <v>0</v>
      </c>
      <c r="G58" s="10">
        <v>2500</v>
      </c>
      <c r="H58" s="17">
        <v>476</v>
      </c>
      <c r="I58" s="17">
        <v>1739</v>
      </c>
      <c r="J58" s="17">
        <v>316</v>
      </c>
      <c r="K58" s="33">
        <f t="shared" si="1"/>
        <v>2531</v>
      </c>
      <c r="L58" s="14"/>
    </row>
    <row r="59" spans="1:12" ht="18">
      <c r="A59" s="9">
        <v>55010</v>
      </c>
      <c r="C59" s="9" t="s">
        <v>42</v>
      </c>
      <c r="D59" s="11">
        <v>2268</v>
      </c>
      <c r="E59" s="10">
        <v>0</v>
      </c>
      <c r="F59" s="29">
        <f t="shared" si="0"/>
        <v>2268</v>
      </c>
      <c r="G59" s="10">
        <v>2268</v>
      </c>
      <c r="H59" s="9">
        <v>540</v>
      </c>
      <c r="I59" s="9">
        <v>588</v>
      </c>
      <c r="J59" s="9">
        <v>505</v>
      </c>
      <c r="K59" s="33">
        <f t="shared" si="1"/>
        <v>1633</v>
      </c>
      <c r="L59" s="14">
        <f t="shared" si="2"/>
        <v>0.7200176366843033</v>
      </c>
    </row>
    <row r="60" spans="1:12" ht="18">
      <c r="A60" s="9">
        <v>55026</v>
      </c>
      <c r="C60" s="9" t="s">
        <v>43</v>
      </c>
      <c r="D60" s="11">
        <v>115786</v>
      </c>
      <c r="E60" s="10">
        <v>-5000</v>
      </c>
      <c r="F60" s="29">
        <f t="shared" si="0"/>
        <v>110786</v>
      </c>
      <c r="G60" s="10">
        <v>115786</v>
      </c>
      <c r="H60" s="11">
        <v>23172</v>
      </c>
      <c r="I60" s="11">
        <v>23171</v>
      </c>
      <c r="J60" s="11">
        <v>23661</v>
      </c>
      <c r="K60" s="33">
        <f t="shared" si="1"/>
        <v>70004</v>
      </c>
      <c r="L60" s="14">
        <f t="shared" si="2"/>
        <v>0.631884895203365</v>
      </c>
    </row>
    <row r="61" spans="1:12" ht="18">
      <c r="A61" s="9">
        <v>55028</v>
      </c>
      <c r="C61" s="9" t="s">
        <v>44</v>
      </c>
      <c r="D61" s="11">
        <v>30630</v>
      </c>
      <c r="E61" s="10">
        <v>0</v>
      </c>
      <c r="F61" s="29">
        <f t="shared" si="0"/>
        <v>30630</v>
      </c>
      <c r="G61" s="10">
        <v>30630</v>
      </c>
      <c r="H61" s="10">
        <v>7658</v>
      </c>
      <c r="I61" s="11">
        <v>7657</v>
      </c>
      <c r="J61" s="11">
        <v>7657</v>
      </c>
      <c r="K61" s="33">
        <f t="shared" si="1"/>
        <v>22972</v>
      </c>
      <c r="L61" s="14">
        <f t="shared" si="2"/>
        <v>0.7499836761345087</v>
      </c>
    </row>
    <row r="62" spans="1:12" ht="18">
      <c r="A62" s="9">
        <v>55032</v>
      </c>
      <c r="C62" s="9" t="s">
        <v>45</v>
      </c>
      <c r="D62" s="11">
        <v>27081</v>
      </c>
      <c r="E62" s="10">
        <v>0</v>
      </c>
      <c r="F62" s="29">
        <f t="shared" si="0"/>
        <v>27081</v>
      </c>
      <c r="G62" s="10">
        <v>27081</v>
      </c>
      <c r="H62" s="11">
        <v>6771</v>
      </c>
      <c r="I62" s="11">
        <v>2257</v>
      </c>
      <c r="J62" s="11">
        <v>6771</v>
      </c>
      <c r="K62" s="33">
        <f t="shared" si="1"/>
        <v>15799</v>
      </c>
      <c r="L62" s="14">
        <f t="shared" si="2"/>
        <v>0.5833979542852923</v>
      </c>
    </row>
    <row r="63" spans="1:12" ht="18">
      <c r="A63" s="9">
        <v>55040</v>
      </c>
      <c r="C63" s="9" t="s">
        <v>17</v>
      </c>
      <c r="D63" s="11">
        <v>49200</v>
      </c>
      <c r="E63" s="10">
        <v>-49000</v>
      </c>
      <c r="F63" s="29">
        <f t="shared" si="0"/>
        <v>200</v>
      </c>
      <c r="G63" s="10">
        <v>1238</v>
      </c>
      <c r="K63" s="33">
        <f t="shared" si="1"/>
        <v>0</v>
      </c>
      <c r="L63" s="14">
        <f t="shared" si="2"/>
        <v>0</v>
      </c>
    </row>
    <row r="64" spans="1:12" ht="18">
      <c r="A64" s="9">
        <v>55021</v>
      </c>
      <c r="C64" s="9" t="s">
        <v>31</v>
      </c>
      <c r="D64" s="11">
        <v>308674</v>
      </c>
      <c r="E64" s="10">
        <v>0</v>
      </c>
      <c r="F64" s="29">
        <f t="shared" si="0"/>
        <v>308674</v>
      </c>
      <c r="G64" s="10">
        <v>308674</v>
      </c>
      <c r="H64" s="11">
        <v>49559</v>
      </c>
      <c r="I64" s="11">
        <v>24883</v>
      </c>
      <c r="J64" s="11">
        <v>76028</v>
      </c>
      <c r="K64" s="33">
        <f t="shared" si="1"/>
        <v>150470</v>
      </c>
      <c r="L64" s="14">
        <f t="shared" si="2"/>
        <v>0.487472219882465</v>
      </c>
    </row>
    <row r="65" spans="1:12" ht="18">
      <c r="A65" s="9">
        <v>55025</v>
      </c>
      <c r="C65" s="9" t="s">
        <v>32</v>
      </c>
      <c r="D65" s="11">
        <v>213824</v>
      </c>
      <c r="E65" s="10">
        <v>0</v>
      </c>
      <c r="F65" s="29">
        <f t="shared" si="0"/>
        <v>213824</v>
      </c>
      <c r="G65" s="10">
        <v>213824</v>
      </c>
      <c r="H65" s="11">
        <v>35470</v>
      </c>
      <c r="J65" s="11">
        <v>53205</v>
      </c>
      <c r="K65" s="33">
        <f t="shared" si="1"/>
        <v>88675</v>
      </c>
      <c r="L65" s="14">
        <f t="shared" si="2"/>
        <v>0.4147102289733613</v>
      </c>
    </row>
    <row r="66" spans="1:12" ht="18">
      <c r="A66" s="9">
        <v>55145</v>
      </c>
      <c r="C66" s="9" t="s">
        <v>46</v>
      </c>
      <c r="E66" s="10">
        <v>0</v>
      </c>
      <c r="F66" s="29">
        <f t="shared" si="0"/>
        <v>0</v>
      </c>
      <c r="G66" s="10">
        <v>0</v>
      </c>
      <c r="J66" s="11">
        <v>11005</v>
      </c>
      <c r="K66" s="33">
        <f t="shared" si="1"/>
        <v>11005</v>
      </c>
      <c r="L66" s="14"/>
    </row>
    <row r="67" spans="1:12" ht="18">
      <c r="A67" s="9">
        <v>55160</v>
      </c>
      <c r="C67" s="9" t="s">
        <v>34</v>
      </c>
      <c r="D67" s="11">
        <v>564445</v>
      </c>
      <c r="E67" s="31">
        <v>-5877</v>
      </c>
      <c r="F67" s="29">
        <f t="shared" si="0"/>
        <v>558568</v>
      </c>
      <c r="G67" s="10">
        <v>564445</v>
      </c>
      <c r="H67" s="11">
        <v>282223</v>
      </c>
      <c r="I67" s="11"/>
      <c r="J67" s="11">
        <v>141111</v>
      </c>
      <c r="K67" s="33">
        <f t="shared" si="1"/>
        <v>423334</v>
      </c>
      <c r="L67" s="14">
        <f t="shared" si="2"/>
        <v>0.7578916085418427</v>
      </c>
    </row>
    <row r="68" spans="1:12" ht="18">
      <c r="A68" s="9">
        <v>55245</v>
      </c>
      <c r="C68" s="9" t="s">
        <v>77</v>
      </c>
      <c r="D68" s="11">
        <v>102942</v>
      </c>
      <c r="E68" s="10">
        <v>0</v>
      </c>
      <c r="F68" s="29">
        <f t="shared" si="0"/>
        <v>102942</v>
      </c>
      <c r="G68" s="10">
        <v>102942</v>
      </c>
      <c r="H68" s="11">
        <v>25736</v>
      </c>
      <c r="I68" s="11">
        <v>25735</v>
      </c>
      <c r="J68" s="11">
        <v>25735</v>
      </c>
      <c r="K68" s="33">
        <f t="shared" si="1"/>
        <v>77206</v>
      </c>
      <c r="L68" s="14">
        <f t="shared" si="2"/>
        <v>0.7499951428959997</v>
      </c>
    </row>
    <row r="69" spans="1:12" ht="18">
      <c r="A69" s="9">
        <v>55255</v>
      </c>
      <c r="C69" s="9" t="s">
        <v>84</v>
      </c>
      <c r="D69" s="11">
        <v>-1195</v>
      </c>
      <c r="E69" s="10">
        <v>0</v>
      </c>
      <c r="F69" s="29">
        <f t="shared" si="0"/>
        <v>-1195</v>
      </c>
      <c r="G69" s="10">
        <v>0</v>
      </c>
      <c r="H69" s="19"/>
      <c r="I69" s="11"/>
      <c r="J69" s="11">
        <v>-298</v>
      </c>
      <c r="K69" s="33">
        <f t="shared" si="1"/>
        <v>-298</v>
      </c>
      <c r="L69" s="14">
        <f t="shared" si="2"/>
        <v>0.24937238493723848</v>
      </c>
    </row>
    <row r="70" spans="1:12" ht="18">
      <c r="A70" s="9">
        <v>55260</v>
      </c>
      <c r="C70" s="9" t="s">
        <v>18</v>
      </c>
      <c r="D70" s="11">
        <v>16098</v>
      </c>
      <c r="E70" s="10">
        <v>-8000</v>
      </c>
      <c r="F70" s="29">
        <f t="shared" si="0"/>
        <v>8098</v>
      </c>
      <c r="G70" s="10">
        <v>16390</v>
      </c>
      <c r="H70" s="11">
        <v>2133</v>
      </c>
      <c r="I70" s="17">
        <v>3532</v>
      </c>
      <c r="J70" s="17">
        <v>1864</v>
      </c>
      <c r="K70" s="33">
        <f t="shared" si="1"/>
        <v>7529</v>
      </c>
      <c r="L70" s="14">
        <f t="shared" si="2"/>
        <v>0.9297357372190664</v>
      </c>
    </row>
    <row r="71" spans="1:12" ht="18">
      <c r="A71" s="9">
        <v>55350</v>
      </c>
      <c r="C71" s="9" t="s">
        <v>56</v>
      </c>
      <c r="D71" s="11">
        <v>591</v>
      </c>
      <c r="E71" s="10">
        <v>0</v>
      </c>
      <c r="F71" s="29">
        <f t="shared" si="0"/>
        <v>591</v>
      </c>
      <c r="G71" s="10">
        <v>591</v>
      </c>
      <c r="H71" s="9">
        <v>148</v>
      </c>
      <c r="I71" s="17"/>
      <c r="J71" s="17">
        <v>49</v>
      </c>
      <c r="K71" s="33">
        <f t="shared" si="1"/>
        <v>197</v>
      </c>
      <c r="L71" s="14">
        <f t="shared" si="2"/>
        <v>0.3333333333333333</v>
      </c>
    </row>
    <row r="72" spans="1:12" ht="18">
      <c r="A72" s="9">
        <v>55351</v>
      </c>
      <c r="C72" s="9" t="s">
        <v>57</v>
      </c>
      <c r="D72" s="11">
        <v>251</v>
      </c>
      <c r="E72" s="10">
        <v>0</v>
      </c>
      <c r="F72" s="29">
        <f t="shared" si="0"/>
        <v>251</v>
      </c>
      <c r="G72" s="10">
        <v>251</v>
      </c>
      <c r="H72" s="9">
        <v>63</v>
      </c>
      <c r="I72" s="17"/>
      <c r="J72" s="17">
        <v>20</v>
      </c>
      <c r="K72" s="33">
        <f t="shared" si="1"/>
        <v>83</v>
      </c>
      <c r="L72" s="14">
        <f t="shared" si="2"/>
        <v>0.33067729083665337</v>
      </c>
    </row>
    <row r="73" spans="1:12" ht="18">
      <c r="A73" s="9">
        <v>55353</v>
      </c>
      <c r="C73" s="9" t="s">
        <v>58</v>
      </c>
      <c r="D73" s="11">
        <v>644</v>
      </c>
      <c r="E73" s="10">
        <v>0</v>
      </c>
      <c r="F73" s="29">
        <f t="shared" si="0"/>
        <v>644</v>
      </c>
      <c r="G73" s="10">
        <v>644</v>
      </c>
      <c r="H73" s="9">
        <v>161</v>
      </c>
      <c r="I73" s="17"/>
      <c r="J73" s="17">
        <v>53</v>
      </c>
      <c r="K73" s="33">
        <f t="shared" si="1"/>
        <v>214</v>
      </c>
      <c r="L73" s="14">
        <f t="shared" si="2"/>
        <v>0.33229813664596275</v>
      </c>
    </row>
    <row r="74" spans="1:12" ht="18">
      <c r="A74" s="9">
        <v>56720</v>
      </c>
      <c r="C74" s="9" t="s">
        <v>19</v>
      </c>
      <c r="E74" s="10">
        <v>0</v>
      </c>
      <c r="F74" s="29">
        <f aca="true" t="shared" si="3" ref="F74:F83">D74+E74</f>
        <v>0</v>
      </c>
      <c r="G74" s="10">
        <v>12711</v>
      </c>
      <c r="K74" s="33">
        <f aca="true" t="shared" si="4" ref="K74:K83">SUM(H74:J74)</f>
        <v>0</v>
      </c>
      <c r="L74" s="14"/>
    </row>
    <row r="75" spans="1:12" ht="18">
      <c r="A75" s="9">
        <v>56730</v>
      </c>
      <c r="C75" s="9" t="s">
        <v>49</v>
      </c>
      <c r="E75" s="10">
        <v>0</v>
      </c>
      <c r="F75" s="29">
        <f t="shared" si="3"/>
        <v>0</v>
      </c>
      <c r="G75" s="10">
        <v>0</v>
      </c>
      <c r="K75" s="33">
        <f t="shared" si="4"/>
        <v>0</v>
      </c>
      <c r="L75" s="14"/>
    </row>
    <row r="76" spans="1:12" ht="18">
      <c r="A76" s="9">
        <v>56740</v>
      </c>
      <c r="C76" s="9" t="s">
        <v>20</v>
      </c>
      <c r="E76" s="10">
        <v>0</v>
      </c>
      <c r="F76" s="29">
        <f t="shared" si="3"/>
        <v>0</v>
      </c>
      <c r="G76" s="10">
        <v>122125</v>
      </c>
      <c r="H76" s="27">
        <v>33127</v>
      </c>
      <c r="K76" s="33">
        <f t="shared" si="4"/>
        <v>33127</v>
      </c>
      <c r="L76" s="14"/>
    </row>
    <row r="77" spans="1:12" ht="18">
      <c r="A77" s="9">
        <v>56741</v>
      </c>
      <c r="C77" s="9" t="s">
        <v>21</v>
      </c>
      <c r="D77" s="11">
        <v>33127</v>
      </c>
      <c r="E77" s="10">
        <v>0</v>
      </c>
      <c r="F77" s="29">
        <f t="shared" si="3"/>
        <v>33127</v>
      </c>
      <c r="G77" s="11">
        <v>33127</v>
      </c>
      <c r="K77" s="33">
        <f t="shared" si="4"/>
        <v>0</v>
      </c>
      <c r="L77" s="14">
        <f aca="true" t="shared" si="5" ref="L77:L84">K77/F77</f>
        <v>0</v>
      </c>
    </row>
    <row r="78" spans="1:12" ht="18">
      <c r="A78" s="9">
        <v>59881</v>
      </c>
      <c r="C78" s="9" t="s">
        <v>81</v>
      </c>
      <c r="D78" s="11">
        <v>15670</v>
      </c>
      <c r="E78" s="10">
        <v>0</v>
      </c>
      <c r="F78" s="29">
        <f t="shared" si="3"/>
        <v>15670</v>
      </c>
      <c r="G78" s="11">
        <v>15670</v>
      </c>
      <c r="K78" s="33">
        <f t="shared" si="4"/>
        <v>0</v>
      </c>
      <c r="L78" s="14">
        <f t="shared" si="5"/>
        <v>0</v>
      </c>
    </row>
    <row r="79" spans="1:12" ht="18">
      <c r="A79" s="9">
        <v>59911</v>
      </c>
      <c r="C79" s="9" t="s">
        <v>60</v>
      </c>
      <c r="D79" s="11">
        <v>123660</v>
      </c>
      <c r="E79" s="10">
        <v>-123660</v>
      </c>
      <c r="F79" s="29">
        <f t="shared" si="3"/>
        <v>0</v>
      </c>
      <c r="G79" s="10">
        <v>0</v>
      </c>
      <c r="K79" s="33">
        <f t="shared" si="4"/>
        <v>0</v>
      </c>
      <c r="L79" s="14"/>
    </row>
    <row r="80" spans="1:12" ht="18">
      <c r="A80" s="9">
        <v>59986</v>
      </c>
      <c r="C80" s="9" t="s">
        <v>61</v>
      </c>
      <c r="D80" s="10">
        <v>-222878</v>
      </c>
      <c r="E80" s="10">
        <v>0</v>
      </c>
      <c r="F80" s="29">
        <f t="shared" si="3"/>
        <v>-222878</v>
      </c>
      <c r="G80" s="10">
        <v>-222878</v>
      </c>
      <c r="K80" s="33">
        <f t="shared" si="4"/>
        <v>0</v>
      </c>
      <c r="L80" s="14">
        <f t="shared" si="5"/>
        <v>0</v>
      </c>
    </row>
    <row r="81" spans="1:12" ht="18">
      <c r="A81" s="9">
        <v>59990</v>
      </c>
      <c r="C81" s="9" t="s">
        <v>62</v>
      </c>
      <c r="D81" s="10">
        <v>-636706</v>
      </c>
      <c r="E81" s="10">
        <v>0</v>
      </c>
      <c r="F81" s="29">
        <f t="shared" si="3"/>
        <v>-636706</v>
      </c>
      <c r="G81" s="10">
        <v>-636706</v>
      </c>
      <c r="K81" s="33">
        <f t="shared" si="4"/>
        <v>0</v>
      </c>
      <c r="L81" s="14">
        <f t="shared" si="5"/>
        <v>0</v>
      </c>
    </row>
    <row r="82" spans="1:12" ht="18">
      <c r="A82" s="9">
        <v>59895</v>
      </c>
      <c r="C82" s="9" t="s">
        <v>59</v>
      </c>
      <c r="D82" s="10">
        <v>269658</v>
      </c>
      <c r="E82" s="9">
        <v>0</v>
      </c>
      <c r="F82" s="29">
        <f t="shared" si="3"/>
        <v>269658</v>
      </c>
      <c r="G82" s="10">
        <f>SUM(D82:E82)</f>
        <v>269658</v>
      </c>
      <c r="K82" s="33">
        <f t="shared" si="4"/>
        <v>0</v>
      </c>
      <c r="L82" s="14">
        <f t="shared" si="5"/>
        <v>0</v>
      </c>
    </row>
    <row r="83" spans="1:12" ht="18">
      <c r="A83" s="20">
        <v>59999</v>
      </c>
      <c r="B83" s="20"/>
      <c r="C83" s="20" t="s">
        <v>63</v>
      </c>
      <c r="D83" s="21">
        <v>60260</v>
      </c>
      <c r="E83" s="22">
        <v>0</v>
      </c>
      <c r="F83" s="30">
        <f t="shared" si="3"/>
        <v>60260</v>
      </c>
      <c r="G83" s="21">
        <v>60260</v>
      </c>
      <c r="H83" s="21"/>
      <c r="I83" s="20"/>
      <c r="J83" s="20"/>
      <c r="K83" s="34">
        <f t="shared" si="4"/>
        <v>0</v>
      </c>
      <c r="L83" s="23">
        <f t="shared" si="5"/>
        <v>0</v>
      </c>
    </row>
    <row r="84" spans="1:12" s="1" customFormat="1" ht="18">
      <c r="A84" s="1" t="s">
        <v>33</v>
      </c>
      <c r="D84" s="24">
        <f aca="true" t="shared" si="6" ref="D84:J84">SUM(D9:D83)</f>
        <v>17825068</v>
      </c>
      <c r="E84" s="24">
        <f>SUM(E9:E83)</f>
        <v>268193</v>
      </c>
      <c r="F84" s="28">
        <f t="shared" si="6"/>
        <v>18093261</v>
      </c>
      <c r="G84" s="24">
        <f t="shared" si="6"/>
        <v>17310723</v>
      </c>
      <c r="H84" s="13">
        <f t="shared" si="6"/>
        <v>4397193.640000001</v>
      </c>
      <c r="I84" s="13">
        <f t="shared" si="6"/>
        <v>4800144</v>
      </c>
      <c r="J84" s="13">
        <f t="shared" si="6"/>
        <v>4431315</v>
      </c>
      <c r="K84" s="13">
        <f>SUM(K9:K83)</f>
        <v>13628652.64</v>
      </c>
      <c r="L84" s="32">
        <f t="shared" si="5"/>
        <v>0.7532446826473127</v>
      </c>
    </row>
    <row r="85" ht="18">
      <c r="G85" s="24"/>
    </row>
    <row r="87" spans="2:8" ht="18">
      <c r="B87" s="25">
        <v>1</v>
      </c>
      <c r="C87" s="9" t="s">
        <v>86</v>
      </c>
      <c r="G87" s="26"/>
      <c r="H87" s="26">
        <v>517115</v>
      </c>
    </row>
    <row r="88" ht="18">
      <c r="C88" s="9" t="s">
        <v>87</v>
      </c>
    </row>
    <row r="90" spans="2:8" ht="18">
      <c r="B90" s="25">
        <v>2</v>
      </c>
      <c r="C90" s="9" t="s">
        <v>92</v>
      </c>
      <c r="H90" s="10">
        <v>29900</v>
      </c>
    </row>
    <row r="91" ht="18">
      <c r="C91" s="9" t="s">
        <v>93</v>
      </c>
    </row>
    <row r="93" spans="2:8" ht="18">
      <c r="B93" s="25">
        <v>3</v>
      </c>
      <c r="C93" s="9" t="s">
        <v>102</v>
      </c>
      <c r="H93" s="10">
        <v>-155162</v>
      </c>
    </row>
    <row r="94" ht="18">
      <c r="C94" s="9" t="s">
        <v>103</v>
      </c>
    </row>
    <row r="95" ht="18">
      <c r="C95" s="9" t="s">
        <v>104</v>
      </c>
    </row>
  </sheetData>
  <printOptions horizontalCentered="1" verticalCentered="1"/>
  <pageMargins left="0" right="0" top="1" bottom="1" header="0.5" footer="0.5"/>
  <pageSetup horizontalDpi="600" verticalDpi="600" orientation="landscape" scale="60" r:id="rId1"/>
  <headerFooter alignWithMargins="0">
    <oddHeader>&amp;RAttachment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Department of Assessments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OrmeJ</dc:creator>
  <cp:keywords/>
  <dc:description/>
  <cp:lastModifiedBy>harriss</cp:lastModifiedBy>
  <cp:lastPrinted>2005-10-27T18:11:08Z</cp:lastPrinted>
  <dcterms:created xsi:type="dcterms:W3CDTF">2005-02-25T17:22:34Z</dcterms:created>
  <dcterms:modified xsi:type="dcterms:W3CDTF">2005-10-27T18:11:31Z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31670266</vt:i4>
  </property>
  <property fmtid="{D5CDD505-2E9C-101B-9397-08002B2CF9AE}" pid="3" name="_EmailSubject">
    <vt:lpwstr>Proviso Assessor's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-1754622965</vt:i4>
  </property>
  <property fmtid="{D5CDD505-2E9C-101B-9397-08002B2CF9AE}" pid="7" name="_ReviewingToolsShownOnce">
    <vt:lpwstr/>
  </property>
</Properties>
</file>