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390" yWindow="65461" windowWidth="11550" windowHeight="10275" activeTab="0"/>
  </bookViews>
  <sheets>
    <sheet name="Fiscal Note" sheetId="1" r:id="rId1"/>
  </sheets>
  <definedNames>
    <definedName name="_xlnm.Print_Area" localSheetId="0">'Fiscal Note'!$A$1:$G$43</definedName>
  </definedNames>
  <calcPr calcId="152511"/>
</workbook>
</file>

<file path=xl/sharedStrings.xml><?xml version="1.0" encoding="utf-8"?>
<sst xmlns="http://schemas.openxmlformats.org/spreadsheetml/2006/main" count="42" uniqueCount="37">
  <si>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</si>
  <si>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</si>
  <si>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</si>
  <si>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</si>
  <si>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</si>
  <si>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</si>
  <si>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</si>
  <si>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</si>
  <si>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</si>
  <si>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</si>
  <si>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</si>
  <si>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</si>
  <si>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</si>
  <si>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</si>
  <si>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</si>
  <si>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</si>
  <si>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</si>
  <si>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</si>
  <si>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</si>
  <si>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</si>
  <si>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2017-2018 FISCAL NOTE</t>
  </si>
  <si>
    <t>2017-2018</t>
  </si>
  <si>
    <t>2019-2020</t>
  </si>
  <si>
    <t>2021-2022</t>
  </si>
  <si>
    <t>Affected Agency and/or Agencies:   Department of Public Defense</t>
  </si>
  <si>
    <t>Title:   Department of Public Defense Seattle Municipal Court Services Contract</t>
  </si>
  <si>
    <t>Note Prepared By:  Laura Federighi</t>
  </si>
  <si>
    <t>Date Prepared: August 8, 2017</t>
  </si>
  <si>
    <t>Public Defense</t>
  </si>
  <si>
    <t>City of Seattle</t>
  </si>
  <si>
    <t>Does this legislation require a budget supplemental? No</t>
  </si>
  <si>
    <t>This fiscal note accompanies the contract for providing indigent defense services for the City of Seattle's Municipal Court.  The FTE, expense and revenue budget were included in the adopted 2017-18 biennial budget.  The budget is negotiated with the City of Seattle on an annual basis.  The budget was developed using the 2017-2018 budget development instructions, Appendix G, King Cunty Financial Planning Expendtirue Assumptions and Guidance (2017-2018)</t>
  </si>
  <si>
    <t>Salaries and Benefits</t>
  </si>
  <si>
    <t>Supplies</t>
  </si>
  <si>
    <t>Overhead</t>
  </si>
  <si>
    <t>Assumed the 2018 budget inflated by the general inflation factor of 5.8% in 2019/2020 and 6.2% in 2021/2022</t>
  </si>
  <si>
    <t>as outlined in Appendix G King County Financial Planning Expeidnture Assumptions and Guidance (2017-2026)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</si>
</sst>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tabSelected="1" workbookViewId="0" topLeftCell="A1">
      <selection activeCell="A48" sqref="A48:G4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26</v>
      </c>
      <c r="B6" s="13"/>
      <c r="C6" s="13"/>
      <c r="D6" s="13"/>
      <c r="E6" s="13"/>
      <c r="F6" s="13"/>
      <c r="G6" s="14"/>
    </row>
    <row r="7" spans="1:7" ht="18" customHeight="1">
      <c r="A7" s="12" t="s">
        <v>27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71" t="s">
        <v>31</v>
      </c>
      <c r="B12" s="72"/>
      <c r="C12" s="72"/>
      <c r="D12" s="72"/>
      <c r="E12" s="72"/>
      <c r="F12" s="72"/>
      <c r="G12" s="73"/>
      <c r="I12" s="52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6</v>
      </c>
      <c r="D16" s="49" t="s">
        <v>7</v>
      </c>
      <c r="E16" s="49" t="s">
        <v>21</v>
      </c>
      <c r="F16" s="50" t="s">
        <v>22</v>
      </c>
      <c r="G16" s="54" t="s">
        <v>23</v>
      </c>
      <c r="I16" s="51"/>
    </row>
    <row r="17" spans="1:7" ht="18" customHeight="1">
      <c r="A17" s="33" t="s">
        <v>28</v>
      </c>
      <c r="B17" s="19"/>
      <c r="C17" s="55">
        <v>10</v>
      </c>
      <c r="D17" s="55" t="s">
        <v>29</v>
      </c>
      <c r="E17" s="20">
        <v>0</v>
      </c>
      <c r="F17" s="20">
        <f>8325548.27145343*1.057</f>
        <v>8800104.522926275</v>
      </c>
      <c r="G17" s="63">
        <f>+F17*1.062</f>
        <v>9345711.003347704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8">
        <f>SUM(E17:E20)</f>
        <v>0</v>
      </c>
      <c r="F21" s="48">
        <f>SUM(F17:F20)</f>
        <v>8800104.522926275</v>
      </c>
      <c r="G21" s="62">
        <f>SUM(G17:G20)</f>
        <v>9345711.003347704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2017-2018</v>
      </c>
      <c r="F24" s="49" t="str">
        <f>F16</f>
        <v>2019-2020</v>
      </c>
      <c r="G24" s="61" t="str">
        <f>G16</f>
        <v>2021-2022</v>
      </c>
    </row>
    <row r="25" spans="1:7" ht="18" customHeight="1">
      <c r="A25" s="33" t="s">
        <v>28</v>
      </c>
      <c r="B25" s="19"/>
      <c r="C25" s="55">
        <v>10</v>
      </c>
      <c r="D25" s="55" t="s">
        <v>29</v>
      </c>
      <c r="E25" s="20">
        <v>0</v>
      </c>
      <c r="F25" s="20">
        <f>8325548.27145343*1.057</f>
        <v>8800104.522926275</v>
      </c>
      <c r="G25" s="63">
        <f>+F25*1.062</f>
        <v>9345711.003347704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5</v>
      </c>
      <c r="C29" s="58"/>
      <c r="D29" s="58"/>
      <c r="E29" s="48">
        <f>SUM(E25:E28)</f>
        <v>0</v>
      </c>
      <c r="F29" s="48">
        <f>SUM(F25:F28)</f>
        <v>8800104.522926275</v>
      </c>
      <c r="G29" s="62">
        <f>SUM(G25:G28)</f>
        <v>9345711.003347704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2017-2018</v>
      </c>
      <c r="F32" s="32" t="str">
        <f>F16</f>
        <v>2019-2020</v>
      </c>
      <c r="G32" s="65" t="str">
        <f>G16</f>
        <v>2021-2022</v>
      </c>
      <c r="H32" s="26"/>
      <c r="I32" s="26"/>
    </row>
    <row r="33" spans="1:9" ht="18" customHeight="1">
      <c r="A33" s="33" t="s">
        <v>32</v>
      </c>
      <c r="B33" s="19"/>
      <c r="C33" s="24"/>
      <c r="D33" s="25"/>
      <c r="E33" s="20"/>
      <c r="F33" s="20">
        <f>8800105-F34-F35</f>
        <v>7460477.778600001</v>
      </c>
      <c r="G33" s="63">
        <f>9345711-G34-G35</f>
        <v>7923026.890873199</v>
      </c>
      <c r="H33" s="26"/>
      <c r="I33" s="26"/>
    </row>
    <row r="34" spans="1:9" ht="18" customHeight="1">
      <c r="A34" s="33" t="s">
        <v>33</v>
      </c>
      <c r="B34" s="19"/>
      <c r="C34" s="19"/>
      <c r="D34" s="23"/>
      <c r="E34" s="20"/>
      <c r="F34" s="20">
        <f>34607.3*1.058</f>
        <v>36614.523400000005</v>
      </c>
      <c r="G34" s="63">
        <f>+F34*1.062</f>
        <v>38884.62385080001</v>
      </c>
      <c r="H34" s="27"/>
      <c r="I34" s="27"/>
    </row>
    <row r="35" spans="1:9" ht="18" customHeight="1">
      <c r="A35" s="33" t="s">
        <v>34</v>
      </c>
      <c r="B35" s="19"/>
      <c r="C35" s="19"/>
      <c r="D35" s="23"/>
      <c r="E35" s="20"/>
      <c r="F35" s="20">
        <f>1231581*1.058</f>
        <v>1303012.698</v>
      </c>
      <c r="G35" s="63">
        <f>+F35*1.062</f>
        <v>1383799.485276</v>
      </c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8800105.000000002</v>
      </c>
      <c r="G38" s="62">
        <f>SUM(G33:G37)</f>
        <v>9345711</v>
      </c>
      <c r="H38" s="28"/>
      <c r="I38" s="28"/>
    </row>
    <row r="39" spans="1:9" ht="18" customHeight="1">
      <c r="A39" s="39" t="s">
        <v>30</v>
      </c>
      <c r="B39" s="13"/>
      <c r="C39" s="13"/>
      <c r="D39" s="13"/>
      <c r="E39" s="66"/>
      <c r="F39" s="66"/>
      <c r="G39" s="66"/>
      <c r="H39" s="28"/>
      <c r="I39" s="28"/>
    </row>
    <row r="40" spans="1:9" ht="18" customHeight="1">
      <c r="A40" s="13" t="s">
        <v>13</v>
      </c>
      <c r="B40" s="13"/>
      <c r="C40" s="13"/>
      <c r="D40" s="13"/>
      <c r="E40" s="66"/>
      <c r="F40" s="66"/>
      <c r="G40" s="66"/>
      <c r="H40" s="28"/>
      <c r="I40" s="28"/>
    </row>
    <row r="41" spans="1:9" ht="18" customHeight="1">
      <c r="A41" s="13" t="s">
        <v>35</v>
      </c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13" t="s">
        <v>36</v>
      </c>
      <c r="B42" s="13"/>
      <c r="C42" s="13"/>
      <c r="D42" s="13"/>
      <c r="E42" s="66"/>
      <c r="F42" s="66"/>
      <c r="G42" s="66"/>
      <c r="H42" s="28"/>
      <c r="I42" s="28"/>
    </row>
    <row r="43" spans="1:9" ht="18" customHeight="1">
      <c r="A43" s="13"/>
      <c r="B43" s="13"/>
      <c r="C43" s="13"/>
      <c r="D43" s="13"/>
      <c r="E43" s="66"/>
      <c r="F43" s="66"/>
      <c r="G43" s="66"/>
      <c r="H43" s="28"/>
      <c r="I43" s="28"/>
    </row>
    <row r="44" spans="1:9" ht="18" customHeight="1">
      <c r="A44" s="68"/>
      <c r="B44" s="68"/>
      <c r="C44" s="68"/>
      <c r="D44" s="68"/>
      <c r="E44" s="69"/>
      <c r="F44" s="69"/>
      <c r="G44" s="69"/>
      <c r="H44" s="28"/>
      <c r="I44" s="28"/>
    </row>
    <row r="45" spans="1:9" ht="18" customHeight="1">
      <c r="A45" s="39" t="s">
        <v>14</v>
      </c>
      <c r="B45" s="13"/>
      <c r="C45" s="13"/>
      <c r="D45" s="13"/>
      <c r="E45" s="66"/>
      <c r="F45" s="66"/>
      <c r="G45" s="66"/>
      <c r="H45" s="28"/>
      <c r="I45" s="28"/>
    </row>
    <row r="46" spans="1:9" ht="42" customHeight="1">
      <c r="A46" s="77" t="s">
        <v>15</v>
      </c>
      <c r="B46" s="78"/>
      <c r="C46" s="78"/>
      <c r="D46" s="78"/>
      <c r="E46" s="78"/>
      <c r="F46" s="78"/>
      <c r="G46" s="78"/>
      <c r="H46" s="28"/>
      <c r="I46" s="28"/>
    </row>
    <row r="47" spans="1:7" ht="13.5">
      <c r="A47" s="13" t="s">
        <v>16</v>
      </c>
      <c r="B47" s="13"/>
      <c r="C47" s="13"/>
      <c r="D47" s="13"/>
      <c r="E47" s="13"/>
      <c r="F47" s="13"/>
      <c r="G47" s="13"/>
    </row>
    <row r="48" spans="1:7" ht="28.5" customHeight="1">
      <c r="A48" s="79" t="s">
        <v>19</v>
      </c>
      <c r="B48" s="79"/>
      <c r="C48" s="79"/>
      <c r="D48" s="79"/>
      <c r="E48" s="79"/>
      <c r="F48" s="79"/>
      <c r="G48" s="79"/>
    </row>
    <row r="49" spans="1:9" ht="13.5">
      <c r="A49" s="13" t="s">
        <v>17</v>
      </c>
      <c r="B49" s="13"/>
      <c r="C49" s="13"/>
      <c r="D49" s="13"/>
      <c r="E49" s="13"/>
      <c r="F49" s="13"/>
      <c r="G49" s="13"/>
      <c r="H49" s="28"/>
      <c r="I49" s="53"/>
    </row>
    <row r="50" spans="1:7" ht="13.5">
      <c r="A50" s="13" t="s">
        <v>18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  <row r="423" spans="1:7" ht="12.75">
      <c r="A423" s="52"/>
      <c r="B423" s="52"/>
      <c r="C423" s="52"/>
      <c r="D423" s="52"/>
      <c r="E423" s="52"/>
      <c r="F423" s="52"/>
      <c r="G423" s="52"/>
    </row>
    <row r="424" spans="1:7" ht="12.75">
      <c r="A424" s="52"/>
      <c r="B424" s="52"/>
      <c r="C424" s="52"/>
      <c r="D424" s="52"/>
      <c r="E424" s="52"/>
      <c r="F424" s="52"/>
      <c r="G424" s="52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AFE656-AEAB-4BB5-ADAF-2AC048D486A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2D27C3-CC62-4424-9C17-32EDB05ED99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7B89A0-C14F-4C4D-B7F8-228D8D5D82B0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cc811197-5a73-4d86-a206-c117da05dd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2017-09-07T15:26:59Z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</Properties>
</file>