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PSBBudgetSection/2025 Budget/07b_LegislationProduction/2025_AnnualBudgetOrdinance/"/>
    </mc:Choice>
  </mc:AlternateContent>
  <xr:revisionPtr revIDLastSave="444" documentId="11_9A2C00A1B5C9020435351CA89A30DA90DF881133" xr6:coauthVersionLast="47" xr6:coauthVersionMax="47" xr10:uidLastSave="{5ABD02D3-D74A-400F-8DFD-ED59B0E9E751}"/>
  <bookViews>
    <workbookView xWindow="-110" yWindow="-110" windowWidth="25820" windowHeight="13900" xr2:uid="{00000000-000D-0000-FFFF-FFFF00000000}"/>
  </bookViews>
  <sheets>
    <sheet name="OrdinanceAttachment" sheetId="1" r:id="rId1"/>
  </sheets>
  <definedNames>
    <definedName name="_xlnm.Print_Area" localSheetId="0">OrdinanceAttachment!$A$2:$K$1595</definedName>
    <definedName name="_xlnm.Print_Titles" localSheetId="0">OrdinanceAttachment!$1:$5</definedName>
    <definedName name="Total">OrdinanceAttachment!$K$4</definedName>
    <definedName name="Year1">OrdinanceAttachment!$E$4</definedName>
    <definedName name="Year2">OrdinanceAttachment!$F$4</definedName>
    <definedName name="Year3">OrdinanceAttachment!$G$4</definedName>
    <definedName name="Year4">OrdinanceAttachment!$H$4</definedName>
    <definedName name="Year5">OrdinanceAttachment!$I$4</definedName>
    <definedName name="Year6">OrdinanceAttachment!$J$4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2" i="1" l="1"/>
  <c r="K1590" i="1"/>
  <c r="K1587" i="1"/>
  <c r="K1584" i="1"/>
  <c r="K1581" i="1"/>
  <c r="K1578" i="1"/>
  <c r="J1593" i="1"/>
  <c r="I1593" i="1"/>
  <c r="H1593" i="1"/>
  <c r="G1593" i="1"/>
  <c r="F1593" i="1"/>
  <c r="E1593" i="1"/>
  <c r="K1571" i="1"/>
  <c r="K1568" i="1"/>
  <c r="K1565" i="1"/>
  <c r="K1562" i="1"/>
  <c r="K1559" i="1"/>
  <c r="K1556" i="1"/>
  <c r="K1553" i="1"/>
  <c r="K1550" i="1"/>
  <c r="K1547" i="1"/>
  <c r="K1544" i="1"/>
  <c r="J1574" i="1"/>
  <c r="I1574" i="1"/>
  <c r="H1574" i="1"/>
  <c r="G1574" i="1"/>
  <c r="F1574" i="1"/>
  <c r="E1574" i="1"/>
  <c r="K1537" i="1"/>
  <c r="K1534" i="1"/>
  <c r="K1531" i="1"/>
  <c r="K1528" i="1"/>
  <c r="K1525" i="1"/>
  <c r="K1522" i="1"/>
  <c r="K1519" i="1"/>
  <c r="K1516" i="1"/>
  <c r="K1513" i="1"/>
  <c r="J1540" i="1"/>
  <c r="I1540" i="1"/>
  <c r="H1540" i="1"/>
  <c r="G1540" i="1"/>
  <c r="F1540" i="1"/>
  <c r="E1540" i="1"/>
  <c r="K1506" i="1"/>
  <c r="K1503" i="1"/>
  <c r="K1500" i="1"/>
  <c r="K1497" i="1"/>
  <c r="K1494" i="1"/>
  <c r="K1491" i="1"/>
  <c r="K1488" i="1"/>
  <c r="K1485" i="1"/>
  <c r="K1482" i="1"/>
  <c r="K1479" i="1"/>
  <c r="K1476" i="1"/>
  <c r="K1473" i="1"/>
  <c r="K1470" i="1"/>
  <c r="K1467" i="1"/>
  <c r="K1464" i="1"/>
  <c r="K1461" i="1"/>
  <c r="K1458" i="1"/>
  <c r="K1455" i="1"/>
  <c r="K1452" i="1"/>
  <c r="J1509" i="1"/>
  <c r="I1509" i="1"/>
  <c r="H1509" i="1"/>
  <c r="G1509" i="1"/>
  <c r="F1509" i="1"/>
  <c r="E1509" i="1"/>
  <c r="K1445" i="1"/>
  <c r="K1442" i="1"/>
  <c r="K1439" i="1"/>
  <c r="K1436" i="1"/>
  <c r="K1433" i="1"/>
  <c r="K1430" i="1"/>
  <c r="K1427" i="1"/>
  <c r="K1424" i="1"/>
  <c r="K1421" i="1"/>
  <c r="K1418" i="1"/>
  <c r="K1415" i="1"/>
  <c r="K1412" i="1"/>
  <c r="K1409" i="1"/>
  <c r="K1406" i="1"/>
  <c r="K1403" i="1"/>
  <c r="K1400" i="1"/>
  <c r="J1448" i="1"/>
  <c r="I1448" i="1"/>
  <c r="H1448" i="1"/>
  <c r="G1448" i="1"/>
  <c r="F1448" i="1"/>
  <c r="E1448" i="1"/>
  <c r="K1393" i="1"/>
  <c r="K1390" i="1"/>
  <c r="J1396" i="1"/>
  <c r="I1396" i="1"/>
  <c r="H1396" i="1"/>
  <c r="G1396" i="1"/>
  <c r="F1396" i="1"/>
  <c r="E1396" i="1"/>
  <c r="K1383" i="1"/>
  <c r="F1386" i="1"/>
  <c r="G1386" i="1"/>
  <c r="H1386" i="1"/>
  <c r="I1386" i="1"/>
  <c r="J1386" i="1"/>
  <c r="E1386" i="1"/>
  <c r="K1376" i="1"/>
  <c r="J1379" i="1"/>
  <c r="I1379" i="1"/>
  <c r="H1379" i="1"/>
  <c r="G1379" i="1"/>
  <c r="F1379" i="1"/>
  <c r="E1379" i="1"/>
  <c r="K1369" i="1"/>
  <c r="K1366" i="1"/>
  <c r="K1363" i="1"/>
  <c r="K1360" i="1"/>
  <c r="J1372" i="1"/>
  <c r="I1372" i="1"/>
  <c r="H1372" i="1"/>
  <c r="G1372" i="1"/>
  <c r="F1372" i="1"/>
  <c r="E1372" i="1"/>
  <c r="K1353" i="1"/>
  <c r="K1350" i="1"/>
  <c r="J1356" i="1"/>
  <c r="I1356" i="1"/>
  <c r="H1356" i="1"/>
  <c r="G1356" i="1"/>
  <c r="F1356" i="1"/>
  <c r="E1356" i="1"/>
  <c r="K1343" i="1"/>
  <c r="J1346" i="1"/>
  <c r="I1346" i="1"/>
  <c r="H1346" i="1"/>
  <c r="G1346" i="1"/>
  <c r="F1346" i="1"/>
  <c r="E1346" i="1"/>
  <c r="K1336" i="1"/>
  <c r="J1339" i="1"/>
  <c r="I1339" i="1"/>
  <c r="H1339" i="1"/>
  <c r="G1339" i="1"/>
  <c r="F1339" i="1"/>
  <c r="E1339" i="1"/>
  <c r="K1329" i="1"/>
  <c r="J1332" i="1"/>
  <c r="I1332" i="1"/>
  <c r="H1332" i="1"/>
  <c r="G1332" i="1"/>
  <c r="F1332" i="1"/>
  <c r="E1332" i="1"/>
  <c r="K1322" i="1"/>
  <c r="K1319" i="1"/>
  <c r="J1325" i="1"/>
  <c r="I1325" i="1"/>
  <c r="H1325" i="1"/>
  <c r="G1325" i="1"/>
  <c r="F1325" i="1"/>
  <c r="E1325" i="1"/>
  <c r="J1315" i="1"/>
  <c r="I1315" i="1"/>
  <c r="H1315" i="1"/>
  <c r="G1315" i="1"/>
  <c r="F1315" i="1"/>
  <c r="E1315" i="1"/>
  <c r="K1312" i="1"/>
  <c r="K1309" i="1"/>
  <c r="K1306" i="1"/>
  <c r="K1299" i="1"/>
  <c r="K1296" i="1"/>
  <c r="J1302" i="1"/>
  <c r="I1302" i="1"/>
  <c r="H1302" i="1"/>
  <c r="G1302" i="1"/>
  <c r="F1302" i="1"/>
  <c r="E1302" i="1"/>
  <c r="J1292" i="1"/>
  <c r="I1292" i="1"/>
  <c r="H1292" i="1"/>
  <c r="G1292" i="1"/>
  <c r="F1292" i="1"/>
  <c r="E1292" i="1"/>
  <c r="K1268" i="1"/>
  <c r="K1271" i="1"/>
  <c r="K1274" i="1"/>
  <c r="K1277" i="1"/>
  <c r="K1280" i="1"/>
  <c r="K1283" i="1"/>
  <c r="K1286" i="1"/>
  <c r="K1289" i="1"/>
  <c r="K1265" i="1"/>
  <c r="K1258" i="1"/>
  <c r="K1255" i="1"/>
  <c r="K1252" i="1"/>
  <c r="K1249" i="1"/>
  <c r="K1246" i="1"/>
  <c r="K1243" i="1"/>
  <c r="K1240" i="1"/>
  <c r="K1237" i="1"/>
  <c r="K1234" i="1"/>
  <c r="K1231" i="1"/>
  <c r="K1228" i="1"/>
  <c r="K1225" i="1"/>
  <c r="K1222" i="1"/>
  <c r="K1219" i="1"/>
  <c r="K1216" i="1"/>
  <c r="K1213" i="1"/>
  <c r="K1210" i="1"/>
  <c r="K1207" i="1"/>
  <c r="K1204" i="1"/>
  <c r="K1201" i="1"/>
  <c r="K1198" i="1"/>
  <c r="K1195" i="1"/>
  <c r="K1192" i="1"/>
  <c r="K1189" i="1"/>
  <c r="K1186" i="1"/>
  <c r="K1183" i="1"/>
  <c r="K1180" i="1"/>
  <c r="K1177" i="1"/>
  <c r="K1174" i="1"/>
  <c r="K1171" i="1"/>
  <c r="K1168" i="1"/>
  <c r="K1165" i="1"/>
  <c r="K1162" i="1"/>
  <c r="K1159" i="1"/>
  <c r="K1156" i="1"/>
  <c r="K1153" i="1"/>
  <c r="K1150" i="1"/>
  <c r="K1147" i="1"/>
  <c r="K1144" i="1"/>
  <c r="K1141" i="1"/>
  <c r="K1138" i="1"/>
  <c r="K1135" i="1"/>
  <c r="K1132" i="1"/>
  <c r="K1129" i="1"/>
  <c r="K1126" i="1"/>
  <c r="K1123" i="1"/>
  <c r="K1120" i="1"/>
  <c r="K1117" i="1"/>
  <c r="K1114" i="1"/>
  <c r="K1111" i="1"/>
  <c r="K1108" i="1"/>
  <c r="K1105" i="1"/>
  <c r="K1102" i="1"/>
  <c r="K1099" i="1"/>
  <c r="K1096" i="1"/>
  <c r="K1093" i="1"/>
  <c r="K1090" i="1"/>
  <c r="K1087" i="1"/>
  <c r="K1084" i="1"/>
  <c r="K1081" i="1"/>
  <c r="K1078" i="1"/>
  <c r="K1075" i="1"/>
  <c r="K1072" i="1"/>
  <c r="K1069" i="1"/>
  <c r="K1066" i="1"/>
  <c r="K1063" i="1"/>
  <c r="K1060" i="1"/>
  <c r="K1057" i="1"/>
  <c r="K1054" i="1"/>
  <c r="K1051" i="1"/>
  <c r="K1048" i="1"/>
  <c r="K1045" i="1"/>
  <c r="K1042" i="1"/>
  <c r="K1039" i="1"/>
  <c r="K1036" i="1"/>
  <c r="K1033" i="1"/>
  <c r="K1030" i="1"/>
  <c r="K1027" i="1"/>
  <c r="K1024" i="1"/>
  <c r="K1021" i="1"/>
  <c r="K1018" i="1"/>
  <c r="K1015" i="1"/>
  <c r="K1012" i="1"/>
  <c r="K1009" i="1"/>
  <c r="K1006" i="1"/>
  <c r="K1003" i="1"/>
  <c r="K1000" i="1"/>
  <c r="K997" i="1"/>
  <c r="K994" i="1"/>
  <c r="K991" i="1"/>
  <c r="K988" i="1"/>
  <c r="K985" i="1"/>
  <c r="K982" i="1"/>
  <c r="K979" i="1"/>
  <c r="K976" i="1"/>
  <c r="K973" i="1"/>
  <c r="K970" i="1"/>
  <c r="K967" i="1"/>
  <c r="K964" i="1"/>
  <c r="K961" i="1"/>
  <c r="K958" i="1"/>
  <c r="K955" i="1"/>
  <c r="K952" i="1"/>
  <c r="K949" i="1"/>
  <c r="K946" i="1"/>
  <c r="K943" i="1"/>
  <c r="K940" i="1"/>
  <c r="K937" i="1"/>
  <c r="K934" i="1"/>
  <c r="K931" i="1"/>
  <c r="K928" i="1"/>
  <c r="K925" i="1"/>
  <c r="K922" i="1"/>
  <c r="K919" i="1"/>
  <c r="K916" i="1"/>
  <c r="K913" i="1"/>
  <c r="K910" i="1"/>
  <c r="K907" i="1"/>
  <c r="K904" i="1"/>
  <c r="K901" i="1"/>
  <c r="K898" i="1"/>
  <c r="K895" i="1"/>
  <c r="K892" i="1"/>
  <c r="K889" i="1"/>
  <c r="K886" i="1"/>
  <c r="K883" i="1"/>
  <c r="K880" i="1"/>
  <c r="K877" i="1"/>
  <c r="K874" i="1"/>
  <c r="K871" i="1"/>
  <c r="K868" i="1"/>
  <c r="K865" i="1"/>
  <c r="K862" i="1"/>
  <c r="K859" i="1"/>
  <c r="K856" i="1"/>
  <c r="K853" i="1"/>
  <c r="K850" i="1"/>
  <c r="K847" i="1"/>
  <c r="K844" i="1"/>
  <c r="K841" i="1"/>
  <c r="K838" i="1"/>
  <c r="K835" i="1"/>
  <c r="K832" i="1"/>
  <c r="K829" i="1"/>
  <c r="K826" i="1"/>
  <c r="K823" i="1"/>
  <c r="K820" i="1"/>
  <c r="K817" i="1"/>
  <c r="K814" i="1"/>
  <c r="K811" i="1"/>
  <c r="K808" i="1"/>
  <c r="K805" i="1"/>
  <c r="K802" i="1"/>
  <c r="J1261" i="1"/>
  <c r="I1261" i="1"/>
  <c r="H1261" i="1"/>
  <c r="G1261" i="1"/>
  <c r="F1261" i="1"/>
  <c r="E1261" i="1"/>
  <c r="K795" i="1"/>
  <c r="K792" i="1"/>
  <c r="K789" i="1"/>
  <c r="K786" i="1"/>
  <c r="K783" i="1"/>
  <c r="K780" i="1"/>
  <c r="K777" i="1"/>
  <c r="K774" i="1"/>
  <c r="K771" i="1"/>
  <c r="K768" i="1"/>
  <c r="K765" i="1"/>
  <c r="K762" i="1"/>
  <c r="K759" i="1"/>
  <c r="K756" i="1"/>
  <c r="K753" i="1"/>
  <c r="K750" i="1"/>
  <c r="K747" i="1"/>
  <c r="K744" i="1"/>
  <c r="K741" i="1"/>
  <c r="K738" i="1"/>
  <c r="K735" i="1"/>
  <c r="K732" i="1"/>
  <c r="K729" i="1"/>
  <c r="K726" i="1"/>
  <c r="K723" i="1"/>
  <c r="K720" i="1"/>
  <c r="K717" i="1"/>
  <c r="K714" i="1"/>
  <c r="K711" i="1"/>
  <c r="K708" i="1"/>
  <c r="K705" i="1"/>
  <c r="K702" i="1"/>
  <c r="K699" i="1"/>
  <c r="K696" i="1"/>
  <c r="K693" i="1"/>
  <c r="K690" i="1"/>
  <c r="K687" i="1"/>
  <c r="K684" i="1"/>
  <c r="K681" i="1"/>
  <c r="K678" i="1"/>
  <c r="K675" i="1"/>
  <c r="K672" i="1"/>
  <c r="K669" i="1"/>
  <c r="K666" i="1"/>
  <c r="K663" i="1"/>
  <c r="K660" i="1"/>
  <c r="K657" i="1"/>
  <c r="K654" i="1"/>
  <c r="K651" i="1"/>
  <c r="K648" i="1"/>
  <c r="K645" i="1"/>
  <c r="K642" i="1"/>
  <c r="K639" i="1"/>
  <c r="J798" i="1"/>
  <c r="I798" i="1"/>
  <c r="H798" i="1"/>
  <c r="G798" i="1"/>
  <c r="F798" i="1"/>
  <c r="E798" i="1"/>
  <c r="J635" i="1"/>
  <c r="I635" i="1"/>
  <c r="H635" i="1"/>
  <c r="G635" i="1"/>
  <c r="F635" i="1"/>
  <c r="E635" i="1"/>
  <c r="K632" i="1"/>
  <c r="K629" i="1"/>
  <c r="K626" i="1"/>
  <c r="K623" i="1"/>
  <c r="K620" i="1"/>
  <c r="K617" i="1"/>
  <c r="K614" i="1"/>
  <c r="K611" i="1"/>
  <c r="K608" i="1"/>
  <c r="K605" i="1"/>
  <c r="K602" i="1"/>
  <c r="K599" i="1"/>
  <c r="K596" i="1"/>
  <c r="K593" i="1"/>
  <c r="K590" i="1"/>
  <c r="K587" i="1"/>
  <c r="K584" i="1"/>
  <c r="K581" i="1"/>
  <c r="K578" i="1"/>
  <c r="K575" i="1"/>
  <c r="K572" i="1"/>
  <c r="K569" i="1"/>
  <c r="K566" i="1"/>
  <c r="K563" i="1"/>
  <c r="K560" i="1"/>
  <c r="K557" i="1"/>
  <c r="K554" i="1"/>
  <c r="K551" i="1"/>
  <c r="K548" i="1"/>
  <c r="K545" i="1"/>
  <c r="K542" i="1"/>
  <c r="K539" i="1"/>
  <c r="K536" i="1"/>
  <c r="K533" i="1"/>
  <c r="K530" i="1"/>
  <c r="K527" i="1"/>
  <c r="K524" i="1"/>
  <c r="K521" i="1"/>
  <c r="K518" i="1"/>
  <c r="K515" i="1"/>
  <c r="K512" i="1"/>
  <c r="K509" i="1"/>
  <c r="K506" i="1"/>
  <c r="K503" i="1"/>
  <c r="K500" i="1"/>
  <c r="K497" i="1"/>
  <c r="K494" i="1"/>
  <c r="K491" i="1"/>
  <c r="K488" i="1"/>
  <c r="K485" i="1"/>
  <c r="K482" i="1"/>
  <c r="K479" i="1"/>
  <c r="J475" i="1"/>
  <c r="I475" i="1"/>
  <c r="H475" i="1"/>
  <c r="G475" i="1"/>
  <c r="F475" i="1"/>
  <c r="E475" i="1"/>
  <c r="K399" i="1"/>
  <c r="K402" i="1"/>
  <c r="K405" i="1"/>
  <c r="K408" i="1"/>
  <c r="K411" i="1"/>
  <c r="K414" i="1"/>
  <c r="K417" i="1"/>
  <c r="K420" i="1"/>
  <c r="K423" i="1"/>
  <c r="K426" i="1"/>
  <c r="K429" i="1"/>
  <c r="K432" i="1"/>
  <c r="K435" i="1"/>
  <c r="K438" i="1"/>
  <c r="K441" i="1"/>
  <c r="K444" i="1"/>
  <c r="K447" i="1"/>
  <c r="K450" i="1"/>
  <c r="K453" i="1"/>
  <c r="K456" i="1"/>
  <c r="K459" i="1"/>
  <c r="K462" i="1"/>
  <c r="K465" i="1"/>
  <c r="K396" i="1"/>
  <c r="H468" i="1"/>
  <c r="I468" i="1"/>
  <c r="J468" i="1"/>
  <c r="F468" i="1"/>
  <c r="G468" i="1"/>
  <c r="E468" i="1"/>
  <c r="K389" i="1"/>
  <c r="K386" i="1"/>
  <c r="K383" i="1"/>
  <c r="K380" i="1"/>
  <c r="K377" i="1"/>
  <c r="K374" i="1"/>
  <c r="K371" i="1"/>
  <c r="K368" i="1"/>
  <c r="K365" i="1"/>
  <c r="K362" i="1"/>
  <c r="K359" i="1"/>
  <c r="K356" i="1"/>
  <c r="K353" i="1"/>
  <c r="K350" i="1"/>
  <c r="K347" i="1"/>
  <c r="F392" i="1"/>
  <c r="G392" i="1"/>
  <c r="H392" i="1"/>
  <c r="I392" i="1"/>
  <c r="J392" i="1"/>
  <c r="E392" i="1"/>
  <c r="E343" i="1"/>
  <c r="F343" i="1"/>
  <c r="G343" i="1"/>
  <c r="H343" i="1"/>
  <c r="I343" i="1"/>
  <c r="J343" i="1"/>
  <c r="K340" i="1"/>
  <c r="K337" i="1"/>
  <c r="K330" i="1"/>
  <c r="K255" i="1"/>
  <c r="K258" i="1"/>
  <c r="K261" i="1"/>
  <c r="K264" i="1"/>
  <c r="K267" i="1"/>
  <c r="K270" i="1"/>
  <c r="K273" i="1"/>
  <c r="K276" i="1"/>
  <c r="K279" i="1"/>
  <c r="K282" i="1"/>
  <c r="K285" i="1"/>
  <c r="K288" i="1"/>
  <c r="K291" i="1"/>
  <c r="K294" i="1"/>
  <c r="K297" i="1"/>
  <c r="K300" i="1"/>
  <c r="K303" i="1"/>
  <c r="K306" i="1"/>
  <c r="K309" i="1"/>
  <c r="K312" i="1"/>
  <c r="K315" i="1"/>
  <c r="K318" i="1"/>
  <c r="K321" i="1"/>
  <c r="K324" i="1"/>
  <c r="K327" i="1"/>
  <c r="K252" i="1"/>
  <c r="F333" i="1"/>
  <c r="G333" i="1"/>
  <c r="H333" i="1"/>
  <c r="I333" i="1"/>
  <c r="J333" i="1"/>
  <c r="E333" i="1"/>
  <c r="K245" i="1"/>
  <c r="K242" i="1"/>
  <c r="F248" i="1"/>
  <c r="G248" i="1"/>
  <c r="H248" i="1"/>
  <c r="I248" i="1"/>
  <c r="J248" i="1"/>
  <c r="E248" i="1"/>
  <c r="F238" i="1"/>
  <c r="G238" i="1"/>
  <c r="H238" i="1"/>
  <c r="I238" i="1"/>
  <c r="J238" i="1"/>
  <c r="E238" i="1"/>
  <c r="K235" i="1"/>
  <c r="F231" i="1"/>
  <c r="G231" i="1"/>
  <c r="H231" i="1"/>
  <c r="I231" i="1"/>
  <c r="J231" i="1"/>
  <c r="E231" i="1"/>
  <c r="K228" i="1"/>
  <c r="K221" i="1"/>
  <c r="K212" i="1"/>
  <c r="K215" i="1"/>
  <c r="K218" i="1"/>
  <c r="K209" i="1"/>
  <c r="F224" i="1"/>
  <c r="G224" i="1"/>
  <c r="H224" i="1"/>
  <c r="I224" i="1"/>
  <c r="J224" i="1"/>
  <c r="E224" i="1"/>
  <c r="F205" i="1"/>
  <c r="G205" i="1"/>
  <c r="H205" i="1"/>
  <c r="I205" i="1"/>
  <c r="J205" i="1"/>
  <c r="E205" i="1"/>
  <c r="K10" i="1"/>
  <c r="K13" i="1"/>
  <c r="K16" i="1"/>
  <c r="K19" i="1"/>
  <c r="K22" i="1"/>
  <c r="K25" i="1"/>
  <c r="K28" i="1"/>
  <c r="K31" i="1"/>
  <c r="K34" i="1"/>
  <c r="K37" i="1"/>
  <c r="K40" i="1"/>
  <c r="K43" i="1"/>
  <c r="K46" i="1"/>
  <c r="K49" i="1"/>
  <c r="K52" i="1"/>
  <c r="K55" i="1"/>
  <c r="K58" i="1"/>
  <c r="K61" i="1"/>
  <c r="K64" i="1"/>
  <c r="K67" i="1"/>
  <c r="K70" i="1"/>
  <c r="K73" i="1"/>
  <c r="K76" i="1"/>
  <c r="K79" i="1"/>
  <c r="K82" i="1"/>
  <c r="K85" i="1"/>
  <c r="K88" i="1"/>
  <c r="K91" i="1"/>
  <c r="K94" i="1"/>
  <c r="K97" i="1"/>
  <c r="K100" i="1"/>
  <c r="K103" i="1"/>
  <c r="K106" i="1"/>
  <c r="K109" i="1"/>
  <c r="K112" i="1"/>
  <c r="K115" i="1"/>
  <c r="K118" i="1"/>
  <c r="K121" i="1"/>
  <c r="K124" i="1"/>
  <c r="K127" i="1"/>
  <c r="K130" i="1"/>
  <c r="K133" i="1"/>
  <c r="K136" i="1"/>
  <c r="K139" i="1"/>
  <c r="K142" i="1"/>
  <c r="K145" i="1"/>
  <c r="K148" i="1"/>
  <c r="K151" i="1"/>
  <c r="K154" i="1"/>
  <c r="K157" i="1"/>
  <c r="K160" i="1"/>
  <c r="K163" i="1"/>
  <c r="K166" i="1"/>
  <c r="K169" i="1"/>
  <c r="K172" i="1"/>
  <c r="K175" i="1"/>
  <c r="K178" i="1"/>
  <c r="K181" i="1"/>
  <c r="K184" i="1"/>
  <c r="K187" i="1"/>
  <c r="K190" i="1"/>
  <c r="K193" i="1"/>
  <c r="K196" i="1"/>
  <c r="K199" i="1"/>
  <c r="K202" i="1"/>
  <c r="K7" i="1"/>
  <c r="K1302" i="1" l="1"/>
  <c r="K1540" i="1"/>
  <c r="K1372" i="1"/>
  <c r="I1595" i="1"/>
  <c r="K333" i="1"/>
  <c r="G1595" i="1"/>
  <c r="K1325" i="1"/>
  <c r="K248" i="1"/>
  <c r="K1346" i="1"/>
  <c r="K635" i="1"/>
  <c r="K1593" i="1"/>
  <c r="K468" i="1"/>
  <c r="K1386" i="1"/>
  <c r="K1339" i="1"/>
  <c r="F1595" i="1"/>
  <c r="K475" i="1"/>
  <c r="K392" i="1"/>
  <c r="E1595" i="1"/>
  <c r="H1595" i="1"/>
  <c r="K231" i="1"/>
  <c r="K1332" i="1"/>
  <c r="K238" i="1"/>
  <c r="K205" i="1"/>
  <c r="K1379" i="1"/>
  <c r="J1595" i="1"/>
  <c r="K1356" i="1"/>
  <c r="K798" i="1"/>
  <c r="K1261" i="1"/>
  <c r="K1448" i="1"/>
  <c r="K1509" i="1"/>
  <c r="K1574" i="1"/>
  <c r="K224" i="1"/>
  <c r="K343" i="1"/>
  <c r="K1595" i="1" l="1"/>
</calcChain>
</file>

<file path=xl/sharedStrings.xml><?xml version="1.0" encoding="utf-8"?>
<sst xmlns="http://schemas.openxmlformats.org/spreadsheetml/2006/main" count="1345" uniqueCount="1064">
  <si>
    <t>ATTACHMENT A CAPITAL IMPROVEMENT PROGRAM DATED SEPTEMBER 12, 2024</t>
  </si>
  <si>
    <t>2025 Annual - Executive Proposed</t>
  </si>
  <si>
    <t>Project Number</t>
  </si>
  <si>
    <t>Project Name Class Code</t>
  </si>
  <si>
    <t>Tech Adj</t>
  </si>
  <si>
    <t>It Proj</t>
  </si>
  <si>
    <t>2025 Appropration $</t>
  </si>
  <si>
    <t>2026 Planned $</t>
  </si>
  <si>
    <t>2027 Planned $</t>
  </si>
  <si>
    <t>2028 Planned $</t>
  </si>
  <si>
    <t>2029 Planned $</t>
  </si>
  <si>
    <t>2030 Planned $</t>
  </si>
  <si>
    <t>Total 6-Year Budget $</t>
  </si>
  <si>
    <t>3151 CONSERVATION FUTURES SUBFUND</t>
  </si>
  <si>
    <t>1047150</t>
  </si>
  <si>
    <r>
      <rPr>
        <b/>
        <sz val="9"/>
        <color rgb="FF000000"/>
        <rFont val="Calibri"/>
      </rPr>
      <t xml:space="preserve">Conservation Futures Finance Fund Charges
</t>
    </r>
    <r>
      <rPr>
        <sz val="8"/>
        <color rgb="FF000000"/>
        <rFont val="Calibri"/>
      </rPr>
      <t>STANDALONE</t>
    </r>
  </si>
  <si>
    <t>1047152</t>
  </si>
  <si>
    <r>
      <rPr>
        <b/>
        <sz val="9"/>
        <color rgb="FF000000"/>
        <rFont val="Calibri"/>
      </rPr>
      <t xml:space="preserve">Conservation Futures Program Support
</t>
    </r>
    <r>
      <rPr>
        <sz val="8"/>
        <color rgb="FF000000"/>
        <rFont val="Calibri"/>
      </rPr>
      <t>STANDALONE</t>
    </r>
  </si>
  <si>
    <t>1047220</t>
  </si>
  <si>
    <r>
      <rPr>
        <b/>
        <sz val="9"/>
        <color rgb="FF000000"/>
        <rFont val="Calibri"/>
      </rPr>
      <t xml:space="preserve">Conservation Futures Land Conservation Initiative Support
</t>
    </r>
    <r>
      <rPr>
        <sz val="8"/>
        <color rgb="FF000000"/>
        <rFont val="Calibri"/>
      </rPr>
      <t>STANDALONE</t>
    </r>
  </si>
  <si>
    <t>1116264</t>
  </si>
  <si>
    <r>
      <rPr>
        <b/>
        <sz val="9"/>
        <color rgb="FF000000"/>
        <rFont val="Calibri"/>
      </rPr>
      <t xml:space="preserve">Conservation Futures Parent Project
</t>
    </r>
    <r>
      <rPr>
        <sz val="8"/>
        <color rgb="FF000000"/>
        <rFont val="Calibri"/>
      </rPr>
      <t>STANDALONE</t>
    </r>
  </si>
  <si>
    <t>1134983</t>
  </si>
  <si>
    <r>
      <rPr>
        <b/>
        <sz val="9"/>
        <color rgb="FF000000"/>
        <rFont val="Calibri"/>
      </rPr>
      <t xml:space="preserve">Conservation Futures Debt Service Payments
</t>
    </r>
    <r>
      <rPr>
        <sz val="8"/>
        <color rgb="FF000000"/>
        <rFont val="Calibri"/>
      </rPr>
      <t>STANDALONE</t>
    </r>
  </si>
  <si>
    <t>1145695</t>
  </si>
  <si>
    <r>
      <rPr>
        <b/>
        <sz val="9"/>
        <color rgb="FF000000"/>
        <rFont val="Calibri"/>
      </rPr>
      <t xml:space="preserve">Non Profit - SHADOW Shadow Lake Nature Preserve 25
</t>
    </r>
    <r>
      <rPr>
        <sz val="8"/>
        <color rgb="FF000000"/>
        <rFont val="Calibri"/>
      </rPr>
      <t>STANDALONE</t>
    </r>
  </si>
  <si>
    <t>1145698</t>
  </si>
  <si>
    <r>
      <rPr>
        <b/>
        <sz val="9"/>
        <color rgb="FF000000"/>
        <rFont val="Calibri"/>
      </rPr>
      <t xml:space="preserve">Public Utility - Tacoma Water Upper Green River Property Acquisition 25
</t>
    </r>
    <r>
      <rPr>
        <sz val="8"/>
        <color rgb="FF000000"/>
        <rFont val="Calibri"/>
      </rPr>
      <t>STANDALONE</t>
    </r>
  </si>
  <si>
    <t>1145701</t>
  </si>
  <si>
    <r>
      <rPr>
        <b/>
        <sz val="9"/>
        <color rgb="FF000000"/>
        <rFont val="Calibri"/>
      </rPr>
      <t xml:space="preserve">Non Profit - WAKULIMA Wakulima Farm (Match Waiver)
</t>
    </r>
    <r>
      <rPr>
        <sz val="8"/>
        <color rgb="FF000000"/>
        <rFont val="Calibri"/>
      </rPr>
      <t>STANDALONE</t>
    </r>
  </si>
  <si>
    <t>1145704</t>
  </si>
  <si>
    <r>
      <rPr>
        <b/>
        <sz val="9"/>
        <color rgb="FF000000"/>
        <rFont val="Calibri"/>
      </rPr>
      <t xml:space="preserve">King County - Griffin Creek Natural Area 25
</t>
    </r>
    <r>
      <rPr>
        <sz val="8"/>
        <color rgb="FF000000"/>
        <rFont val="Calibri"/>
      </rPr>
      <t>STANDALONE</t>
    </r>
  </si>
  <si>
    <t>1145709</t>
  </si>
  <si>
    <r>
      <rPr>
        <b/>
        <sz val="9"/>
        <color rgb="FF000000"/>
        <rFont val="Calibri"/>
      </rPr>
      <t xml:space="preserve">King County - Union Hill Forest 25
</t>
    </r>
    <r>
      <rPr>
        <sz val="8"/>
        <color rgb="FF000000"/>
        <rFont val="Calibri"/>
      </rPr>
      <t>STANDALONE</t>
    </r>
  </si>
  <si>
    <t>1145711</t>
  </si>
  <si>
    <r>
      <rPr>
        <b/>
        <sz val="9"/>
        <color rgb="FF000000"/>
        <rFont val="Calibri"/>
      </rPr>
      <t xml:space="preserve">King County - Bear Creek Basin Protection 25
</t>
    </r>
    <r>
      <rPr>
        <sz val="8"/>
        <color rgb="FF000000"/>
        <rFont val="Calibri"/>
      </rPr>
      <t>STANDALONE</t>
    </r>
  </si>
  <si>
    <t>1145717</t>
  </si>
  <si>
    <r>
      <rPr>
        <b/>
        <sz val="9"/>
        <color rgb="FF000000"/>
        <rFont val="Calibri"/>
      </rPr>
      <t xml:space="preserve">King County - Cedar River Basin Conservation 25
</t>
    </r>
    <r>
      <rPr>
        <sz val="8"/>
        <color rgb="FF000000"/>
        <rFont val="Calibri"/>
      </rPr>
      <t>STANDALONE</t>
    </r>
  </si>
  <si>
    <t>1145718</t>
  </si>
  <si>
    <r>
      <rPr>
        <b/>
        <sz val="9"/>
        <color rgb="FF000000"/>
        <rFont val="Calibri"/>
      </rPr>
      <t xml:space="preserve">King County - Cougar Mountain Additions 25
</t>
    </r>
    <r>
      <rPr>
        <sz val="8"/>
        <color rgb="FF000000"/>
        <rFont val="Calibri"/>
      </rPr>
      <t>STANDALONE</t>
    </r>
  </si>
  <si>
    <t>1145719</t>
  </si>
  <si>
    <r>
      <rPr>
        <b/>
        <sz val="9"/>
        <color rgb="FF000000"/>
        <rFont val="Calibri"/>
      </rPr>
      <t xml:space="preserve">King County - East Fork Issaquah Creek Restore 25
</t>
    </r>
    <r>
      <rPr>
        <sz val="8"/>
        <color rgb="FF000000"/>
        <rFont val="Calibri"/>
      </rPr>
      <t>STANDALONE</t>
    </r>
  </si>
  <si>
    <t>1145722</t>
  </si>
  <si>
    <r>
      <rPr>
        <b/>
        <sz val="9"/>
        <color rgb="FF000000"/>
        <rFont val="Calibri"/>
      </rPr>
      <t xml:space="preserve">King County - Issaquah Creek Basin Conservation 25
</t>
    </r>
    <r>
      <rPr>
        <sz val="8"/>
        <color rgb="FF000000"/>
        <rFont val="Calibri"/>
      </rPr>
      <t>STANDALONE</t>
    </r>
  </si>
  <si>
    <t>1145730</t>
  </si>
  <si>
    <r>
      <rPr>
        <b/>
        <sz val="9"/>
        <color rgb="FF000000"/>
        <rFont val="Calibri"/>
      </rPr>
      <t xml:space="preserve">King County - Green River Gorge, Fish Lake 25
</t>
    </r>
    <r>
      <rPr>
        <sz val="8"/>
        <color rgb="FF000000"/>
        <rFont val="Calibri"/>
      </rPr>
      <t>STANDALONE</t>
    </r>
  </si>
  <si>
    <t>1145734</t>
  </si>
  <si>
    <r>
      <rPr>
        <b/>
        <sz val="9"/>
        <color rgb="FF000000"/>
        <rFont val="Calibri"/>
      </rPr>
      <t xml:space="preserve">King County - Frog Holler Forest Additions 25
</t>
    </r>
    <r>
      <rPr>
        <sz val="8"/>
        <color rgb="FF000000"/>
        <rFont val="Calibri"/>
      </rPr>
      <t>STANDALONE</t>
    </r>
  </si>
  <si>
    <t>1145735</t>
  </si>
  <si>
    <r>
      <rPr>
        <b/>
        <sz val="9"/>
        <color rgb="FF000000"/>
        <rFont val="Calibri"/>
      </rPr>
      <t xml:space="preserve">King County - Maury Island Additions 25
</t>
    </r>
    <r>
      <rPr>
        <sz val="8"/>
        <color rgb="FF000000"/>
        <rFont val="Calibri"/>
      </rPr>
      <t>STANDALONE</t>
    </r>
  </si>
  <si>
    <t>1145737</t>
  </si>
  <si>
    <r>
      <rPr>
        <b/>
        <sz val="9"/>
        <color rgb="FF000000"/>
        <rFont val="Calibri"/>
      </rPr>
      <t xml:space="preserve">King County - Vashon Creeks and Estuaries 25
</t>
    </r>
    <r>
      <rPr>
        <sz val="8"/>
        <color rgb="FF000000"/>
        <rFont val="Calibri"/>
      </rPr>
      <t>STANDALONE</t>
    </r>
  </si>
  <si>
    <t>1145739</t>
  </si>
  <si>
    <r>
      <rPr>
        <b/>
        <sz val="9"/>
        <color rgb="FF000000"/>
        <rFont val="Calibri"/>
      </rPr>
      <t xml:space="preserve">King County - Protecting Farmland: Snoqualmie APD and Vicinity Farms 25
</t>
    </r>
    <r>
      <rPr>
        <sz val="8"/>
        <color rgb="FF000000"/>
        <rFont val="Calibri"/>
      </rPr>
      <t>STANDALONE</t>
    </r>
  </si>
  <si>
    <t>1146210</t>
  </si>
  <si>
    <r>
      <rPr>
        <b/>
        <sz val="9"/>
        <color rgb="FF000000"/>
        <rFont val="Calibri"/>
      </rPr>
      <t xml:space="preserve">Conservation Futures Parent 2025 Bond
</t>
    </r>
    <r>
      <rPr>
        <sz val="8"/>
        <color rgb="FF000000"/>
        <rFont val="Calibri"/>
      </rPr>
      <t>STANDALONE</t>
    </r>
  </si>
  <si>
    <t>1147370</t>
  </si>
  <si>
    <r>
      <rPr>
        <b/>
        <sz val="9"/>
        <color rgb="FF000000"/>
        <rFont val="Calibri"/>
      </rPr>
      <t xml:space="preserve">King County - Keevie Lake 25
</t>
    </r>
    <r>
      <rPr>
        <sz val="8"/>
        <color rgb="FF000000"/>
        <rFont val="Calibri"/>
      </rPr>
      <t>STANDALONE</t>
    </r>
  </si>
  <si>
    <t>1147973</t>
  </si>
  <si>
    <r>
      <rPr>
        <b/>
        <sz val="9"/>
        <color rgb="FF000000"/>
        <rFont val="Calibri"/>
      </rPr>
      <t xml:space="preserve">Auburn - Downtown Auburn Open Space Acquisition 25 (Match Waiver)
</t>
    </r>
    <r>
      <rPr>
        <sz val="8"/>
        <color rgb="FF000000"/>
        <rFont val="Calibri"/>
      </rPr>
      <t>STANDALONE</t>
    </r>
  </si>
  <si>
    <t>1147974</t>
  </si>
  <si>
    <r>
      <rPr>
        <b/>
        <sz val="9"/>
        <color rgb="FF000000"/>
        <rFont val="Calibri"/>
      </rPr>
      <t xml:space="preserve">Bellevue - West Lake Sammamish Open Space 25
</t>
    </r>
    <r>
      <rPr>
        <sz val="8"/>
        <color rgb="FF000000"/>
        <rFont val="Calibri"/>
      </rPr>
      <t>STANDALONE</t>
    </r>
  </si>
  <si>
    <t>1147976</t>
  </si>
  <si>
    <r>
      <rPr>
        <b/>
        <sz val="9"/>
        <color rgb="FF000000"/>
        <rFont val="Calibri"/>
      </rPr>
      <t xml:space="preserve">Covington - Covington Community Park Expansion 25
</t>
    </r>
    <r>
      <rPr>
        <sz val="8"/>
        <color rgb="FF000000"/>
        <rFont val="Calibri"/>
      </rPr>
      <t>STANDALONE</t>
    </r>
  </si>
  <si>
    <t>1147977</t>
  </si>
  <si>
    <r>
      <rPr>
        <b/>
        <sz val="9"/>
        <color rgb="FF000000"/>
        <rFont val="Calibri"/>
      </rPr>
      <t xml:space="preserve">Des Moines - Wooton Park Native Vegetation Preservation 25
</t>
    </r>
    <r>
      <rPr>
        <sz val="8"/>
        <color rgb="FF000000"/>
        <rFont val="Calibri"/>
      </rPr>
      <t>STANDALONE</t>
    </r>
  </si>
  <si>
    <t>1147978</t>
  </si>
  <si>
    <r>
      <rPr>
        <b/>
        <sz val="9"/>
        <color rgb="FF000000"/>
        <rFont val="Calibri"/>
      </rPr>
      <t xml:space="preserve">Kenmore - Lake Pointe Conservation Area Acquisitions 25
</t>
    </r>
    <r>
      <rPr>
        <sz val="8"/>
        <color rgb="FF000000"/>
        <rFont val="Calibri"/>
      </rPr>
      <t>STANDALONE</t>
    </r>
  </si>
  <si>
    <t>1147979</t>
  </si>
  <si>
    <r>
      <rPr>
        <b/>
        <sz val="9"/>
        <color rgb="FF000000"/>
        <rFont val="Calibri"/>
      </rPr>
      <t xml:space="preserve">Kenmore - 76th Avenue Property Acquisition 25
</t>
    </r>
    <r>
      <rPr>
        <sz val="8"/>
        <color rgb="FF000000"/>
        <rFont val="Calibri"/>
      </rPr>
      <t>STANDALONE</t>
    </r>
  </si>
  <si>
    <t>1147980</t>
  </si>
  <si>
    <r>
      <rPr>
        <b/>
        <sz val="9"/>
        <color rgb="FF000000"/>
        <rFont val="Calibri"/>
      </rPr>
      <t xml:space="preserve">Seattle - Beacon Hill / Mount Baker Urban Villages 25 (Match Waiver)
</t>
    </r>
    <r>
      <rPr>
        <sz val="8"/>
        <color rgb="FF000000"/>
        <rFont val="Calibri"/>
      </rPr>
      <t>STANDALONE</t>
    </r>
  </si>
  <si>
    <t>1147981</t>
  </si>
  <si>
    <r>
      <rPr>
        <b/>
        <sz val="9"/>
        <color rgb="FF000000"/>
        <rFont val="Calibri"/>
      </rPr>
      <t xml:space="preserve">Seattle - Westwood-Highland Park Gap Acquisition 25 (Match Waiver)
</t>
    </r>
    <r>
      <rPr>
        <sz val="8"/>
        <color rgb="FF000000"/>
        <rFont val="Calibri"/>
      </rPr>
      <t>STANDALONE</t>
    </r>
  </si>
  <si>
    <t>1147986</t>
  </si>
  <si>
    <r>
      <rPr>
        <b/>
        <sz val="9"/>
        <color rgb="FF000000"/>
        <rFont val="Calibri"/>
      </rPr>
      <t xml:space="preserve">Shoreline - Hillwood Park West Acquisition 25
</t>
    </r>
    <r>
      <rPr>
        <sz val="8"/>
        <color rgb="FF000000"/>
        <rFont val="Calibri"/>
      </rPr>
      <t>STANDALONE</t>
    </r>
  </si>
  <si>
    <t>1147987</t>
  </si>
  <si>
    <r>
      <rPr>
        <b/>
        <sz val="9"/>
        <color rgb="FF000000"/>
        <rFont val="Calibri"/>
      </rPr>
      <t xml:space="preserve">Shoreline - South Ronald Bog Park Acquisition 25
</t>
    </r>
    <r>
      <rPr>
        <sz val="8"/>
        <color rgb="FF000000"/>
        <rFont val="Calibri"/>
      </rPr>
      <t>STANDALONE</t>
    </r>
  </si>
  <si>
    <t>1147988</t>
  </si>
  <si>
    <r>
      <rPr>
        <b/>
        <sz val="9"/>
        <color rgb="FF000000"/>
        <rFont val="Calibri"/>
      </rPr>
      <t xml:space="preserve">Tukwila - South 131st Place Drainage inprovements 25
</t>
    </r>
    <r>
      <rPr>
        <sz val="8"/>
        <color rgb="FF000000"/>
        <rFont val="Calibri"/>
      </rPr>
      <t>STANDALONE</t>
    </r>
  </si>
  <si>
    <t>1147989</t>
  </si>
  <si>
    <r>
      <rPr>
        <b/>
        <sz val="9"/>
        <color rgb="FF000000"/>
        <rFont val="Calibri"/>
      </rPr>
      <t xml:space="preserve">Non Profit - Nurturing Roots Empowering Communities 25 (Match Waiver)
</t>
    </r>
    <r>
      <rPr>
        <sz val="8"/>
        <color rgb="FF000000"/>
        <rFont val="Calibri"/>
      </rPr>
      <t>STANDALONE</t>
    </r>
  </si>
  <si>
    <t>1147991</t>
  </si>
  <si>
    <r>
      <rPr>
        <b/>
        <sz val="9"/>
        <color rgb="FF000000"/>
        <rFont val="Calibri"/>
      </rPr>
      <t xml:space="preserve">Non Profit - Watershed Community Development Bend Live/Work 25 (Match Waiver)
</t>
    </r>
    <r>
      <rPr>
        <sz val="8"/>
        <color rgb="FF000000"/>
        <rFont val="Calibri"/>
      </rPr>
      <t>STANDALONE</t>
    </r>
  </si>
  <si>
    <t>1147992</t>
  </si>
  <si>
    <r>
      <rPr>
        <b/>
        <sz val="9"/>
        <color rgb="FF000000"/>
        <rFont val="Calibri"/>
      </rPr>
      <t xml:space="preserve">Park District - Fall City Metropolitan Open Space Acquisition 25
</t>
    </r>
    <r>
      <rPr>
        <sz val="8"/>
        <color rgb="FF000000"/>
        <rFont val="Calibri"/>
      </rPr>
      <t>STANDALONE</t>
    </r>
  </si>
  <si>
    <t>1147993</t>
  </si>
  <si>
    <r>
      <rPr>
        <b/>
        <sz val="9"/>
        <color rgb="FF000000"/>
        <rFont val="Calibri"/>
      </rPr>
      <t xml:space="preserve">Non Profit - Vashon Maury Island Trust Tahlequah Creek 25
</t>
    </r>
    <r>
      <rPr>
        <sz val="8"/>
        <color rgb="FF000000"/>
        <rFont val="Calibri"/>
      </rPr>
      <t>STANDALONE</t>
    </r>
  </si>
  <si>
    <t>1148000</t>
  </si>
  <si>
    <r>
      <rPr>
        <b/>
        <sz val="9"/>
        <color rgb="FF000000"/>
        <rFont val="Calibri"/>
      </rPr>
      <t xml:space="preserve">King County - Ames Lake Forest Phase 1 25
</t>
    </r>
    <r>
      <rPr>
        <sz val="8"/>
        <color rgb="FF000000"/>
        <rFont val="Calibri"/>
      </rPr>
      <t>STANDALONE</t>
    </r>
  </si>
  <si>
    <t>1148001</t>
  </si>
  <si>
    <r>
      <rPr>
        <b/>
        <sz val="9"/>
        <color rgb="FF000000"/>
        <rFont val="Calibri"/>
      </rPr>
      <t xml:space="preserve">King County - Lake Alice Forest 25
</t>
    </r>
    <r>
      <rPr>
        <sz val="8"/>
        <color rgb="FF000000"/>
        <rFont val="Calibri"/>
      </rPr>
      <t>STANDALONE</t>
    </r>
  </si>
  <si>
    <t>1148002</t>
  </si>
  <si>
    <r>
      <rPr>
        <b/>
        <sz val="9"/>
        <color rgb="FF000000"/>
        <rFont val="Calibri"/>
      </rPr>
      <t xml:space="preserve">King County - Rattlesnake Mountain Scenic Area Adds 25
</t>
    </r>
    <r>
      <rPr>
        <sz val="8"/>
        <color rgb="FF000000"/>
        <rFont val="Calibri"/>
      </rPr>
      <t>STANDALONE</t>
    </r>
  </si>
  <si>
    <t>1148003</t>
  </si>
  <si>
    <r>
      <rPr>
        <b/>
        <sz val="9"/>
        <color rgb="FF000000"/>
        <rFont val="Calibri"/>
      </rPr>
      <t xml:space="preserve">King County - Rutherford Slough 25
</t>
    </r>
    <r>
      <rPr>
        <sz val="8"/>
        <color rgb="FF000000"/>
        <rFont val="Calibri"/>
      </rPr>
      <t>STANDALONE</t>
    </r>
  </si>
  <si>
    <t>1148004</t>
  </si>
  <si>
    <r>
      <rPr>
        <b/>
        <sz val="9"/>
        <color rgb="FF000000"/>
        <rFont val="Calibri"/>
      </rPr>
      <t xml:space="preserve">King County - Snoqualmie Corridor Enhancement 25
</t>
    </r>
    <r>
      <rPr>
        <sz val="8"/>
        <color rgb="FF000000"/>
        <rFont val="Calibri"/>
      </rPr>
      <t>STANDALONE</t>
    </r>
  </si>
  <si>
    <t>1148005</t>
  </si>
  <si>
    <r>
      <rPr>
        <b/>
        <sz val="9"/>
        <color rgb="FF000000"/>
        <rFont val="Calibri"/>
      </rPr>
      <t xml:space="preserve">King County - Skykomish Miller River Conservation 25
</t>
    </r>
    <r>
      <rPr>
        <sz val="8"/>
        <color rgb="FF000000"/>
        <rFont val="Calibri"/>
      </rPr>
      <t>STANDALONE</t>
    </r>
  </si>
  <si>
    <t>1148006</t>
  </si>
  <si>
    <r>
      <rPr>
        <b/>
        <sz val="9"/>
        <color rgb="FF000000"/>
        <rFont val="Calibri"/>
      </rPr>
      <t xml:space="preserve">King County - Tanner Landing Addition 25
</t>
    </r>
    <r>
      <rPr>
        <sz val="8"/>
        <color rgb="FF000000"/>
        <rFont val="Calibri"/>
      </rPr>
      <t>STANDALONE</t>
    </r>
  </si>
  <si>
    <t>1148007</t>
  </si>
  <si>
    <r>
      <rPr>
        <b/>
        <sz val="9"/>
        <color rgb="FF000000"/>
        <rFont val="Calibri"/>
      </rPr>
      <t xml:space="preserve">King County - Upper Snoqualmie Conservation 25
</t>
    </r>
    <r>
      <rPr>
        <sz val="8"/>
        <color rgb="FF000000"/>
        <rFont val="Calibri"/>
      </rPr>
      <t>STANDALONE</t>
    </r>
  </si>
  <si>
    <t>1148008</t>
  </si>
  <si>
    <r>
      <rPr>
        <b/>
        <sz val="9"/>
        <color rgb="FF000000"/>
        <rFont val="Calibri"/>
      </rPr>
      <t xml:space="preserve">King County - Cascade Mountain Gateway Project 25
</t>
    </r>
    <r>
      <rPr>
        <sz val="8"/>
        <color rgb="FF000000"/>
        <rFont val="Calibri"/>
      </rPr>
      <t>STANDALONE</t>
    </r>
  </si>
  <si>
    <t>1148009</t>
  </si>
  <si>
    <r>
      <rPr>
        <b/>
        <sz val="9"/>
        <color rgb="FF000000"/>
        <rFont val="Calibri"/>
      </rPr>
      <t xml:space="preserve">King County - Cemetery Pond 25
</t>
    </r>
    <r>
      <rPr>
        <sz val="8"/>
        <color rgb="FF000000"/>
        <rFont val="Calibri"/>
      </rPr>
      <t>STANDALONE</t>
    </r>
  </si>
  <si>
    <t>1148020</t>
  </si>
  <si>
    <r>
      <rPr>
        <b/>
        <sz val="9"/>
        <color rgb="FF000000"/>
        <rFont val="Calibri"/>
      </rPr>
      <t xml:space="preserve">King County - Lake Desire Natural Area Additions 25
</t>
    </r>
    <r>
      <rPr>
        <sz val="8"/>
        <color rgb="FF000000"/>
        <rFont val="Calibri"/>
      </rPr>
      <t>STANDALONE</t>
    </r>
  </si>
  <si>
    <t>1148021</t>
  </si>
  <si>
    <r>
      <rPr>
        <b/>
        <sz val="9"/>
        <color rgb="FF000000"/>
        <rFont val="Calibri"/>
      </rPr>
      <t xml:space="preserve">King County - Skyway Stormwater Opportunity Fund 25
</t>
    </r>
    <r>
      <rPr>
        <sz val="8"/>
        <color rgb="FF000000"/>
        <rFont val="Calibri"/>
      </rPr>
      <t>STANDALONE</t>
    </r>
  </si>
  <si>
    <t>1148023</t>
  </si>
  <si>
    <r>
      <rPr>
        <b/>
        <sz val="9"/>
        <color rgb="FF000000"/>
        <rFont val="Calibri"/>
      </rPr>
      <t xml:space="preserve">King County - Fell Hill Open Space 25
</t>
    </r>
    <r>
      <rPr>
        <sz val="8"/>
        <color rgb="FF000000"/>
        <rFont val="Calibri"/>
      </rPr>
      <t>STANDALONE</t>
    </r>
  </si>
  <si>
    <t>1148024</t>
  </si>
  <si>
    <r>
      <rPr>
        <b/>
        <sz val="9"/>
        <color rgb="FF000000"/>
        <rFont val="Calibri"/>
      </rPr>
      <t xml:space="preserve">King County - Mitigation Reserves Program-Green River Service Area 25
</t>
    </r>
    <r>
      <rPr>
        <sz val="8"/>
        <color rgb="FF000000"/>
        <rFont val="Calibri"/>
      </rPr>
      <t>STANDALONE</t>
    </r>
  </si>
  <si>
    <t>1148025</t>
  </si>
  <si>
    <r>
      <rPr>
        <b/>
        <sz val="9"/>
        <color rgb="FF000000"/>
        <rFont val="Calibri"/>
      </rPr>
      <t xml:space="preserve">King County - Shadow Lake NA &amp; Sweeney Pond Additions 25
</t>
    </r>
    <r>
      <rPr>
        <sz val="8"/>
        <color rgb="FF000000"/>
        <rFont val="Calibri"/>
      </rPr>
      <t>STANDALONE</t>
    </r>
  </si>
  <si>
    <t>1148026</t>
  </si>
  <si>
    <r>
      <rPr>
        <b/>
        <sz val="9"/>
        <color rgb="FF000000"/>
        <rFont val="Calibri"/>
      </rPr>
      <t xml:space="preserve">King County - Soos Jenking 25
</t>
    </r>
    <r>
      <rPr>
        <sz val="8"/>
        <color rgb="FF000000"/>
        <rFont val="Calibri"/>
      </rPr>
      <t>STANDALONE</t>
    </r>
  </si>
  <si>
    <t>1148027</t>
  </si>
  <si>
    <r>
      <rPr>
        <b/>
        <sz val="9"/>
        <color rgb="FF000000"/>
        <rFont val="Calibri"/>
      </rPr>
      <t xml:space="preserve">King County - Five Mile Park, South County Ballfields &amp; Spider Lake 25
</t>
    </r>
    <r>
      <rPr>
        <sz val="8"/>
        <color rgb="FF000000"/>
        <rFont val="Calibri"/>
      </rPr>
      <t>STANDALONE</t>
    </r>
  </si>
  <si>
    <t>1148028</t>
  </si>
  <si>
    <r>
      <rPr>
        <b/>
        <sz val="9"/>
        <color rgb="FF000000"/>
        <rFont val="Calibri"/>
      </rPr>
      <t xml:space="preserve">King County - Vashon Marine Shoreline 25
</t>
    </r>
    <r>
      <rPr>
        <sz val="8"/>
        <color rgb="FF000000"/>
        <rFont val="Calibri"/>
      </rPr>
      <t>STANDALONE</t>
    </r>
  </si>
  <si>
    <t>1148029</t>
  </si>
  <si>
    <r>
      <rPr>
        <b/>
        <sz val="9"/>
        <color rgb="FF000000"/>
        <rFont val="Calibri"/>
      </rPr>
      <t xml:space="preserve">Auburn - Downtown Auburn Open Space Acquisition SSC (Match Waiver)
</t>
    </r>
    <r>
      <rPr>
        <sz val="8"/>
        <color rgb="FF000000"/>
        <rFont val="Calibri"/>
      </rPr>
      <t>STANDALONE</t>
    </r>
  </si>
  <si>
    <t>1148030</t>
  </si>
  <si>
    <r>
      <rPr>
        <b/>
        <sz val="9"/>
        <color rgb="FF000000"/>
        <rFont val="Calibri"/>
      </rPr>
      <t xml:space="preserve">Bellevue - Site Stabilization Cost
</t>
    </r>
    <r>
      <rPr>
        <sz val="8"/>
        <color rgb="FF000000"/>
        <rFont val="Calibri"/>
      </rPr>
      <t>STANDALONE</t>
    </r>
  </si>
  <si>
    <t>1148031</t>
  </si>
  <si>
    <r>
      <rPr>
        <b/>
        <sz val="9"/>
        <color rgb="FF000000"/>
        <rFont val="Calibri"/>
      </rPr>
      <t xml:space="preserve">Des Moines - Wooton Park Native Vegetation Preservation SSC
</t>
    </r>
    <r>
      <rPr>
        <sz val="8"/>
        <color rgb="FF000000"/>
        <rFont val="Calibri"/>
      </rPr>
      <t>STANDALONE</t>
    </r>
  </si>
  <si>
    <t>1148032</t>
  </si>
  <si>
    <r>
      <rPr>
        <b/>
        <sz val="9"/>
        <color rgb="FF000000"/>
        <rFont val="Calibri"/>
      </rPr>
      <t xml:space="preserve">King County - Kenmore Lake Pointe Conservation Area Acquisition SSC
</t>
    </r>
    <r>
      <rPr>
        <sz val="8"/>
        <color rgb="FF000000"/>
        <rFont val="Calibri"/>
      </rPr>
      <t>STANDALONE</t>
    </r>
  </si>
  <si>
    <t>1148033</t>
  </si>
  <si>
    <r>
      <rPr>
        <b/>
        <sz val="9"/>
        <color rgb="FF000000"/>
        <rFont val="Calibri"/>
      </rPr>
      <t xml:space="preserve">Shoreline - Site Stabilization Costs
</t>
    </r>
    <r>
      <rPr>
        <sz val="8"/>
        <color rgb="FF000000"/>
        <rFont val="Calibri"/>
      </rPr>
      <t>STANDALONE</t>
    </r>
  </si>
  <si>
    <t>1148035</t>
  </si>
  <si>
    <r>
      <rPr>
        <b/>
        <sz val="9"/>
        <color rgb="FF000000"/>
        <rFont val="Calibri"/>
      </rPr>
      <t xml:space="preserve">Tukwila - South 131st Pl Drainage Improvements SSC
</t>
    </r>
    <r>
      <rPr>
        <sz val="8"/>
        <color rgb="FF000000"/>
        <rFont val="Calibri"/>
      </rPr>
      <t>STANDALONE</t>
    </r>
  </si>
  <si>
    <t>1148038</t>
  </si>
  <si>
    <r>
      <rPr>
        <b/>
        <sz val="9"/>
        <color rgb="FF000000"/>
        <rFont val="Calibri"/>
      </rPr>
      <t xml:space="preserve">Non Profit - Nurturing Roots Empowering Communities SSC (Match Waiver)
</t>
    </r>
    <r>
      <rPr>
        <sz val="8"/>
        <color rgb="FF000000"/>
        <rFont val="Calibri"/>
      </rPr>
      <t>STANDALONE</t>
    </r>
  </si>
  <si>
    <t>1148040</t>
  </si>
  <si>
    <r>
      <rPr>
        <b/>
        <sz val="9"/>
        <color rgb="FF000000"/>
        <rFont val="Calibri"/>
      </rPr>
      <t xml:space="preserve">Non Profit - Watershed Community Develop Bend Live/Work SSC (Match Waiver)
</t>
    </r>
    <r>
      <rPr>
        <sz val="8"/>
        <color rgb="FF000000"/>
        <rFont val="Calibri"/>
      </rPr>
      <t>STANDALONE</t>
    </r>
  </si>
  <si>
    <t>1148041</t>
  </si>
  <si>
    <r>
      <rPr>
        <b/>
        <sz val="9"/>
        <color rgb="FF000000"/>
        <rFont val="Calibri"/>
      </rPr>
      <t xml:space="preserve">Non Profit - SHADOW Bog Habitat Buffer SSC
</t>
    </r>
    <r>
      <rPr>
        <sz val="8"/>
        <color rgb="FF000000"/>
        <rFont val="Calibri"/>
      </rPr>
      <t>STANDALONE</t>
    </r>
  </si>
  <si>
    <t>1148042</t>
  </si>
  <si>
    <r>
      <rPr>
        <b/>
        <sz val="9"/>
        <color rgb="FF000000"/>
        <rFont val="Calibri"/>
      </rPr>
      <t xml:space="preserve">King County - DNRP Site Stabilization Costs
</t>
    </r>
    <r>
      <rPr>
        <sz val="8"/>
        <color rgb="FF000000"/>
        <rFont val="Calibri"/>
      </rPr>
      <t>STANDALONE</t>
    </r>
  </si>
  <si>
    <t>1148073</t>
  </si>
  <si>
    <r>
      <rPr>
        <b/>
        <sz val="9"/>
        <color rgb="FF000000"/>
        <rFont val="Calibri"/>
      </rPr>
      <t xml:space="preserve">Conservation Futures Parent 2026 Bond
</t>
    </r>
    <r>
      <rPr>
        <sz val="8"/>
        <color rgb="FF000000"/>
        <rFont val="Calibri"/>
      </rPr>
      <t>STANDALONE</t>
    </r>
  </si>
  <si>
    <t>3151 - CONSERVATION FUTURES SUBFUND</t>
  </si>
  <si>
    <t/>
  </si>
  <si>
    <t>3160 PARKS RECREATION AND OPEN SPACE</t>
  </si>
  <si>
    <r>
      <rPr>
        <sz val="10"/>
        <color rgb="FF000000"/>
        <rFont val="Calibri"/>
      </rPr>
      <t xml:space="preserve">Project
</t>
    </r>
    <r>
      <rPr>
        <sz val="10"/>
        <color rgb="FF000000"/>
        <rFont val="Calibri"/>
      </rPr>
      <t>Number</t>
    </r>
  </si>
  <si>
    <r>
      <rPr>
        <sz val="10"/>
        <color rgb="FF000000"/>
        <rFont val="Calibri"/>
      </rPr>
      <t xml:space="preserve">Project Name
</t>
    </r>
    <r>
      <rPr>
        <sz val="10"/>
        <color rgb="FF000000"/>
        <rFont val="Calibri"/>
      </rPr>
      <t>Class Code</t>
    </r>
  </si>
  <si>
    <t>FY25</t>
  </si>
  <si>
    <t>FY26</t>
  </si>
  <si>
    <t>FY27</t>
  </si>
  <si>
    <t>FY28</t>
  </si>
  <si>
    <t>FY29</t>
  </si>
  <si>
    <t>FY30</t>
  </si>
  <si>
    <t>Total 6-Year Budget</t>
  </si>
  <si>
    <t>1039583</t>
  </si>
  <si>
    <r>
      <rPr>
        <b/>
        <sz val="9"/>
        <color rgb="FF000000"/>
        <rFont val="Calibri"/>
      </rPr>
      <t xml:space="preserve">Auditor Capital Project Oversight - Fund 3160
</t>
    </r>
    <r>
      <rPr>
        <sz val="8"/>
        <color rgb="FF000000"/>
        <rFont val="Calibri"/>
      </rPr>
      <t>ADMIN</t>
    </r>
  </si>
  <si>
    <t>1039611</t>
  </si>
  <si>
    <r>
      <rPr>
        <b/>
        <sz val="9"/>
        <color rgb="FF000000"/>
        <rFont val="Calibri"/>
      </rPr>
      <t xml:space="preserve">Parks Facility Rehabilitation Program
</t>
    </r>
    <r>
      <rPr>
        <sz val="8"/>
        <color rgb="FF000000"/>
        <rFont val="Calibri"/>
      </rPr>
      <t>PROGRAMMATIC</t>
    </r>
  </si>
  <si>
    <t>1129678</t>
  </si>
  <si>
    <r>
      <rPr>
        <b/>
        <sz val="9"/>
        <color rgb="FF000000"/>
        <rFont val="Calibri"/>
      </rPr>
      <t xml:space="preserve">Grant Contingency - Fund 3160
</t>
    </r>
    <r>
      <rPr>
        <sz val="8"/>
        <color rgb="FF000000"/>
        <rFont val="Calibri"/>
      </rPr>
      <t>ADMIN</t>
    </r>
  </si>
  <si>
    <t>1139082</t>
  </si>
  <si>
    <r>
      <rPr>
        <b/>
        <sz val="9"/>
        <color rgb="FF000000"/>
        <rFont val="Calibri"/>
      </rPr>
      <t xml:space="preserve">Parks Infrastructure Rehabilitation Program
</t>
    </r>
    <r>
      <rPr>
        <sz val="8"/>
        <color rgb="FF000000"/>
        <rFont val="Calibri"/>
      </rPr>
      <t>PROGRAMMATIC</t>
    </r>
  </si>
  <si>
    <t>1143753</t>
  </si>
  <si>
    <r>
      <rPr>
        <b/>
        <sz val="9"/>
        <color rgb="FF000000"/>
        <rFont val="Calibri"/>
      </rPr>
      <t xml:space="preserve">Parks Fish Passage Program Parent Project
</t>
    </r>
    <r>
      <rPr>
        <sz val="8"/>
        <color rgb="FF000000"/>
        <rFont val="Calibri"/>
      </rPr>
      <t>PROGRAMMATIC</t>
    </r>
  </si>
  <si>
    <t>3160 - PARKS RECREATION AND OPEN SPACE</t>
  </si>
  <si>
    <t>3230 DEPARTMENT OF PUBLIC HEALTH TECHNOLOGY CAPITAL</t>
  </si>
  <si>
    <t>1134305</t>
  </si>
  <si>
    <r>
      <t xml:space="preserve">DPH Envision Cloud
</t>
    </r>
    <r>
      <rPr>
        <sz val="8"/>
        <color rgb="FF000000"/>
        <rFont val="Calibri"/>
      </rPr>
      <t>STANDALONE</t>
    </r>
  </si>
  <si>
    <t>3230 - DEPARTMENT OF PUBLIC HEALTH TECHNOLOGY CAPITAL</t>
  </si>
  <si>
    <t>3250 DEPARTMENT OF EXECUTIVE SERVICES TECHNOLOGY CAPITAL</t>
  </si>
  <si>
    <t>1147951</t>
  </si>
  <si>
    <r>
      <rPr>
        <b/>
        <sz val="9"/>
        <color rgb="FF000000"/>
        <rFont val="Calibri"/>
      </rPr>
      <t xml:space="preserve">DES BRC EBS Application Upgrade
</t>
    </r>
    <r>
      <rPr>
        <sz val="8"/>
        <color rgb="FF000000"/>
        <rFont val="Calibri"/>
      </rPr>
      <t>STANDALONE</t>
    </r>
  </si>
  <si>
    <t>3250 - DEPARTMENT OF EXECUTIVE SERVICES TECHNOLOGY CAPITAL</t>
  </si>
  <si>
    <t>3280 GENERAL FUND TECHNOLOGY CAPITAL</t>
  </si>
  <si>
    <t>1144346</t>
  </si>
  <si>
    <r>
      <rPr>
        <b/>
        <sz val="9"/>
        <color rgb="FF000000"/>
        <rFont val="Calibri"/>
      </rPr>
      <t xml:space="preserve">Department of Judicial Administration Data Warehouse
</t>
    </r>
    <r>
      <rPr>
        <sz val="8"/>
        <color rgb="FF000000"/>
        <rFont val="Calibri"/>
      </rPr>
      <t>STANDALONE</t>
    </r>
  </si>
  <si>
    <t>1148394</t>
  </si>
  <si>
    <r>
      <rPr>
        <b/>
        <sz val="9"/>
        <color rgb="FF000000"/>
        <rFont val="Calibri"/>
      </rPr>
      <t xml:space="preserve">KCSO Computer Aided Dispatch System Replacement
</t>
    </r>
    <r>
      <rPr>
        <sz val="8"/>
        <color rgb="FF000000"/>
        <rFont val="Calibri"/>
      </rPr>
      <t>STANDALONE</t>
    </r>
  </si>
  <si>
    <t>3280 - GENERAL FUND TECHNOLOGY CAPITAL</t>
  </si>
  <si>
    <t>3292 SURFACE WATER MANAGEMENT CONSTRUCTION SUBFUND</t>
  </si>
  <si>
    <t>1034167</t>
  </si>
  <si>
    <r>
      <rPr>
        <b/>
        <sz val="9"/>
        <color rgb="FF000000"/>
        <rFont val="Calibri"/>
      </rPr>
      <t xml:space="preserve">WRIA 7 Ecosystem Restoration Program (OLD)
</t>
    </r>
    <r>
      <rPr>
        <sz val="8"/>
        <color rgb="FF000000"/>
        <rFont val="Calibri"/>
      </rPr>
      <t>PROGRAMMATIC</t>
    </r>
  </si>
  <si>
    <t>1048125</t>
  </si>
  <si>
    <r>
      <rPr>
        <b/>
        <sz val="9"/>
        <color rgb="FF000000"/>
        <rFont val="Calibri"/>
      </rPr>
      <t xml:space="preserve">Stormwater Public Safety and Property Program
</t>
    </r>
    <r>
      <rPr>
        <sz val="8"/>
        <color rgb="FF000000"/>
        <rFont val="Calibri"/>
      </rPr>
      <t>PROGRAMMATIC</t>
    </r>
  </si>
  <si>
    <t>1111168</t>
  </si>
  <si>
    <r>
      <rPr>
        <b/>
        <sz val="9"/>
        <color rgb="FF000000"/>
        <rFont val="Calibri"/>
      </rPr>
      <t xml:space="preserve">Auditor Capital Project Oversight
</t>
    </r>
    <r>
      <rPr>
        <sz val="8"/>
        <color rgb="FF000000"/>
        <rFont val="Calibri"/>
      </rPr>
      <t>ADMIN</t>
    </r>
  </si>
  <si>
    <t>1129371</t>
  </si>
  <si>
    <r>
      <rPr>
        <b/>
        <sz val="9"/>
        <color rgb="FF000000"/>
        <rFont val="Calibri"/>
      </rPr>
      <t xml:space="preserve">Stormwater General Planning Program
</t>
    </r>
    <r>
      <rPr>
        <sz val="8"/>
        <color rgb="FF000000"/>
        <rFont val="Calibri"/>
      </rPr>
      <t>PROGRAMMATIC</t>
    </r>
  </si>
  <si>
    <t>1129378</t>
  </si>
  <si>
    <r>
      <rPr>
        <b/>
        <sz val="9"/>
        <color rgb="FF000000"/>
        <rFont val="Calibri"/>
      </rPr>
      <t xml:space="preserve">Stormwater Grant Contingency
</t>
    </r>
    <r>
      <rPr>
        <sz val="8"/>
        <color rgb="FF000000"/>
        <rFont val="Calibri"/>
      </rPr>
      <t>STANDALONE</t>
    </r>
  </si>
  <si>
    <t>1129379</t>
  </si>
  <si>
    <r>
      <rPr>
        <b/>
        <sz val="9"/>
        <color rgb="FF000000"/>
        <rFont val="Calibri"/>
      </rPr>
      <t xml:space="preserve">Stormwater Feasibility Studies Program
</t>
    </r>
    <r>
      <rPr>
        <sz val="8"/>
        <color rgb="FF000000"/>
        <rFont val="Calibri"/>
      </rPr>
      <t>PROGRAMMATIC</t>
    </r>
  </si>
  <si>
    <t>1129383</t>
  </si>
  <si>
    <r>
      <rPr>
        <b/>
        <sz val="9"/>
        <color rgb="FF000000"/>
        <rFont val="Calibri"/>
      </rPr>
      <t xml:space="preserve">Natural Drainage &amp; Flood Program
</t>
    </r>
    <r>
      <rPr>
        <sz val="8"/>
        <color rgb="FF000000"/>
        <rFont val="Calibri"/>
      </rPr>
      <t>PROGRAMMATIC</t>
    </r>
  </si>
  <si>
    <t>1129385</t>
  </si>
  <si>
    <r>
      <rPr>
        <b/>
        <sz val="9"/>
        <color rgb="FF000000"/>
        <rFont val="Calibri"/>
      </rPr>
      <t xml:space="preserve">Water Quality Program
</t>
    </r>
    <r>
      <rPr>
        <sz val="8"/>
        <color rgb="FF000000"/>
        <rFont val="Calibri"/>
      </rPr>
      <t>PROGRAMMATIC</t>
    </r>
  </si>
  <si>
    <t>1129388</t>
  </si>
  <si>
    <r>
      <rPr>
        <b/>
        <sz val="9"/>
        <color rgb="FF000000"/>
        <rFont val="Calibri"/>
      </rPr>
      <t xml:space="preserve">Stormwater Asset Preservation Program
</t>
    </r>
    <r>
      <rPr>
        <sz val="8"/>
        <color rgb="FF000000"/>
        <rFont val="Calibri"/>
      </rPr>
      <t>PROGRAMMATIC</t>
    </r>
  </si>
  <si>
    <t>1129460</t>
  </si>
  <si>
    <r>
      <rPr>
        <b/>
        <sz val="9"/>
        <color rgb="FF000000"/>
        <rFont val="Calibri"/>
      </rPr>
      <t xml:space="preserve">Ecological Restoration Grant Contingency
</t>
    </r>
    <r>
      <rPr>
        <sz val="8"/>
        <color rgb="FF000000"/>
        <rFont val="Calibri"/>
      </rPr>
      <t>STANDALONE</t>
    </r>
  </si>
  <si>
    <t>1129498</t>
  </si>
  <si>
    <r>
      <rPr>
        <b/>
        <sz val="9"/>
        <color rgb="FF000000"/>
        <rFont val="Calibri"/>
      </rPr>
      <t xml:space="preserve">Water Quality May Creek Tributary 291A Cemetery
</t>
    </r>
    <r>
      <rPr>
        <sz val="8"/>
        <color rgb="FF000000"/>
        <rFont val="Calibri"/>
      </rPr>
      <t>STANDALONE</t>
    </r>
  </si>
  <si>
    <t>1131079</t>
  </si>
  <si>
    <r>
      <rPr>
        <b/>
        <sz val="9"/>
        <color rgb="FF000000"/>
        <rFont val="Calibri"/>
      </rPr>
      <t xml:space="preserve">Natural Drainage &amp; Flood Horseshoe Lake Flood Reduction
</t>
    </r>
    <r>
      <rPr>
        <sz val="8"/>
        <color rgb="FF000000"/>
        <rFont val="Calibri"/>
      </rPr>
      <t>STANDALONE</t>
    </r>
  </si>
  <si>
    <t>1132786</t>
  </si>
  <si>
    <r>
      <rPr>
        <b/>
        <sz val="9"/>
        <color rgb="FF000000"/>
        <rFont val="Calibri"/>
      </rPr>
      <t xml:space="preserve">Lones Levee Setback
</t>
    </r>
    <r>
      <rPr>
        <sz val="8"/>
        <color rgb="FF000000"/>
        <rFont val="Calibri"/>
      </rPr>
      <t>STANDALONE</t>
    </r>
  </si>
  <si>
    <t>1133842</t>
  </si>
  <si>
    <r>
      <rPr>
        <b/>
        <sz val="9"/>
        <color rgb="FF000000"/>
        <rFont val="Calibri"/>
      </rPr>
      <t xml:space="preserve">Fall City Restoration
</t>
    </r>
    <r>
      <rPr>
        <sz val="8"/>
        <color rgb="FF000000"/>
        <rFont val="Calibri"/>
      </rPr>
      <t>STANDALONE</t>
    </r>
  </si>
  <si>
    <t>1133946</t>
  </si>
  <si>
    <r>
      <rPr>
        <b/>
        <sz val="9"/>
        <color rgb="FF000000"/>
        <rFont val="Calibri"/>
      </rPr>
      <t xml:space="preserve">WLSWCA DR0586 RETROFIT WHITE CENTER PONDS
</t>
    </r>
    <r>
      <rPr>
        <sz val="8"/>
        <color rgb="FF000000"/>
        <rFont val="Calibri"/>
      </rPr>
      <t>STANDALONE</t>
    </r>
  </si>
  <si>
    <t>1135075</t>
  </si>
  <si>
    <r>
      <rPr>
        <b/>
        <sz val="9"/>
        <color rgb="FF000000"/>
        <rFont val="Calibri"/>
      </rPr>
      <t xml:space="preserve">Fish Passage Program
</t>
    </r>
    <r>
      <rPr>
        <sz val="8"/>
        <color rgb="FF000000"/>
        <rFont val="Calibri"/>
      </rPr>
      <t>PROGRAMMATIC</t>
    </r>
  </si>
  <si>
    <t>1138813</t>
  </si>
  <si>
    <r>
      <rPr>
        <b/>
        <sz val="9"/>
        <color rgb="FF000000"/>
        <rFont val="Calibri"/>
      </rPr>
      <t xml:space="preserve">Water Resource Inventory Area (WRIA) 9 Restoration Program
</t>
    </r>
    <r>
      <rPr>
        <sz val="8"/>
        <color rgb="FF000000"/>
        <rFont val="Calibri"/>
      </rPr>
      <t>PROGRAMMATIC</t>
    </r>
  </si>
  <si>
    <t>1138814</t>
  </si>
  <si>
    <r>
      <rPr>
        <b/>
        <sz val="9"/>
        <color rgb="FF000000"/>
        <rFont val="Calibri"/>
      </rPr>
      <t xml:space="preserve">Water Resource Inventory Area (WRIA) 8 Restoration Program
</t>
    </r>
    <r>
      <rPr>
        <sz val="8"/>
        <color rgb="FF000000"/>
        <rFont val="Calibri"/>
      </rPr>
      <t>PROGRAMMATIC</t>
    </r>
  </si>
  <si>
    <t>1138815</t>
  </si>
  <si>
    <r>
      <rPr>
        <b/>
        <sz val="9"/>
        <color rgb="FF000000"/>
        <rFont val="Calibri"/>
      </rPr>
      <t xml:space="preserve">Water Resource Inventory Area (WRIA) 7 Restoration Program
</t>
    </r>
    <r>
      <rPr>
        <sz val="8"/>
        <color rgb="FF000000"/>
        <rFont val="Calibri"/>
      </rPr>
      <t>PROGRAMMATIC</t>
    </r>
  </si>
  <si>
    <t>1138817</t>
  </si>
  <si>
    <r>
      <rPr>
        <b/>
        <sz val="9"/>
        <color rgb="FF000000"/>
        <rFont val="Calibri"/>
      </rPr>
      <t xml:space="preserve">Vashon Restoration Program
</t>
    </r>
    <r>
      <rPr>
        <sz val="8"/>
        <color rgb="FF000000"/>
        <rFont val="Calibri"/>
      </rPr>
      <t>PROGRAMMATIC</t>
    </r>
  </si>
  <si>
    <t>1138818</t>
  </si>
  <si>
    <r>
      <rPr>
        <b/>
        <sz val="9"/>
        <color rgb="FF000000"/>
        <rFont val="Calibri"/>
      </rPr>
      <t xml:space="preserve">Small Habitat Restoration Program
</t>
    </r>
    <r>
      <rPr>
        <sz val="8"/>
        <color rgb="FF000000"/>
        <rFont val="Calibri"/>
      </rPr>
      <t>PROGRAMMATIC</t>
    </r>
  </si>
  <si>
    <t>1138819</t>
  </si>
  <si>
    <r>
      <rPr>
        <b/>
        <sz val="9"/>
        <color rgb="FF000000"/>
        <rFont val="Calibri"/>
      </rPr>
      <t xml:space="preserve">Adaptive Management Program
</t>
    </r>
    <r>
      <rPr>
        <sz val="8"/>
        <color rgb="FF000000"/>
        <rFont val="Calibri"/>
      </rPr>
      <t>PROGRAMMATIC</t>
    </r>
  </si>
  <si>
    <t>1138820</t>
  </si>
  <si>
    <r>
      <rPr>
        <b/>
        <sz val="9"/>
        <color rgb="FF000000"/>
        <rFont val="Calibri"/>
      </rPr>
      <t xml:space="preserve">Recon and Site Assessment Program
</t>
    </r>
    <r>
      <rPr>
        <sz val="8"/>
        <color rgb="FF000000"/>
        <rFont val="Calibri"/>
      </rPr>
      <t>PROGRAMMATIC</t>
    </r>
  </si>
  <si>
    <t>1138821</t>
  </si>
  <si>
    <r>
      <rPr>
        <b/>
        <sz val="9"/>
        <color rgb="FF000000"/>
        <rFont val="Calibri"/>
      </rPr>
      <t xml:space="preserve">Demolitions and Site Security Program
</t>
    </r>
    <r>
      <rPr>
        <sz val="8"/>
        <color rgb="FF000000"/>
        <rFont val="Calibri"/>
      </rPr>
      <t>PROGRAMMATIC</t>
    </r>
  </si>
  <si>
    <t>1138822</t>
  </si>
  <si>
    <r>
      <rPr>
        <b/>
        <sz val="9"/>
        <color rgb="FF000000"/>
        <rFont val="Calibri"/>
      </rPr>
      <t xml:space="preserve">Acquisition Opportunity Fund
</t>
    </r>
    <r>
      <rPr>
        <sz val="8"/>
        <color rgb="FF000000"/>
        <rFont val="Calibri"/>
      </rPr>
      <t>PROGRAMMATIC</t>
    </r>
  </si>
  <si>
    <t>1141893</t>
  </si>
  <si>
    <r>
      <rPr>
        <b/>
        <sz val="9"/>
        <color rgb="FF000000"/>
        <rFont val="Calibri"/>
      </rPr>
      <t xml:space="preserve">Rutledge Johnson Restoration
</t>
    </r>
    <r>
      <rPr>
        <sz val="8"/>
        <color rgb="FF000000"/>
        <rFont val="Calibri"/>
      </rPr>
      <t>STANDALONE</t>
    </r>
  </si>
  <si>
    <t>1148255</t>
  </si>
  <si>
    <r>
      <rPr>
        <b/>
        <sz val="9"/>
        <color rgb="FF000000"/>
        <rFont val="Calibri"/>
      </rPr>
      <t xml:space="preserve">WLER Fish Passage Grant Contingency
</t>
    </r>
    <r>
      <rPr>
        <sz val="8"/>
        <color rgb="FF000000"/>
        <rFont val="Calibri"/>
      </rPr>
      <t>STANDALONE</t>
    </r>
  </si>
  <si>
    <t>3292 - SURFACE WATER MANAGEMENT CONSTRUCTION SUBFUND</t>
  </si>
  <si>
    <t>3310 LONG TERM LEASES</t>
  </si>
  <si>
    <t>1039845</t>
  </si>
  <si>
    <r>
      <rPr>
        <b/>
        <sz val="9"/>
        <color rgb="FF000000"/>
        <rFont val="Calibri"/>
      </rPr>
      <t xml:space="preserve">DES LTLF ADMIN FEE TRANSFER
</t>
    </r>
    <r>
      <rPr>
        <sz val="8"/>
        <color rgb="FF000000"/>
        <rFont val="Calibri"/>
      </rPr>
      <t>ADMIN</t>
    </r>
  </si>
  <si>
    <t>1039895</t>
  </si>
  <si>
    <r>
      <rPr>
        <b/>
        <sz val="9"/>
        <color rgb="FF000000"/>
        <rFont val="Calibri"/>
      </rPr>
      <t xml:space="preserve">Long Term Lease Fund Parent Project
</t>
    </r>
    <r>
      <rPr>
        <sz val="8"/>
        <color rgb="FF000000"/>
        <rFont val="Calibri"/>
      </rPr>
      <t>PROGRAMMATIC</t>
    </r>
  </si>
  <si>
    <t>3310 - LONG TERM LEASES</t>
  </si>
  <si>
    <t>3380 AIRPORT CAPITAL</t>
  </si>
  <si>
    <t>1120730</t>
  </si>
  <si>
    <r>
      <rPr>
        <b/>
        <sz val="9"/>
        <color rgb="FF000000"/>
        <rFont val="Calibri"/>
      </rPr>
      <t xml:space="preserve">Airport Facilities Repair
</t>
    </r>
    <r>
      <rPr>
        <sz val="8"/>
        <color rgb="FF000000"/>
        <rFont val="Calibri"/>
      </rPr>
      <t>AD AIRPORT FACILITIES REPAIR</t>
    </r>
  </si>
  <si>
    <t>1120731</t>
  </si>
  <si>
    <r>
      <rPr>
        <b/>
        <sz val="9"/>
        <color rgb="FF000000"/>
        <rFont val="Calibri"/>
      </rPr>
      <t xml:space="preserve">Airport Fleet Program
</t>
    </r>
    <r>
      <rPr>
        <sz val="8"/>
        <color rgb="FF000000"/>
        <rFont val="Calibri"/>
      </rPr>
      <t>PROGRAMMATIC</t>
    </r>
  </si>
  <si>
    <t>1121024</t>
  </si>
  <si>
    <r>
      <rPr>
        <b/>
        <sz val="9"/>
        <color rgb="FF000000"/>
        <rFont val="Calibri"/>
      </rPr>
      <t xml:space="preserve">CIP Oversight
</t>
    </r>
    <r>
      <rPr>
        <sz val="8"/>
        <color rgb="FF000000"/>
        <rFont val="Calibri"/>
      </rPr>
      <t>ADMIN</t>
    </r>
  </si>
  <si>
    <t>1121432</t>
  </si>
  <si>
    <r>
      <rPr>
        <b/>
        <sz val="9"/>
        <color rgb="FF000000"/>
        <rFont val="Calibri"/>
      </rPr>
      <t xml:space="preserve">Temp Equipment Storage
</t>
    </r>
    <r>
      <rPr>
        <sz val="8"/>
        <color rgb="FF000000"/>
        <rFont val="Calibri"/>
      </rPr>
      <t>STANDALONE</t>
    </r>
  </si>
  <si>
    <t>1129953</t>
  </si>
  <si>
    <r>
      <rPr>
        <b/>
        <sz val="9"/>
        <color rgb="FF000000"/>
        <rFont val="Calibri"/>
      </rPr>
      <t xml:space="preserve">Airport Emergent Needs
</t>
    </r>
    <r>
      <rPr>
        <sz val="8"/>
        <color rgb="FF000000"/>
        <rFont val="Calibri"/>
      </rPr>
      <t>STANDALONE</t>
    </r>
  </si>
  <si>
    <t>1130061</t>
  </si>
  <si>
    <r>
      <rPr>
        <b/>
        <sz val="9"/>
        <color rgb="FF000000"/>
        <rFont val="Calibri"/>
      </rPr>
      <t xml:space="preserve">AD AIRPORT GRANT CONTINGENCY
</t>
    </r>
    <r>
      <rPr>
        <sz val="8"/>
        <color rgb="FF000000"/>
        <rFont val="Calibri"/>
      </rPr>
      <t>STANDALONE</t>
    </r>
  </si>
  <si>
    <t>1130186</t>
  </si>
  <si>
    <r>
      <rPr>
        <b/>
        <sz val="9"/>
        <color rgb="FF000000"/>
        <rFont val="Calibri"/>
      </rPr>
      <t xml:space="preserve">CityWorks Additional Modules
</t>
    </r>
    <r>
      <rPr>
        <sz val="8"/>
        <color rgb="FF000000"/>
        <rFont val="Calibri"/>
      </rPr>
      <t>STANDALONE</t>
    </r>
  </si>
  <si>
    <t>1134750</t>
  </si>
  <si>
    <r>
      <rPr>
        <b/>
        <sz val="9"/>
        <color rgb="FF000000"/>
        <rFont val="Calibri"/>
      </rPr>
      <t xml:space="preserve">Fence and Gates Upgrade Ph2 &amp; Ph3 &amp; Perimeter Lighting
</t>
    </r>
    <r>
      <rPr>
        <sz val="8"/>
        <color rgb="FF000000"/>
        <rFont val="Calibri"/>
      </rPr>
      <t>STANDALONE</t>
    </r>
  </si>
  <si>
    <t>1135085</t>
  </si>
  <si>
    <r>
      <rPr>
        <b/>
        <sz val="9"/>
        <color rgb="FF000000"/>
        <rFont val="Calibri"/>
      </rPr>
      <t xml:space="preserve">Runway 14L-32R Rehabilitation
</t>
    </r>
    <r>
      <rPr>
        <sz val="8"/>
        <color rgb="FF000000"/>
        <rFont val="Calibri"/>
      </rPr>
      <t>STANDALONE</t>
    </r>
  </si>
  <si>
    <t>1139545</t>
  </si>
  <si>
    <r>
      <rPr>
        <b/>
        <sz val="9"/>
        <color rgb="FF000000"/>
        <rFont val="Calibri"/>
      </rPr>
      <t xml:space="preserve">Airport Security Program
</t>
    </r>
    <r>
      <rPr>
        <sz val="8"/>
        <color rgb="FF000000"/>
        <rFont val="Calibri"/>
      </rPr>
      <t>PROGRAMMATIC</t>
    </r>
  </si>
  <si>
    <t>1139599</t>
  </si>
  <si>
    <r>
      <rPr>
        <b/>
        <sz val="9"/>
        <color rgb="FF000000"/>
        <rFont val="Calibri"/>
      </rPr>
      <t xml:space="preserve">Environmental Assessments Master Plan Update (MPU) Projects
</t>
    </r>
    <r>
      <rPr>
        <sz val="8"/>
        <color rgb="FF000000"/>
        <rFont val="Calibri"/>
      </rPr>
      <t>STANDALONE</t>
    </r>
  </si>
  <si>
    <t>1143915</t>
  </si>
  <si>
    <r>
      <rPr>
        <b/>
        <sz val="9"/>
        <color rgb="FF000000"/>
        <rFont val="Calibri"/>
      </rPr>
      <t xml:space="preserve">Runway 14R-32L Rehabilitation &amp; Taxiway Modifications
</t>
    </r>
    <r>
      <rPr>
        <sz val="8"/>
        <color rgb="FF000000"/>
        <rFont val="Calibri"/>
      </rPr>
      <t>STANDALONE</t>
    </r>
  </si>
  <si>
    <t>1143940</t>
  </si>
  <si>
    <r>
      <rPr>
        <b/>
        <sz val="9"/>
        <color rgb="FF000000"/>
        <rFont val="Calibri"/>
      </rPr>
      <t xml:space="preserve">Possibly Fuel Farm Environmental Process and CM Services
</t>
    </r>
    <r>
      <rPr>
        <sz val="8"/>
        <color rgb="FF000000"/>
        <rFont val="Calibri"/>
      </rPr>
      <t>STANDALONE</t>
    </r>
  </si>
  <si>
    <t>1143950</t>
  </si>
  <si>
    <r>
      <rPr>
        <b/>
        <sz val="9"/>
        <color rgb="FF000000"/>
        <rFont val="Calibri"/>
      </rPr>
      <t xml:space="preserve">Airport Planning and Support
</t>
    </r>
    <r>
      <rPr>
        <sz val="8"/>
        <color rgb="FF000000"/>
        <rFont val="Calibri"/>
      </rPr>
      <t>PROGRAMMATIC</t>
    </r>
  </si>
  <si>
    <t>1148167</t>
  </si>
  <si>
    <r>
      <rPr>
        <b/>
        <sz val="9"/>
        <color rgb="FF000000"/>
        <rFont val="Calibri"/>
      </rPr>
      <t xml:space="preserve">AD UTILITIES PROGRAM
</t>
    </r>
    <r>
      <rPr>
        <sz val="8"/>
        <color rgb="FF000000"/>
        <rFont val="Calibri"/>
      </rPr>
      <t>PROGRAMMATIC</t>
    </r>
  </si>
  <si>
    <t>3380 - AIRPORT CAPITAL</t>
  </si>
  <si>
    <t>3421 MAJOR MAINTENANCE RESERVE SUBFUND</t>
  </si>
  <si>
    <t>1039756</t>
  </si>
  <si>
    <r>
      <rPr>
        <b/>
        <sz val="9"/>
        <color rgb="FF000000"/>
        <rFont val="Calibri"/>
      </rPr>
      <t xml:space="preserve">Auditors Office Capital Project Oversight Charge
</t>
    </r>
    <r>
      <rPr>
        <sz val="8"/>
        <color rgb="FF000000"/>
        <rFont val="Calibri"/>
      </rPr>
      <t>ADMIN</t>
    </r>
  </si>
  <si>
    <t>1124606</t>
  </si>
  <si>
    <r>
      <rPr>
        <b/>
        <sz val="9"/>
        <color rgb="FF000000"/>
        <rFont val="Calibri"/>
      </rPr>
      <t xml:space="preserve">Quick Response Planning Fund Level Contingency Budget
</t>
    </r>
    <r>
      <rPr>
        <sz val="8"/>
        <color rgb="FF000000"/>
        <rFont val="Calibri"/>
      </rPr>
      <t>PROGRAMMATIC</t>
    </r>
  </si>
  <si>
    <t>1132354</t>
  </si>
  <si>
    <r>
      <rPr>
        <b/>
        <sz val="9"/>
        <color rgb="FF000000"/>
        <rFont val="Calibri"/>
      </rPr>
      <t xml:space="preserve">MRJC Detention Heat Exchangers
</t>
    </r>
    <r>
      <rPr>
        <sz val="8"/>
        <color rgb="FF000000"/>
        <rFont val="Calibri"/>
      </rPr>
      <t>STANDALONE</t>
    </r>
  </si>
  <si>
    <t>1132355</t>
  </si>
  <si>
    <r>
      <rPr>
        <b/>
        <sz val="9"/>
        <color rgb="FF000000"/>
        <rFont val="Calibri"/>
      </rPr>
      <t xml:space="preserve">Northeast District County Wall Replacement
</t>
    </r>
    <r>
      <rPr>
        <sz val="8"/>
        <color rgb="FF000000"/>
        <rFont val="Calibri"/>
      </rPr>
      <t>STANDALONE</t>
    </r>
  </si>
  <si>
    <t>1132608</t>
  </si>
  <si>
    <r>
      <rPr>
        <b/>
        <sz val="9"/>
        <color rgb="FF000000"/>
        <rFont val="Calibri"/>
      </rPr>
      <t xml:space="preserve">Yesler Building Roofing Repair
</t>
    </r>
    <r>
      <rPr>
        <sz val="8"/>
        <color rgb="FF000000"/>
        <rFont val="Calibri"/>
      </rPr>
      <t>DES FMD MMRF QR CONTINGENCY</t>
    </r>
  </si>
  <si>
    <t>1134412</t>
  </si>
  <si>
    <r>
      <rPr>
        <b/>
        <sz val="9"/>
        <color rgb="FF000000"/>
        <rFont val="Calibri"/>
      </rPr>
      <t xml:space="preserve">Southwest District Court Exterior Window Replacement
</t>
    </r>
    <r>
      <rPr>
        <sz val="8"/>
        <color rgb="FF000000"/>
        <rFont val="Calibri"/>
      </rPr>
      <t>STANDALONE</t>
    </r>
  </si>
  <si>
    <t>1134413</t>
  </si>
  <si>
    <r>
      <rPr>
        <b/>
        <sz val="9"/>
        <color rgb="FF000000"/>
        <rFont val="Calibri"/>
      </rPr>
      <t xml:space="preserve">Northeast Fire Alarm Replacement
</t>
    </r>
    <r>
      <rPr>
        <sz val="8"/>
        <color rgb="FF000000"/>
        <rFont val="Calibri"/>
      </rPr>
      <t>STANDALONE</t>
    </r>
  </si>
  <si>
    <t>1134431</t>
  </si>
  <si>
    <r>
      <rPr>
        <b/>
        <sz val="9"/>
        <color rgb="FF000000"/>
        <rFont val="Calibri"/>
      </rPr>
      <t xml:space="preserve">Northeast District Security System Replacement
</t>
    </r>
    <r>
      <rPr>
        <sz val="8"/>
        <color rgb="FF000000"/>
        <rFont val="Calibri"/>
      </rPr>
      <t>STANDALONE</t>
    </r>
  </si>
  <si>
    <t>1134432</t>
  </si>
  <si>
    <r>
      <rPr>
        <b/>
        <sz val="9"/>
        <color rgb="FF000000"/>
        <rFont val="Calibri"/>
      </rPr>
      <t xml:space="preserve">KCSO Precinct 4 Camera Upgrade
</t>
    </r>
    <r>
      <rPr>
        <sz val="8"/>
        <color rgb="FF000000"/>
        <rFont val="Calibri"/>
      </rPr>
      <t>STANDALONE</t>
    </r>
  </si>
  <si>
    <t>1134433</t>
  </si>
  <si>
    <r>
      <rPr>
        <b/>
        <sz val="9"/>
        <color rgb="FF000000"/>
        <rFont val="Calibri"/>
      </rPr>
      <t xml:space="preserve">KCSO Precinct 3 Security System Replacement
</t>
    </r>
    <r>
      <rPr>
        <sz val="8"/>
        <color rgb="FF000000"/>
        <rFont val="Calibri"/>
      </rPr>
      <t>STANDALONE</t>
    </r>
  </si>
  <si>
    <t>1134605</t>
  </si>
  <si>
    <r>
      <rPr>
        <b/>
        <sz val="9"/>
        <color rgb="FF000000"/>
        <rFont val="Calibri"/>
      </rPr>
      <t xml:space="preserve">KCSO Precinct 4 Air System Repair
</t>
    </r>
    <r>
      <rPr>
        <sz val="8"/>
        <color rgb="FF000000"/>
        <rFont val="Calibri"/>
      </rPr>
      <t>STANDALONE</t>
    </r>
  </si>
  <si>
    <t>1137046</t>
  </si>
  <si>
    <r>
      <rPr>
        <b/>
        <sz val="9"/>
        <color rgb="FF000000"/>
        <rFont val="Calibri"/>
      </rPr>
      <t xml:space="preserve">King County Correctional Facility Water Piping Replacement
</t>
    </r>
    <r>
      <rPr>
        <sz val="8"/>
        <color rgb="FF000000"/>
        <rFont val="Calibri"/>
      </rPr>
      <t>STANDALONE</t>
    </r>
  </si>
  <si>
    <t>1139465</t>
  </si>
  <si>
    <r>
      <rPr>
        <b/>
        <sz val="9"/>
        <color rgb="FF000000"/>
        <rFont val="Calibri"/>
      </rPr>
      <t xml:space="preserve">Building Infrastructure Condition Survey
</t>
    </r>
    <r>
      <rPr>
        <sz val="8"/>
        <color rgb="FF000000"/>
        <rFont val="Calibri"/>
      </rPr>
      <t>STANDALONE</t>
    </r>
  </si>
  <si>
    <t>1139476</t>
  </si>
  <si>
    <r>
      <rPr>
        <b/>
        <sz val="9"/>
        <color rgb="FF000000"/>
        <rFont val="Calibri"/>
      </rPr>
      <t xml:space="preserve">Southwest District Court Electrical System
</t>
    </r>
    <r>
      <rPr>
        <sz val="8"/>
        <color rgb="FF000000"/>
        <rFont val="Calibri"/>
      </rPr>
      <t>STANDALONE</t>
    </r>
  </si>
  <si>
    <t>1139481</t>
  </si>
  <si>
    <r>
      <rPr>
        <b/>
        <sz val="9"/>
        <color rgb="FF000000"/>
        <rFont val="Calibri"/>
      </rPr>
      <t xml:space="preserve">Northeast District Court HVAC Improvement
</t>
    </r>
    <r>
      <rPr>
        <sz val="8"/>
        <color rgb="FF000000"/>
        <rFont val="Calibri"/>
      </rPr>
      <t>STANDALONE</t>
    </r>
  </si>
  <si>
    <t>1139493</t>
  </si>
  <si>
    <r>
      <rPr>
        <b/>
        <sz val="9"/>
        <color rgb="FF000000"/>
        <rFont val="Calibri"/>
      </rPr>
      <t xml:space="preserve">Shoreline District Court HVAC Test and Commissioning
</t>
    </r>
    <r>
      <rPr>
        <sz val="8"/>
        <color rgb="FF000000"/>
        <rFont val="Calibri"/>
      </rPr>
      <t>STANDALONE</t>
    </r>
  </si>
  <si>
    <t>1139494</t>
  </si>
  <si>
    <r>
      <rPr>
        <b/>
        <sz val="9"/>
        <color rgb="FF000000"/>
        <rFont val="Calibri"/>
      </rPr>
      <t xml:space="preserve">Issaquah District Court Detention Facility HVAC
</t>
    </r>
    <r>
      <rPr>
        <sz val="8"/>
        <color rgb="FF000000"/>
        <rFont val="Calibri"/>
      </rPr>
      <t>STANDALONE</t>
    </r>
  </si>
  <si>
    <t>1139495</t>
  </si>
  <si>
    <r>
      <rPr>
        <b/>
        <sz val="9"/>
        <color rgb="FF000000"/>
        <rFont val="Calibri"/>
      </rPr>
      <t xml:space="preserve">Issaquah District Court HVAC Test and Commissioning
</t>
    </r>
    <r>
      <rPr>
        <sz val="8"/>
        <color rgb="FF000000"/>
        <rFont val="Calibri"/>
      </rPr>
      <t>STANDALONE</t>
    </r>
  </si>
  <si>
    <t>1139506</t>
  </si>
  <si>
    <r>
      <rPr>
        <b/>
        <sz val="9"/>
        <color rgb="FF000000"/>
        <rFont val="Calibri"/>
      </rPr>
      <t xml:space="preserve">Shoreline District Court Roof Replacement
</t>
    </r>
    <r>
      <rPr>
        <sz val="8"/>
        <color rgb="FF000000"/>
        <rFont val="Calibri"/>
      </rPr>
      <t>STANDALONE</t>
    </r>
  </si>
  <si>
    <t>1139510</t>
  </si>
  <si>
    <r>
      <rPr>
        <b/>
        <sz val="9"/>
        <color rgb="FF000000"/>
        <rFont val="Calibri"/>
      </rPr>
      <t xml:space="preserve">Black River Building Fire Alarm Upgrade
</t>
    </r>
    <r>
      <rPr>
        <sz val="8"/>
        <color rgb="FF000000"/>
        <rFont val="Calibri"/>
      </rPr>
      <t>STANDALONE</t>
    </r>
  </si>
  <si>
    <t>1142169</t>
  </si>
  <si>
    <r>
      <rPr>
        <b/>
        <sz val="9"/>
        <color rgb="FF000000"/>
        <rFont val="Calibri"/>
      </rPr>
      <t xml:space="preserve">King County Courthouse Boiler Control Replacement
</t>
    </r>
    <r>
      <rPr>
        <sz val="8"/>
        <color rgb="FF000000"/>
        <rFont val="Calibri"/>
      </rPr>
      <t>STANDALONE</t>
    </r>
  </si>
  <si>
    <t>1143881</t>
  </si>
  <si>
    <r>
      <rPr>
        <b/>
        <sz val="9"/>
        <color rgb="FF000000"/>
        <rFont val="Calibri"/>
      </rPr>
      <t xml:space="preserve">Countywide Elevator Equipment Assessment
</t>
    </r>
    <r>
      <rPr>
        <sz val="8"/>
        <color rgb="FF000000"/>
        <rFont val="Calibri"/>
      </rPr>
      <t>STANDALONE</t>
    </r>
  </si>
  <si>
    <t>1143884</t>
  </si>
  <si>
    <r>
      <rPr>
        <b/>
        <sz val="9"/>
        <color rgb="FF000000"/>
        <rFont val="Calibri"/>
      </rPr>
      <t xml:space="preserve">King County Courthouse Fire Alarm Replacement
</t>
    </r>
    <r>
      <rPr>
        <sz val="8"/>
        <color rgb="FF000000"/>
        <rFont val="Calibri"/>
      </rPr>
      <t>STANDALONE</t>
    </r>
  </si>
  <si>
    <t>1147791</t>
  </si>
  <si>
    <r>
      <rPr>
        <b/>
        <sz val="9"/>
        <color rgb="FF000000"/>
        <rFont val="Calibri"/>
      </rPr>
      <t xml:space="preserve">MRJC Smoke Dampers Replacement
</t>
    </r>
    <r>
      <rPr>
        <sz val="8"/>
        <color rgb="FF000000"/>
        <rFont val="Calibri"/>
      </rPr>
      <t>STANDALONE</t>
    </r>
  </si>
  <si>
    <t>3421 - MAJOR MAINTENANCE RESERVE SUBFUND</t>
  </si>
  <si>
    <t>3522 OPEN SPACE KING COUNTY NON-BOND SUBFUND</t>
  </si>
  <si>
    <t>1047267</t>
  </si>
  <si>
    <r>
      <rPr>
        <b/>
        <sz val="9"/>
        <color rgb="FF000000"/>
        <rFont val="Calibri"/>
      </rPr>
      <t xml:space="preserve">Open Space Grant Contingency
</t>
    </r>
    <r>
      <rPr>
        <sz val="8"/>
        <color rgb="FF000000"/>
        <rFont val="Calibri"/>
      </rPr>
      <t>PROGRAMMATIC</t>
    </r>
  </si>
  <si>
    <t>3522 - OPEN SPACE KING COUNTY NON-BOND SUBFUND</t>
  </si>
  <si>
    <t>3581 PARKS CAPITAL</t>
  </si>
  <si>
    <t>1044590</t>
  </si>
  <si>
    <r>
      <rPr>
        <b/>
        <sz val="9"/>
        <color rgb="FF000000"/>
        <rFont val="Calibri"/>
      </rPr>
      <t xml:space="preserve">Parks Bear Creek Waterways Acquisition
</t>
    </r>
    <r>
      <rPr>
        <sz val="8"/>
        <color rgb="FF000000"/>
        <rFont val="Calibri"/>
      </rPr>
      <t>STANDALONE</t>
    </r>
  </si>
  <si>
    <t>1044592</t>
  </si>
  <si>
    <r>
      <rPr>
        <b/>
        <sz val="9"/>
        <color rgb="FF000000"/>
        <rFont val="Calibri"/>
      </rPr>
      <t xml:space="preserve">Auditor Capital Project Oversight - Fund 3581
</t>
    </r>
    <r>
      <rPr>
        <sz val="8"/>
        <color rgb="FF000000"/>
        <rFont val="Calibri"/>
      </rPr>
      <t>ADMIN</t>
    </r>
  </si>
  <si>
    <t>1044596</t>
  </si>
  <si>
    <r>
      <rPr>
        <b/>
        <sz val="9"/>
        <color rgb="FF000000"/>
        <rFont val="Calibri"/>
      </rPr>
      <t xml:space="preserve">Parks Cougar Mountain Precipice Trail Acquisition
</t>
    </r>
    <r>
      <rPr>
        <sz val="8"/>
        <color rgb="FF000000"/>
        <rFont val="Calibri"/>
      </rPr>
      <t>STANDALONE</t>
    </r>
  </si>
  <si>
    <t>1044912</t>
  </si>
  <si>
    <r>
      <rPr>
        <b/>
        <sz val="9"/>
        <color rgb="FF000000"/>
        <rFont val="Calibri"/>
      </rPr>
      <t xml:space="preserve">Soos Creek Regional Trail
</t>
    </r>
    <r>
      <rPr>
        <sz val="8"/>
        <color rgb="FF000000"/>
        <rFont val="Calibri"/>
      </rPr>
      <t>PROGRAMMATIC</t>
    </r>
  </si>
  <si>
    <t>1112621</t>
  </si>
  <si>
    <r>
      <rPr>
        <b/>
        <sz val="9"/>
        <color rgb="FF000000"/>
        <rFont val="Calibri"/>
      </rPr>
      <t xml:space="preserve">Lake to Sound Trail
</t>
    </r>
    <r>
      <rPr>
        <sz val="8"/>
        <color rgb="FF000000"/>
        <rFont val="Calibri"/>
      </rPr>
      <t>PROGRAMMATIC</t>
    </r>
  </si>
  <si>
    <t>1121443</t>
  </si>
  <si>
    <r>
      <rPr>
        <b/>
        <sz val="9"/>
        <color rgb="FF000000"/>
        <rFont val="Calibri"/>
      </rPr>
      <t xml:space="preserve">Trailhead Development and Access
</t>
    </r>
    <r>
      <rPr>
        <sz val="8"/>
        <color rgb="FF000000"/>
        <rFont val="Calibri"/>
      </rPr>
      <t>PROGRAMMATIC</t>
    </r>
  </si>
  <si>
    <t>1121451</t>
  </si>
  <si>
    <r>
      <rPr>
        <b/>
        <sz val="9"/>
        <color rgb="FF000000"/>
        <rFont val="Calibri"/>
      </rPr>
      <t xml:space="preserve">Parks Griffin Creek Natural Area Acquisition
</t>
    </r>
    <r>
      <rPr>
        <sz val="8"/>
        <color rgb="FF000000"/>
        <rFont val="Calibri"/>
      </rPr>
      <t>STANDALONE</t>
    </r>
  </si>
  <si>
    <t>1121497</t>
  </si>
  <si>
    <r>
      <rPr>
        <b/>
        <sz val="9"/>
        <color rgb="FF000000"/>
        <rFont val="Calibri"/>
      </rPr>
      <t xml:space="preserve">King County Aquatic Center Program
</t>
    </r>
    <r>
      <rPr>
        <sz val="8"/>
        <color rgb="FF000000"/>
        <rFont val="Calibri"/>
      </rPr>
      <t>PROGRAMMATIC</t>
    </r>
  </si>
  <si>
    <t>1121498</t>
  </si>
  <si>
    <r>
      <rPr>
        <b/>
        <sz val="9"/>
        <color rgb="FF000000"/>
        <rFont val="Calibri"/>
      </rPr>
      <t xml:space="preserve">Play Area Rehabilitation Program
</t>
    </r>
    <r>
      <rPr>
        <sz val="8"/>
        <color rgb="FF000000"/>
        <rFont val="Calibri"/>
      </rPr>
      <t>PROGRAMMATIC</t>
    </r>
  </si>
  <si>
    <t>1121499</t>
  </si>
  <si>
    <r>
      <rPr>
        <b/>
        <sz val="9"/>
        <color rgb="FF000000"/>
        <rFont val="Calibri"/>
      </rPr>
      <t xml:space="preserve">Bridge and Trestle Assessment and Improvement Program
</t>
    </r>
    <r>
      <rPr>
        <sz val="8"/>
        <color rgb="FF000000"/>
        <rFont val="Calibri"/>
      </rPr>
      <t>PROGRAMMATIC</t>
    </r>
  </si>
  <si>
    <t>1123996</t>
  </si>
  <si>
    <r>
      <rPr>
        <b/>
        <sz val="9"/>
        <color rgb="FF000000"/>
        <rFont val="Calibri"/>
      </rPr>
      <t xml:space="preserve">Marymoor Park Improvement Program Parent Project
</t>
    </r>
    <r>
      <rPr>
        <sz val="8"/>
        <color rgb="FF000000"/>
        <rFont val="Calibri"/>
      </rPr>
      <t>PROGRAMMATIC</t>
    </r>
  </si>
  <si>
    <t>1126266</t>
  </si>
  <si>
    <r>
      <rPr>
        <b/>
        <sz val="9"/>
        <color rgb="FF000000"/>
        <rFont val="Calibri"/>
      </rPr>
      <t xml:space="preserve">Capital Planning and Administration
</t>
    </r>
    <r>
      <rPr>
        <sz val="8"/>
        <color rgb="FF000000"/>
        <rFont val="Calibri"/>
      </rPr>
      <t>ADMIN</t>
    </r>
  </si>
  <si>
    <t>1129673</t>
  </si>
  <si>
    <r>
      <rPr>
        <b/>
        <sz val="9"/>
        <color rgb="FF000000"/>
        <rFont val="Calibri"/>
      </rPr>
      <t xml:space="preserve">Emergent Need Contingency - Fund 3581
</t>
    </r>
    <r>
      <rPr>
        <sz val="8"/>
        <color rgb="FF000000"/>
        <rFont val="Calibri"/>
      </rPr>
      <t>ADMIN</t>
    </r>
  </si>
  <si>
    <t>1132225</t>
  </si>
  <si>
    <r>
      <rPr>
        <b/>
        <sz val="9"/>
        <color rgb="FF000000"/>
        <rFont val="Calibri"/>
      </rPr>
      <t xml:space="preserve">Keevie Lake Acquisition
</t>
    </r>
    <r>
      <rPr>
        <sz val="8"/>
        <color rgb="FF000000"/>
        <rFont val="Calibri"/>
      </rPr>
      <t>STANDALONE</t>
    </r>
  </si>
  <si>
    <t>1133890</t>
  </si>
  <si>
    <r>
      <rPr>
        <b/>
        <sz val="9"/>
        <color rgb="FF000000"/>
        <rFont val="Calibri"/>
      </rPr>
      <t xml:space="preserve">Cedar River Land Conservation
</t>
    </r>
    <r>
      <rPr>
        <sz val="8"/>
        <color rgb="FF000000"/>
        <rFont val="Calibri"/>
      </rPr>
      <t>STANDALONE</t>
    </r>
  </si>
  <si>
    <t>1136783</t>
  </si>
  <si>
    <r>
      <rPr>
        <b/>
        <sz val="9"/>
        <color rgb="FF000000"/>
        <rFont val="Calibri"/>
      </rPr>
      <t xml:space="preserve">Parks Vashon Marine Shoreline Acquisition
</t>
    </r>
    <r>
      <rPr>
        <sz val="8"/>
        <color rgb="FF000000"/>
        <rFont val="Calibri"/>
      </rPr>
      <t>STANDALONE</t>
    </r>
  </si>
  <si>
    <t>1136784</t>
  </si>
  <si>
    <r>
      <rPr>
        <b/>
        <sz val="9"/>
        <color rgb="FF000000"/>
        <rFont val="Calibri"/>
      </rPr>
      <t xml:space="preserve">Vashon Stream and Estuaries Acquisition
</t>
    </r>
    <r>
      <rPr>
        <sz val="8"/>
        <color rgb="FF000000"/>
        <rFont val="Calibri"/>
      </rPr>
      <t>STANDALONE</t>
    </r>
  </si>
  <si>
    <t>1137279</t>
  </si>
  <si>
    <r>
      <rPr>
        <b/>
        <sz val="9"/>
        <color rgb="FF000000"/>
        <rFont val="Calibri"/>
      </rPr>
      <t xml:space="preserve">Parks Open Space Stewardship Program
</t>
    </r>
    <r>
      <rPr>
        <sz val="8"/>
        <color rgb="FF000000"/>
        <rFont val="Calibri"/>
      </rPr>
      <t>PROGRAMMATIC</t>
    </r>
  </si>
  <si>
    <t>1137280</t>
  </si>
  <si>
    <r>
      <rPr>
        <b/>
        <sz val="9"/>
        <color rgb="FF000000"/>
        <rFont val="Calibri"/>
      </rPr>
      <t xml:space="preserve">Ballfield Turf Replacement Program
</t>
    </r>
    <r>
      <rPr>
        <sz val="8"/>
        <color rgb="FF000000"/>
        <rFont val="Calibri"/>
      </rPr>
      <t>PROGRAMMATIC</t>
    </r>
  </si>
  <si>
    <t>1137281</t>
  </si>
  <si>
    <r>
      <rPr>
        <b/>
        <sz val="9"/>
        <color rgb="FF000000"/>
        <rFont val="Calibri"/>
      </rPr>
      <t xml:space="preserve">Backcountry Trail Rehabilitation Program
</t>
    </r>
    <r>
      <rPr>
        <sz val="8"/>
        <color rgb="FF000000"/>
        <rFont val="Calibri"/>
      </rPr>
      <t>PROGRAMMATIC</t>
    </r>
  </si>
  <si>
    <t>1137294</t>
  </si>
  <si>
    <r>
      <rPr>
        <b/>
        <sz val="9"/>
        <color rgb="FF000000"/>
        <rFont val="Calibri"/>
      </rPr>
      <t xml:space="preserve">Parks Public Trails Pass Through
</t>
    </r>
    <r>
      <rPr>
        <sz val="8"/>
        <color rgb="FF000000"/>
        <rFont val="Calibri"/>
      </rPr>
      <t>PROGRAMMATIC</t>
    </r>
  </si>
  <si>
    <t>1137314</t>
  </si>
  <si>
    <r>
      <rPr>
        <b/>
        <sz val="9"/>
        <color rgb="FF000000"/>
        <rFont val="Calibri"/>
      </rPr>
      <t xml:space="preserve">Pools Capital Grant
</t>
    </r>
    <r>
      <rPr>
        <sz val="8"/>
        <color rgb="FF000000"/>
        <rFont val="Calibri"/>
      </rPr>
      <t>PROGRAMMATIC</t>
    </r>
  </si>
  <si>
    <t>1137315</t>
  </si>
  <si>
    <r>
      <rPr>
        <b/>
        <sz val="9"/>
        <color rgb="FF000000"/>
        <rFont val="Calibri"/>
      </rPr>
      <t xml:space="preserve">Open Space River Corridors Grant
</t>
    </r>
    <r>
      <rPr>
        <sz val="8"/>
        <color rgb="FF000000"/>
        <rFont val="Calibri"/>
      </rPr>
      <t>PROGRAMMATIC</t>
    </r>
  </si>
  <si>
    <t>1137316</t>
  </si>
  <si>
    <r>
      <rPr>
        <b/>
        <sz val="9"/>
        <color rgb="FF000000"/>
        <rFont val="Calibri"/>
      </rPr>
      <t xml:space="preserve">City Capital Open Space Grant
</t>
    </r>
    <r>
      <rPr>
        <sz val="8"/>
        <color rgb="FF000000"/>
        <rFont val="Calibri"/>
      </rPr>
      <t>PROGRAMMATIC</t>
    </r>
  </si>
  <si>
    <t>1137317</t>
  </si>
  <si>
    <r>
      <rPr>
        <b/>
        <sz val="9"/>
        <color rgb="FF000000"/>
        <rFont val="Calibri"/>
      </rPr>
      <t xml:space="preserve">Community Partnerships and Grants - Fund 3581
</t>
    </r>
    <r>
      <rPr>
        <sz val="8"/>
        <color rgb="FF000000"/>
        <rFont val="Calibri"/>
      </rPr>
      <t>PROGRAMMATIC</t>
    </r>
  </si>
  <si>
    <t>1139077</t>
  </si>
  <si>
    <r>
      <rPr>
        <b/>
        <sz val="9"/>
        <color rgb="FF000000"/>
        <rFont val="Calibri"/>
      </rPr>
      <t xml:space="preserve">East Lake Sammamish Trail (ELST) Redmond Light Rail Extension
</t>
    </r>
    <r>
      <rPr>
        <sz val="8"/>
        <color rgb="FF000000"/>
        <rFont val="Calibri"/>
      </rPr>
      <t>STANDALONE</t>
    </r>
  </si>
  <si>
    <t>1139079</t>
  </si>
  <si>
    <r>
      <rPr>
        <b/>
        <sz val="9"/>
        <color rgb="FF000000"/>
        <rFont val="Calibri"/>
      </rPr>
      <t xml:space="preserve">Capital Improvements to Existing Regional Trail System Program
</t>
    </r>
    <r>
      <rPr>
        <sz val="8"/>
        <color rgb="FF000000"/>
        <rFont val="Calibri"/>
      </rPr>
      <t>PROGRAMMATIC</t>
    </r>
  </si>
  <si>
    <t>1139161</t>
  </si>
  <si>
    <r>
      <rPr>
        <b/>
        <sz val="9"/>
        <color rgb="FF000000"/>
        <rFont val="Calibri"/>
      </rPr>
      <t xml:space="preserve">Mid Soos Creek Preservation
</t>
    </r>
    <r>
      <rPr>
        <sz val="8"/>
        <color rgb="FF000000"/>
        <rFont val="Calibri"/>
      </rPr>
      <t>STANDALONE</t>
    </r>
  </si>
  <si>
    <t>1139163</t>
  </si>
  <si>
    <r>
      <rPr>
        <b/>
        <sz val="9"/>
        <color rgb="FF000000"/>
        <rFont val="Calibri"/>
      </rPr>
      <t xml:space="preserve">Sweeney Pond Acquisition
</t>
    </r>
    <r>
      <rPr>
        <sz val="8"/>
        <color rgb="FF000000"/>
        <rFont val="Calibri"/>
      </rPr>
      <t>STANDALONE</t>
    </r>
  </si>
  <si>
    <t>1139166</t>
  </si>
  <si>
    <r>
      <rPr>
        <b/>
        <sz val="9"/>
        <color rgb="FF000000"/>
        <rFont val="Calibri"/>
      </rPr>
      <t xml:space="preserve">Frog Holler Forest Addition
</t>
    </r>
    <r>
      <rPr>
        <sz val="8"/>
        <color rgb="FF000000"/>
        <rFont val="Calibri"/>
      </rPr>
      <t>STANDALONE</t>
    </r>
  </si>
  <si>
    <t>1141650</t>
  </si>
  <si>
    <r>
      <rPr>
        <b/>
        <sz val="9"/>
        <color rgb="FF000000"/>
        <rFont val="Calibri"/>
      </rPr>
      <t xml:space="preserve">East Fork Issaquah Creek Restoration Acquisition
</t>
    </r>
    <r>
      <rPr>
        <sz val="8"/>
        <color rgb="FF000000"/>
        <rFont val="Calibri"/>
      </rPr>
      <t>STANDALONE</t>
    </r>
  </si>
  <si>
    <t>1141652</t>
  </si>
  <si>
    <r>
      <rPr>
        <b/>
        <sz val="9"/>
        <color rgb="FF000000"/>
        <rFont val="Calibri"/>
      </rPr>
      <t xml:space="preserve">Green River Gorge - Deep Lake Preservation Acquisition
</t>
    </r>
    <r>
      <rPr>
        <sz val="8"/>
        <color rgb="FF000000"/>
        <rFont val="Calibri"/>
      </rPr>
      <t>STANDALONE</t>
    </r>
  </si>
  <si>
    <t>1143702</t>
  </si>
  <si>
    <r>
      <rPr>
        <b/>
        <sz val="9"/>
        <color rgb="FF000000"/>
        <rFont val="Calibri"/>
      </rPr>
      <t xml:space="preserve">Parks Cascade Mountains Gateway Project
</t>
    </r>
    <r>
      <rPr>
        <sz val="8"/>
        <color rgb="FF000000"/>
        <rFont val="Calibri"/>
      </rPr>
      <t>STANDALONE</t>
    </r>
  </si>
  <si>
    <t>1143708</t>
  </si>
  <si>
    <r>
      <rPr>
        <b/>
        <sz val="9"/>
        <color rgb="FF000000"/>
        <rFont val="Calibri"/>
      </rPr>
      <t xml:space="preserve">Parks Manzanita Natural Area Additions
</t>
    </r>
    <r>
      <rPr>
        <sz val="8"/>
        <color rgb="FF000000"/>
        <rFont val="Calibri"/>
      </rPr>
      <t>STANDALONE</t>
    </r>
  </si>
  <si>
    <t>1143898</t>
  </si>
  <si>
    <r>
      <rPr>
        <b/>
        <sz val="9"/>
        <color rgb="FF000000"/>
        <rFont val="Calibri"/>
      </rPr>
      <t xml:space="preserve">Eastrail I-90 Steel Bridge
</t>
    </r>
    <r>
      <rPr>
        <sz val="8"/>
        <color rgb="FF000000"/>
        <rFont val="Calibri"/>
      </rPr>
      <t>STANDALONE</t>
    </r>
  </si>
  <si>
    <t>1143911</t>
  </si>
  <si>
    <r>
      <rPr>
        <b/>
        <sz val="9"/>
        <color rgb="FF000000"/>
        <rFont val="Calibri"/>
      </rPr>
      <t xml:space="preserve">Parks Acquisition Evaluations
</t>
    </r>
    <r>
      <rPr>
        <sz val="8"/>
        <color rgb="FF000000"/>
        <rFont val="Calibri"/>
      </rPr>
      <t>PROGRAMMATIC</t>
    </r>
  </si>
  <si>
    <t>1145907</t>
  </si>
  <si>
    <r>
      <rPr>
        <b/>
        <sz val="9"/>
        <color rgb="FF000000"/>
        <rFont val="Calibri"/>
      </rPr>
      <t xml:space="preserve">Union Hill Forest Acquisition
</t>
    </r>
    <r>
      <rPr>
        <sz val="8"/>
        <color rgb="FF000000"/>
        <rFont val="Calibri"/>
      </rPr>
      <t>STANDALONE</t>
    </r>
  </si>
  <si>
    <t>1145911</t>
  </si>
  <si>
    <r>
      <rPr>
        <b/>
        <sz val="9"/>
        <color rgb="FF000000"/>
        <rFont val="Calibri"/>
      </rPr>
      <t xml:space="preserve">Issaquah Creek Basin Conservation
</t>
    </r>
    <r>
      <rPr>
        <sz val="8"/>
        <color rgb="FF000000"/>
        <rFont val="Calibri"/>
      </rPr>
      <t>STANDALONE</t>
    </r>
  </si>
  <si>
    <t>1147990</t>
  </si>
  <si>
    <r>
      <rPr>
        <b/>
        <sz val="9"/>
        <color rgb="FF000000"/>
        <rFont val="Calibri"/>
      </rPr>
      <t xml:space="preserve">Ames Lake Forest - Phase I
</t>
    </r>
    <r>
      <rPr>
        <sz val="8"/>
        <color rgb="FF000000"/>
        <rFont val="Calibri"/>
      </rPr>
      <t>STANDALONE</t>
    </r>
  </si>
  <si>
    <t>1147995</t>
  </si>
  <si>
    <r>
      <rPr>
        <b/>
        <sz val="9"/>
        <color rgb="FF000000"/>
        <rFont val="Calibri"/>
      </rPr>
      <t xml:space="preserve">Lake Alice Forest
</t>
    </r>
    <r>
      <rPr>
        <sz val="8"/>
        <color rgb="FF000000"/>
        <rFont val="Calibri"/>
      </rPr>
      <t>STANDALONE</t>
    </r>
  </si>
  <si>
    <t>1147996</t>
  </si>
  <si>
    <r>
      <rPr>
        <b/>
        <sz val="9"/>
        <color rgb="FF000000"/>
        <rFont val="Calibri"/>
      </rPr>
      <t xml:space="preserve">Rattlesnake Mountain Scenic Area Additions
</t>
    </r>
    <r>
      <rPr>
        <sz val="8"/>
        <color rgb="FF000000"/>
        <rFont val="Calibri"/>
      </rPr>
      <t>STANDALONE</t>
    </r>
  </si>
  <si>
    <t>1148010</t>
  </si>
  <si>
    <r>
      <rPr>
        <b/>
        <sz val="9"/>
        <color rgb="FF000000"/>
        <rFont val="Calibri"/>
      </rPr>
      <t xml:space="preserve">Rutherford Slough
</t>
    </r>
    <r>
      <rPr>
        <sz val="8"/>
        <color rgb="FF000000"/>
        <rFont val="Calibri"/>
      </rPr>
      <t>STANDALONE</t>
    </r>
  </si>
  <si>
    <t>1148011</t>
  </si>
  <si>
    <r>
      <rPr>
        <b/>
        <sz val="9"/>
        <color rgb="FF000000"/>
        <rFont val="Calibri"/>
      </rPr>
      <t xml:space="preserve">Snoqualmie Corridor Enhancement
</t>
    </r>
    <r>
      <rPr>
        <sz val="8"/>
        <color rgb="FF000000"/>
        <rFont val="Calibri"/>
      </rPr>
      <t>STANDALONE</t>
    </r>
  </si>
  <si>
    <t>1148012</t>
  </si>
  <si>
    <r>
      <rPr>
        <b/>
        <sz val="9"/>
        <color rgb="FF000000"/>
        <rFont val="Calibri"/>
      </rPr>
      <t xml:space="preserve">South Fork Skykomish - Miller River Conservation
</t>
    </r>
    <r>
      <rPr>
        <sz val="8"/>
        <color rgb="FF000000"/>
        <rFont val="Calibri"/>
      </rPr>
      <t>STANDALONE</t>
    </r>
  </si>
  <si>
    <t>1148015</t>
  </si>
  <si>
    <r>
      <rPr>
        <b/>
        <sz val="9"/>
        <color rgb="FF000000"/>
        <rFont val="Calibri"/>
      </rPr>
      <t xml:space="preserve">Tanner Landing Addition
</t>
    </r>
    <r>
      <rPr>
        <sz val="8"/>
        <color rgb="FF000000"/>
        <rFont val="Calibri"/>
      </rPr>
      <t>STANDALONE</t>
    </r>
  </si>
  <si>
    <t>1148037</t>
  </si>
  <si>
    <r>
      <rPr>
        <b/>
        <sz val="9"/>
        <color rgb="FF000000"/>
        <rFont val="Calibri"/>
      </rPr>
      <t xml:space="preserve">Upper Snoqualmie Conservation
</t>
    </r>
    <r>
      <rPr>
        <sz val="8"/>
        <color rgb="FF000000"/>
        <rFont val="Calibri"/>
      </rPr>
      <t>STANDALONE</t>
    </r>
  </si>
  <si>
    <t>1148108</t>
  </si>
  <si>
    <r>
      <rPr>
        <b/>
        <sz val="9"/>
        <color rgb="FF000000"/>
        <rFont val="Calibri"/>
      </rPr>
      <t xml:space="preserve">PKS CFT DANVILLE-GEORGETOWN OPEN SPACE ADDITIONS
</t>
    </r>
    <r>
      <rPr>
        <sz val="8"/>
        <color rgb="FF000000"/>
        <rFont val="Calibri"/>
      </rPr>
      <t>STANDALONE</t>
    </r>
  </si>
  <si>
    <t>1148109</t>
  </si>
  <si>
    <r>
      <rPr>
        <b/>
        <sz val="9"/>
        <color rgb="FF000000"/>
        <rFont val="Calibri"/>
      </rPr>
      <t xml:space="preserve">Lake Desire Natural Area Additions
</t>
    </r>
    <r>
      <rPr>
        <sz val="8"/>
        <color rgb="FF000000"/>
        <rFont val="Calibri"/>
      </rPr>
      <t>STANDALONE</t>
    </r>
  </si>
  <si>
    <t>1148110</t>
  </si>
  <si>
    <r>
      <rPr>
        <b/>
        <sz val="9"/>
        <color rgb="FF000000"/>
        <rFont val="Calibri"/>
      </rPr>
      <t xml:space="preserve">Skyway Stormwater Opportunity Fund (WRIA 8 &amp; 9)
</t>
    </r>
    <r>
      <rPr>
        <sz val="8"/>
        <color rgb="FF000000"/>
        <rFont val="Calibri"/>
      </rPr>
      <t>STANDALONE</t>
    </r>
  </si>
  <si>
    <t>1148111</t>
  </si>
  <si>
    <r>
      <rPr>
        <b/>
        <sz val="9"/>
        <color rgb="FF000000"/>
        <rFont val="Calibri"/>
      </rPr>
      <t xml:space="preserve">Fell Hill Open Space
</t>
    </r>
    <r>
      <rPr>
        <sz val="8"/>
        <color rgb="FF000000"/>
        <rFont val="Calibri"/>
      </rPr>
      <t>STANDALONE</t>
    </r>
  </si>
  <si>
    <t>1148113</t>
  </si>
  <si>
    <r>
      <rPr>
        <b/>
        <sz val="9"/>
        <color rgb="FF000000"/>
        <rFont val="Calibri"/>
      </rPr>
      <t xml:space="preserve">Mitigation Reserves Program-Green River Service Area
</t>
    </r>
    <r>
      <rPr>
        <sz val="8"/>
        <color rgb="FF000000"/>
        <rFont val="Calibri"/>
      </rPr>
      <t>STANDALONE</t>
    </r>
  </si>
  <si>
    <t>1148114</t>
  </si>
  <si>
    <r>
      <rPr>
        <b/>
        <sz val="9"/>
        <color rgb="FF000000"/>
        <rFont val="Calibri"/>
      </rPr>
      <t xml:space="preserve">Five Mile Park, South County Ballfields &amp; Spider Lake
</t>
    </r>
    <r>
      <rPr>
        <sz val="8"/>
        <color rgb="FF000000"/>
        <rFont val="Calibri"/>
      </rPr>
      <t>STANDALONE</t>
    </r>
  </si>
  <si>
    <t>3581 - PARKS CAPITAL</t>
  </si>
  <si>
    <t>3611 WATER QUALITY CONSTRUCTION</t>
  </si>
  <si>
    <t>1037498</t>
  </si>
  <si>
    <r>
      <rPr>
        <b/>
        <sz val="9"/>
        <color rgb="FF000000"/>
        <rFont val="Calibri"/>
      </rPr>
      <t xml:space="preserve">Structures / Site Improvement
</t>
    </r>
    <r>
      <rPr>
        <sz val="8"/>
        <color rgb="FF000000"/>
        <rFont val="Calibri"/>
      </rPr>
      <t>PROGRAMMATIC</t>
    </r>
  </si>
  <si>
    <t>1037549</t>
  </si>
  <si>
    <r>
      <rPr>
        <b/>
        <sz val="9"/>
        <color rgb="FF000000"/>
        <rFont val="Calibri"/>
      </rPr>
      <t xml:space="preserve">Capital Project Oversight
</t>
    </r>
    <r>
      <rPr>
        <sz val="8"/>
        <color rgb="FF000000"/>
        <rFont val="Calibri"/>
      </rPr>
      <t>STANDALONE</t>
    </r>
  </si>
  <si>
    <t>1037765</t>
  </si>
  <si>
    <r>
      <rPr>
        <b/>
        <sz val="9"/>
        <color rgb="FF000000"/>
        <rFont val="Calibri"/>
      </rPr>
      <t xml:space="preserve">Water Quality Capital Outlay
</t>
    </r>
    <r>
      <rPr>
        <sz val="8"/>
        <color rgb="FF000000"/>
        <rFont val="Calibri"/>
      </rPr>
      <t>STANDALONE</t>
    </r>
  </si>
  <si>
    <t>1037767</t>
  </si>
  <si>
    <r>
      <rPr>
        <b/>
        <sz val="9"/>
        <color rgb="FF000000"/>
        <rFont val="Calibri"/>
      </rPr>
      <t xml:space="preserve">Biosolids Site Development
</t>
    </r>
    <r>
      <rPr>
        <sz val="8"/>
        <color rgb="FF000000"/>
        <rFont val="Calibri"/>
      </rPr>
      <t>STANDALONE</t>
    </r>
  </si>
  <si>
    <t>1037789</t>
  </si>
  <si>
    <r>
      <rPr>
        <b/>
        <sz val="9"/>
        <color rgb="FF000000"/>
        <rFont val="Calibri"/>
      </rPr>
      <t xml:space="preserve">RWSP Conveyance System Improvements
</t>
    </r>
    <r>
      <rPr>
        <sz val="8"/>
        <color rgb="FF000000"/>
        <rFont val="Calibri"/>
      </rPr>
      <t>PROGRAMMATIC</t>
    </r>
  </si>
  <si>
    <t>1038098</t>
  </si>
  <si>
    <r>
      <rPr>
        <b/>
        <sz val="9"/>
        <color rgb="FF000000"/>
        <rFont val="Calibri"/>
      </rPr>
      <t xml:space="preserve">CSO Control &amp; Improvement
</t>
    </r>
    <r>
      <rPr>
        <sz val="8"/>
        <color rgb="FF000000"/>
        <rFont val="Calibri"/>
      </rPr>
      <t>PROGRAMMATIC</t>
    </r>
  </si>
  <si>
    <t>1038099</t>
  </si>
  <si>
    <r>
      <rPr>
        <b/>
        <sz val="9"/>
        <color rgb="FF000000"/>
        <rFont val="Calibri"/>
      </rPr>
      <t xml:space="preserve">Mitigation Site Maintenance and Monitoring
</t>
    </r>
    <r>
      <rPr>
        <sz val="8"/>
        <color rgb="FF000000"/>
        <rFont val="Calibri"/>
      </rPr>
      <t>STANDALONE</t>
    </r>
  </si>
  <si>
    <t>1038294</t>
  </si>
  <si>
    <r>
      <rPr>
        <b/>
        <sz val="9"/>
        <color rgb="FF000000"/>
        <rFont val="Calibri"/>
      </rPr>
      <t xml:space="preserve">Non-Project Specific - NOAA
</t>
    </r>
    <r>
      <rPr>
        <sz val="8"/>
        <color rgb="FF000000"/>
        <rFont val="Calibri"/>
      </rPr>
      <t>STANDALONE</t>
    </r>
  </si>
  <si>
    <t>1038295</t>
  </si>
  <si>
    <r>
      <rPr>
        <b/>
        <sz val="9"/>
        <color rgb="FF000000"/>
        <rFont val="Calibri"/>
      </rPr>
      <t xml:space="preserve">Biosolids Forestry Equipment
</t>
    </r>
    <r>
      <rPr>
        <sz val="8"/>
        <color rgb="FF000000"/>
        <rFont val="Calibri"/>
      </rPr>
      <t>STANDALONE</t>
    </r>
  </si>
  <si>
    <t>1038335</t>
  </si>
  <si>
    <r>
      <rPr>
        <b/>
        <sz val="9"/>
        <color rgb="FF000000"/>
        <rFont val="Calibri"/>
      </rPr>
      <t xml:space="preserve">Electrical / I&amp;C
</t>
    </r>
    <r>
      <rPr>
        <sz val="8"/>
        <color rgb="FF000000"/>
        <rFont val="Calibri"/>
      </rPr>
      <t>PROGRAMMATIC</t>
    </r>
  </si>
  <si>
    <t>1113196</t>
  </si>
  <si>
    <r>
      <rPr>
        <b/>
        <sz val="9"/>
        <color rgb="FF000000"/>
        <rFont val="Calibri"/>
      </rPr>
      <t xml:space="preserve">Mechanical Upgrade &amp; Replacement
</t>
    </r>
    <r>
      <rPr>
        <sz val="8"/>
        <color rgb="FF000000"/>
        <rFont val="Calibri"/>
      </rPr>
      <t>PROGRAMMATIC</t>
    </r>
  </si>
  <si>
    <t>1113334</t>
  </si>
  <si>
    <r>
      <rPr>
        <b/>
        <sz val="9"/>
        <color rgb="FF000000"/>
        <rFont val="Calibri"/>
      </rPr>
      <t xml:space="preserve">Comp Planning &amp; Reporting
</t>
    </r>
    <r>
      <rPr>
        <sz val="8"/>
        <color rgb="FF000000"/>
        <rFont val="Calibri"/>
      </rPr>
      <t>PROGRAMMATIC</t>
    </r>
  </si>
  <si>
    <t>1127489</t>
  </si>
  <si>
    <r>
      <rPr>
        <b/>
        <sz val="9"/>
        <color rgb="FF000000"/>
        <rFont val="Calibri"/>
      </rPr>
      <t xml:space="preserve">West Point Primary Sedimentation Area Roof Structure
</t>
    </r>
    <r>
      <rPr>
        <sz val="8"/>
        <color rgb="FF000000"/>
        <rFont val="Calibri"/>
      </rPr>
      <t>STANDALONE</t>
    </r>
  </si>
  <si>
    <t>1129528</t>
  </si>
  <si>
    <r>
      <rPr>
        <b/>
        <sz val="9"/>
        <color rgb="FF000000"/>
        <rFont val="Calibri"/>
      </rPr>
      <t xml:space="preserve">Small Generator Replacement at Various Offsite Stations
</t>
    </r>
    <r>
      <rPr>
        <sz val="8"/>
        <color rgb="FF000000"/>
        <rFont val="Calibri"/>
      </rPr>
      <t>PROGRAMMATIC</t>
    </r>
  </si>
  <si>
    <t>1129534</t>
  </si>
  <si>
    <r>
      <rPr>
        <b/>
        <sz val="9"/>
        <color rgb="FF000000"/>
        <rFont val="Calibri"/>
      </rPr>
      <t xml:space="preserve">Sammamish Plateau Diversion
</t>
    </r>
    <r>
      <rPr>
        <sz val="8"/>
        <color rgb="FF000000"/>
        <rFont val="Calibri"/>
      </rPr>
      <t>STANDALONE</t>
    </r>
  </si>
  <si>
    <t>1129538</t>
  </si>
  <si>
    <r>
      <rPr>
        <b/>
        <sz val="9"/>
        <color rgb="FF000000"/>
        <rFont val="Calibri"/>
      </rPr>
      <t xml:space="preserve">Technology Assessment and Innovation Project
</t>
    </r>
    <r>
      <rPr>
        <sz val="8"/>
        <color rgb="FF000000"/>
        <rFont val="Calibri"/>
      </rPr>
      <t>STANDALONE</t>
    </r>
  </si>
  <si>
    <t>1134072</t>
  </si>
  <si>
    <r>
      <rPr>
        <b/>
        <sz val="9"/>
        <color rgb="FF000000"/>
        <rFont val="Calibri"/>
      </rPr>
      <t xml:space="preserve">WPTP Passive Weir for Emergency Bypass
</t>
    </r>
    <r>
      <rPr>
        <sz val="8"/>
        <color rgb="FF000000"/>
        <rFont val="Calibri"/>
      </rPr>
      <t>STANDALONE</t>
    </r>
  </si>
  <si>
    <t>1134073</t>
  </si>
  <si>
    <r>
      <rPr>
        <b/>
        <sz val="9"/>
        <color rgb="FF000000"/>
        <rFont val="Calibri"/>
      </rPr>
      <t xml:space="preserve">VFD Replacement
</t>
    </r>
    <r>
      <rPr>
        <sz val="8"/>
        <color rgb="FF000000"/>
        <rFont val="Calibri"/>
      </rPr>
      <t>STANDALONE</t>
    </r>
  </si>
  <si>
    <t>1134074</t>
  </si>
  <si>
    <r>
      <rPr>
        <b/>
        <sz val="9"/>
        <color rgb="FF000000"/>
        <rFont val="Calibri"/>
      </rPr>
      <t xml:space="preserve">BW Reclaimed Water Storage
</t>
    </r>
    <r>
      <rPr>
        <sz val="8"/>
        <color rgb="FF000000"/>
        <rFont val="Calibri"/>
      </rPr>
      <t>STANDALONE</t>
    </r>
  </si>
  <si>
    <t>1136151</t>
  </si>
  <si>
    <r>
      <rPr>
        <b/>
        <sz val="9"/>
        <color rgb="FF000000"/>
        <rFont val="Calibri"/>
      </rPr>
      <t xml:space="preserve">Black Diamond Payments
</t>
    </r>
    <r>
      <rPr>
        <sz val="8"/>
        <color rgb="FF000000"/>
        <rFont val="Calibri"/>
      </rPr>
      <t>STANDALONE</t>
    </r>
  </si>
  <si>
    <t>1139043</t>
  </si>
  <si>
    <r>
      <rPr>
        <b/>
        <sz val="9"/>
        <color rgb="FF000000"/>
        <rFont val="Calibri"/>
      </rPr>
      <t xml:space="preserve">Elliott West CSO Control Planning and Alternatives
</t>
    </r>
    <r>
      <rPr>
        <sz val="8"/>
        <color rgb="FF000000"/>
        <rFont val="Calibri"/>
      </rPr>
      <t>STANDALONE</t>
    </r>
  </si>
  <si>
    <t>1139051</t>
  </si>
  <si>
    <r>
      <rPr>
        <b/>
        <sz val="9"/>
        <color rgb="FF000000"/>
        <rFont val="Calibri"/>
      </rPr>
      <t xml:space="preserve">West Point EPS Isolation Gate Rehabilitation
</t>
    </r>
    <r>
      <rPr>
        <sz val="8"/>
        <color rgb="FF000000"/>
        <rFont val="Calibri"/>
      </rPr>
      <t>STANDALONE</t>
    </r>
  </si>
  <si>
    <t>1139052</t>
  </si>
  <si>
    <r>
      <rPr>
        <b/>
        <sz val="9"/>
        <color rgb="FF000000"/>
        <rFont val="Calibri"/>
      </rPr>
      <t xml:space="preserve">WPTP Instrument &amp; Service Air Replacement
</t>
    </r>
    <r>
      <rPr>
        <sz val="8"/>
        <color rgb="FF000000"/>
        <rFont val="Calibri"/>
      </rPr>
      <t>STANDALONE</t>
    </r>
  </si>
  <si>
    <t>1139054</t>
  </si>
  <si>
    <r>
      <rPr>
        <b/>
        <sz val="9"/>
        <color rgb="FF000000"/>
        <rFont val="Calibri"/>
      </rPr>
      <t xml:space="preserve">HVAC Replacements and Refurbishments
</t>
    </r>
    <r>
      <rPr>
        <sz val="8"/>
        <color rgb="FF000000"/>
        <rFont val="Calibri"/>
      </rPr>
      <t>PROGRAMMATIC</t>
    </r>
  </si>
  <si>
    <t>1139063</t>
  </si>
  <si>
    <r>
      <rPr>
        <b/>
        <sz val="9"/>
        <color rgb="FF000000"/>
        <rFont val="Calibri"/>
      </rPr>
      <t xml:space="preserve">Matthews Park PS Odor Control Replacement
</t>
    </r>
    <r>
      <rPr>
        <sz val="8"/>
        <color rgb="FF000000"/>
        <rFont val="Calibri"/>
      </rPr>
      <t>STANDALONE</t>
    </r>
  </si>
  <si>
    <t>1139064</t>
  </si>
  <si>
    <r>
      <rPr>
        <b/>
        <sz val="9"/>
        <color rgb="FF000000"/>
        <rFont val="Calibri"/>
      </rPr>
      <t xml:space="preserve">South Plant Raw Sewage Pump #3 Replacement
</t>
    </r>
    <r>
      <rPr>
        <sz val="8"/>
        <color rgb="FF000000"/>
        <rFont val="Calibri"/>
      </rPr>
      <t>STANDALONE</t>
    </r>
  </si>
  <si>
    <t>1139098</t>
  </si>
  <si>
    <r>
      <rPr>
        <b/>
        <sz val="9"/>
        <color rgb="FF000000"/>
        <rFont val="Calibri"/>
      </rPr>
      <t xml:space="preserve">Offsite Level Controls and Communication Upgrade
</t>
    </r>
    <r>
      <rPr>
        <sz val="8"/>
        <color rgb="FF000000"/>
        <rFont val="Calibri"/>
      </rPr>
      <t>PROGRAMMATIC</t>
    </r>
  </si>
  <si>
    <t>1139101</t>
  </si>
  <si>
    <r>
      <rPr>
        <b/>
        <sz val="9"/>
        <color rgb="FF000000"/>
        <rFont val="Calibri"/>
      </rPr>
      <t xml:space="preserve">Lakeland Hills PS Facility Replacement
</t>
    </r>
    <r>
      <rPr>
        <sz val="8"/>
        <color rgb="FF000000"/>
        <rFont val="Calibri"/>
      </rPr>
      <t>STANDALONE</t>
    </r>
  </si>
  <si>
    <t>1139106</t>
  </si>
  <si>
    <r>
      <rPr>
        <b/>
        <sz val="9"/>
        <color rgb="FF000000"/>
        <rFont val="Calibri"/>
      </rPr>
      <t xml:space="preserve">Brightwater Neuros NX-300 Blower Replacement
</t>
    </r>
    <r>
      <rPr>
        <sz val="8"/>
        <color rgb="FF000000"/>
        <rFont val="Calibri"/>
      </rPr>
      <t>STANDALONE</t>
    </r>
  </si>
  <si>
    <t>1141134</t>
  </si>
  <si>
    <r>
      <rPr>
        <b/>
        <sz val="9"/>
        <color rgb="FF000000"/>
        <rFont val="Calibri"/>
      </rPr>
      <t xml:space="preserve">West Point Electrical Improvements
</t>
    </r>
    <r>
      <rPr>
        <sz val="8"/>
        <color rgb="FF000000"/>
        <rFont val="Calibri"/>
      </rPr>
      <t>STANDALONE</t>
    </r>
  </si>
  <si>
    <t>1141884</t>
  </si>
  <si>
    <r>
      <rPr>
        <b/>
        <sz val="9"/>
        <color rgb="FF000000"/>
        <rFont val="Calibri"/>
      </rPr>
      <t xml:space="preserve">WPTP Grit Classifier Replacement
</t>
    </r>
    <r>
      <rPr>
        <sz val="8"/>
        <color rgb="FF000000"/>
        <rFont val="Calibri"/>
      </rPr>
      <t>STANDALONE</t>
    </r>
  </si>
  <si>
    <t>1143830</t>
  </si>
  <si>
    <r>
      <rPr>
        <b/>
        <sz val="9"/>
        <color rgb="FF000000"/>
        <rFont val="Calibri"/>
      </rPr>
      <t xml:space="preserve">WPTP Critical Gate Refurbishment
</t>
    </r>
    <r>
      <rPr>
        <sz val="8"/>
        <color rgb="FF000000"/>
        <rFont val="Calibri"/>
      </rPr>
      <t>STANDALONE</t>
    </r>
  </si>
  <si>
    <t>1143831</t>
  </si>
  <si>
    <r>
      <rPr>
        <b/>
        <sz val="9"/>
        <color rgb="FF000000"/>
        <rFont val="Calibri"/>
      </rPr>
      <t xml:space="preserve">SP RAS Pods 1-4 Piping and Component Replacement
</t>
    </r>
    <r>
      <rPr>
        <sz val="8"/>
        <color rgb="FF000000"/>
        <rFont val="Calibri"/>
      </rPr>
      <t>STANDALONE</t>
    </r>
  </si>
  <si>
    <t>1143832</t>
  </si>
  <si>
    <r>
      <rPr>
        <b/>
        <sz val="9"/>
        <color rgb="FF000000"/>
        <rFont val="Calibri"/>
      </rPr>
      <t xml:space="preserve">WPTP Oxygen Generation System Refurbishment
</t>
    </r>
    <r>
      <rPr>
        <sz val="8"/>
        <color rgb="FF000000"/>
        <rFont val="Calibri"/>
      </rPr>
      <t>STANDALONE</t>
    </r>
  </si>
  <si>
    <t>1143833</t>
  </si>
  <si>
    <r>
      <rPr>
        <b/>
        <sz val="9"/>
        <color rgb="FF000000"/>
        <rFont val="Calibri"/>
      </rPr>
      <t xml:space="preserve">Ovation Evergreen Control Systems Lifecycle Management Program
</t>
    </r>
    <r>
      <rPr>
        <sz val="8"/>
        <color rgb="FF000000"/>
        <rFont val="Calibri"/>
      </rPr>
      <t>PROGRAMMATIC</t>
    </r>
  </si>
  <si>
    <t>1143834</t>
  </si>
  <si>
    <r>
      <rPr>
        <b/>
        <sz val="9"/>
        <color rgb="FF000000"/>
        <rFont val="Calibri"/>
      </rPr>
      <t xml:space="preserve">West Point Digestion Capacity Expansion
</t>
    </r>
    <r>
      <rPr>
        <sz val="8"/>
        <color rgb="FF000000"/>
        <rFont val="Calibri"/>
      </rPr>
      <t>PROGRAMMATIC</t>
    </r>
  </si>
  <si>
    <t>1143860</t>
  </si>
  <si>
    <r>
      <rPr>
        <b/>
        <sz val="9"/>
        <color rgb="FF000000"/>
        <rFont val="Calibri"/>
      </rPr>
      <t xml:space="preserve">Mouth of the Duwamish Facility Plan
</t>
    </r>
    <r>
      <rPr>
        <sz val="8"/>
        <color rgb="FF000000"/>
        <rFont val="Calibri"/>
      </rPr>
      <t>STANDALONE</t>
    </r>
  </si>
  <si>
    <t>1143862</t>
  </si>
  <si>
    <r>
      <rPr>
        <b/>
        <sz val="9"/>
        <color rgb="FF000000"/>
        <rFont val="Calibri"/>
      </rPr>
      <t xml:space="preserve">Division-Wide UPS Replacement Program
</t>
    </r>
    <r>
      <rPr>
        <sz val="8"/>
        <color rgb="FF000000"/>
        <rFont val="Calibri"/>
      </rPr>
      <t>PROGRAMMATIC</t>
    </r>
  </si>
  <si>
    <t>1143865</t>
  </si>
  <si>
    <r>
      <rPr>
        <b/>
        <sz val="9"/>
        <color rgb="FF000000"/>
        <rFont val="Calibri"/>
      </rPr>
      <t xml:space="preserve">Black Diamond Trunk Capacity Upgrade
</t>
    </r>
    <r>
      <rPr>
        <sz val="8"/>
        <color rgb="FF000000"/>
        <rFont val="Calibri"/>
      </rPr>
      <t>STANDALONE</t>
    </r>
  </si>
  <si>
    <t>1143866</t>
  </si>
  <si>
    <r>
      <rPr>
        <b/>
        <sz val="9"/>
        <color rgb="FF000000"/>
        <rFont val="Calibri"/>
      </rPr>
      <t xml:space="preserve">WP Biogas Utilization Improvement Project
</t>
    </r>
    <r>
      <rPr>
        <sz val="8"/>
        <color rgb="FF000000"/>
        <rFont val="Calibri"/>
      </rPr>
      <t>STANDALONE</t>
    </r>
  </si>
  <si>
    <t>1144008</t>
  </si>
  <si>
    <r>
      <rPr>
        <b/>
        <sz val="9"/>
        <color rgb="FF000000"/>
        <rFont val="Calibri"/>
      </rPr>
      <t xml:space="preserve">WTD Electric Vehicle Charging Stations
</t>
    </r>
    <r>
      <rPr>
        <sz val="8"/>
        <color rgb="FF000000"/>
        <rFont val="Calibri"/>
      </rPr>
      <t>STANDALONE</t>
    </r>
  </si>
  <si>
    <t>1144157</t>
  </si>
  <si>
    <r>
      <rPr>
        <b/>
        <sz val="9"/>
        <color rgb="FF000000"/>
        <rFont val="Calibri"/>
      </rPr>
      <t xml:space="preserve">Murray Forcemain Rehabilitation
</t>
    </r>
    <r>
      <rPr>
        <sz val="8"/>
        <color rgb="FF000000"/>
        <rFont val="Calibri"/>
      </rPr>
      <t>STANDALONE</t>
    </r>
  </si>
  <si>
    <t>1145965</t>
  </si>
  <si>
    <r>
      <rPr>
        <b/>
        <sz val="9"/>
        <color rgb="FF000000"/>
        <rFont val="Calibri"/>
      </rPr>
      <t xml:space="preserve">Soos Creek Cascade Relief Interceptor No. 2 Upgrade
</t>
    </r>
    <r>
      <rPr>
        <sz val="8"/>
        <color rgb="FF000000"/>
        <rFont val="Calibri"/>
      </rPr>
      <t>STANDALONE</t>
    </r>
  </si>
  <si>
    <t>1148136</t>
  </si>
  <si>
    <r>
      <rPr>
        <b/>
        <sz val="9"/>
        <color rgb="FF000000"/>
        <rFont val="Calibri"/>
      </rPr>
      <t xml:space="preserve">Force Main Inspection Access
</t>
    </r>
    <r>
      <rPr>
        <sz val="8"/>
        <color rgb="FF000000"/>
        <rFont val="Calibri"/>
      </rPr>
      <t>STANDALONE</t>
    </r>
  </si>
  <si>
    <t>1148138</t>
  </si>
  <si>
    <r>
      <rPr>
        <b/>
        <sz val="9"/>
        <color rgb="FF000000"/>
        <rFont val="Calibri"/>
      </rPr>
      <t xml:space="preserve">Brightwater Operations Center Roof &amp; HVAC Replacement
</t>
    </r>
    <r>
      <rPr>
        <sz val="8"/>
        <color rgb="FF000000"/>
        <rFont val="Calibri"/>
      </rPr>
      <t>STANDALONE</t>
    </r>
  </si>
  <si>
    <t>1148140</t>
  </si>
  <si>
    <r>
      <rPr>
        <b/>
        <sz val="9"/>
        <color rgb="FF000000"/>
        <rFont val="Calibri"/>
      </rPr>
      <t xml:space="preserve">South Plant Electrical Improvements Program
</t>
    </r>
    <r>
      <rPr>
        <sz val="8"/>
        <color rgb="FF000000"/>
        <rFont val="Calibri"/>
      </rPr>
      <t>STANDALONE</t>
    </r>
  </si>
  <si>
    <t>1148141</t>
  </si>
  <si>
    <r>
      <rPr>
        <b/>
        <sz val="9"/>
        <color rgb="FF000000"/>
        <rFont val="Calibri"/>
      </rPr>
      <t xml:space="preserve">South Plant Santler Building Redevelopment
</t>
    </r>
    <r>
      <rPr>
        <sz val="8"/>
        <color rgb="FF000000"/>
        <rFont val="Calibri"/>
      </rPr>
      <t>STANDALONE</t>
    </r>
  </si>
  <si>
    <t>1148142</t>
  </si>
  <si>
    <r>
      <rPr>
        <b/>
        <sz val="9"/>
        <color rgb="FF000000"/>
        <rFont val="Calibri"/>
      </rPr>
      <t xml:space="preserve">Brightwater Membrane 9 &amp; 10 Cassettes
</t>
    </r>
    <r>
      <rPr>
        <sz val="8"/>
        <color rgb="FF000000"/>
        <rFont val="Calibri"/>
      </rPr>
      <t>STANDALONE</t>
    </r>
  </si>
  <si>
    <t>1148143</t>
  </si>
  <si>
    <r>
      <rPr>
        <b/>
        <sz val="9"/>
        <color rgb="FF000000"/>
        <rFont val="Calibri"/>
      </rPr>
      <t xml:space="preserve">Climate Adaptation Planning Program
</t>
    </r>
    <r>
      <rPr>
        <sz val="8"/>
        <color rgb="FF000000"/>
        <rFont val="Calibri"/>
      </rPr>
      <t>STANDALONE</t>
    </r>
  </si>
  <si>
    <t>1148144</t>
  </si>
  <si>
    <r>
      <rPr>
        <b/>
        <sz val="9"/>
        <color rgb="FF000000"/>
        <rFont val="Calibri"/>
      </rPr>
      <t xml:space="preserve">Brightwater Space Heating - Heat Pump Installation
</t>
    </r>
    <r>
      <rPr>
        <sz val="8"/>
        <color rgb="FF000000"/>
        <rFont val="Calibri"/>
      </rPr>
      <t>STANDALONE</t>
    </r>
  </si>
  <si>
    <t>1148145</t>
  </si>
  <si>
    <r>
      <rPr>
        <b/>
        <sz val="9"/>
        <color rgb="FF000000"/>
        <rFont val="Calibri"/>
      </rPr>
      <t xml:space="preserve">South Plant Digester Circulation Pump Replacement
</t>
    </r>
    <r>
      <rPr>
        <sz val="8"/>
        <color rgb="FF000000"/>
        <rFont val="Calibri"/>
      </rPr>
      <t>STANDALONE</t>
    </r>
  </si>
  <si>
    <t>1148146</t>
  </si>
  <si>
    <r>
      <rPr>
        <b/>
        <sz val="9"/>
        <color rgb="FF000000"/>
        <rFont val="Calibri"/>
      </rPr>
      <t xml:space="preserve">WTD Solar Program
</t>
    </r>
    <r>
      <rPr>
        <sz val="8"/>
        <color rgb="FF000000"/>
        <rFont val="Calibri"/>
      </rPr>
      <t>STANDALONE</t>
    </r>
  </si>
  <si>
    <t>1148147</t>
  </si>
  <si>
    <r>
      <rPr>
        <b/>
        <sz val="9"/>
        <color rgb="FF000000"/>
        <rFont val="Calibri"/>
      </rPr>
      <t xml:space="preserve">Chinook Research Vessel Replacement
</t>
    </r>
    <r>
      <rPr>
        <sz val="8"/>
        <color rgb="FF000000"/>
        <rFont val="Calibri"/>
      </rPr>
      <t>STANDALONE</t>
    </r>
  </si>
  <si>
    <t>3611 - WATER QUALITY CONSTRUCTION</t>
  </si>
  <si>
    <t>3641 PUBLIC TRANSPORTATION INFRASTRUCTURE CAPITAL</t>
  </si>
  <si>
    <t>1028718</t>
  </si>
  <si>
    <r>
      <rPr>
        <b/>
        <sz val="9"/>
        <color rgb="FF000000"/>
        <rFont val="Calibri"/>
      </rPr>
      <t xml:space="preserve">Non-Revenue Vehicle Replacement Program
</t>
    </r>
    <r>
      <rPr>
        <sz val="8"/>
        <color rgb="FF000000"/>
        <rFont val="Calibri"/>
      </rPr>
      <t>STANDALONE</t>
    </r>
  </si>
  <si>
    <t>1028827</t>
  </si>
  <si>
    <r>
      <rPr>
        <b/>
        <sz val="9"/>
        <color rgb="FF000000"/>
        <rFont val="Calibri"/>
      </rPr>
      <t xml:space="preserve">KC Auditors Oversight of Metro Projects
</t>
    </r>
    <r>
      <rPr>
        <sz val="8"/>
        <color rgb="FF000000"/>
        <rFont val="Calibri"/>
      </rPr>
      <t>ADMIN</t>
    </r>
  </si>
  <si>
    <t>1111997</t>
  </si>
  <si>
    <r>
      <rPr>
        <b/>
        <sz val="9"/>
        <color rgb="FF000000"/>
        <rFont val="Calibri"/>
      </rPr>
      <t xml:space="preserve">Northgate Transit Center Site Development
</t>
    </r>
    <r>
      <rPr>
        <sz val="8"/>
        <color rgb="FF000000"/>
        <rFont val="Calibri"/>
      </rPr>
      <t>STANDALONE</t>
    </r>
  </si>
  <si>
    <t>1127241</t>
  </si>
  <si>
    <r>
      <rPr>
        <b/>
        <sz val="9"/>
        <color rgb="FF000000"/>
        <rFont val="Calibri"/>
      </rPr>
      <t xml:space="preserve">Replacement of Wash, Vacuum and Associated Systems at South Base
</t>
    </r>
    <r>
      <rPr>
        <sz val="8"/>
        <color rgb="FF000000"/>
        <rFont val="Calibri"/>
      </rPr>
      <t>STANDALONE</t>
    </r>
  </si>
  <si>
    <t>1127254</t>
  </si>
  <si>
    <r>
      <rPr>
        <b/>
        <sz val="9"/>
        <color rgb="FF000000"/>
        <rFont val="Calibri"/>
      </rPr>
      <t xml:space="preserve">University Bridge Trolley Pole Replacement
</t>
    </r>
    <r>
      <rPr>
        <sz val="8"/>
        <color rgb="FF000000"/>
        <rFont val="Calibri"/>
      </rPr>
      <t>STANDALONE</t>
    </r>
  </si>
  <si>
    <t>1127864</t>
  </si>
  <si>
    <r>
      <rPr>
        <b/>
        <sz val="9"/>
        <color rgb="FF000000"/>
        <rFont val="Calibri"/>
      </rPr>
      <t xml:space="preserve">Westwood Comfort Station
</t>
    </r>
    <r>
      <rPr>
        <sz val="8"/>
        <color rgb="FF000000"/>
        <rFont val="Calibri"/>
      </rPr>
      <t>STANDALONE</t>
    </r>
  </si>
  <si>
    <t>1128294</t>
  </si>
  <si>
    <r>
      <rPr>
        <b/>
        <sz val="9"/>
        <color rgb="FF000000"/>
        <rFont val="Calibri"/>
      </rPr>
      <t xml:space="preserve">Replacement of Air Compressor at South Base
</t>
    </r>
    <r>
      <rPr>
        <sz val="8"/>
        <color rgb="FF000000"/>
        <rFont val="Calibri"/>
      </rPr>
      <t>STANDALONE</t>
    </r>
  </si>
  <si>
    <t>1129634</t>
  </si>
  <si>
    <r>
      <rPr>
        <b/>
        <sz val="9"/>
        <color rgb="FF000000"/>
        <rFont val="Calibri"/>
      </rPr>
      <t xml:space="preserve">Atlantic Base Heating, Ventilation and Air Conditioning Replacement
</t>
    </r>
    <r>
      <rPr>
        <sz val="8"/>
        <color rgb="FF000000"/>
        <rFont val="Calibri"/>
      </rPr>
      <t>STANDALONE</t>
    </r>
  </si>
  <si>
    <t>1129747</t>
  </si>
  <si>
    <r>
      <rPr>
        <b/>
        <sz val="9"/>
        <color rgb="FF000000"/>
        <rFont val="Calibri"/>
      </rPr>
      <t xml:space="preserve">Metro Connects RapidRide Expansion
</t>
    </r>
    <r>
      <rPr>
        <sz val="8"/>
        <color rgb="FF000000"/>
        <rFont val="Calibri"/>
      </rPr>
      <t>PROGRAMMATIC</t>
    </r>
  </si>
  <si>
    <t>1132325</t>
  </si>
  <si>
    <r>
      <rPr>
        <b/>
        <sz val="9"/>
        <color rgb="FF000000"/>
        <rFont val="Calibri"/>
      </rPr>
      <t xml:space="preserve">Delridge to Burien RapidRide Line (H)
</t>
    </r>
    <r>
      <rPr>
        <sz val="8"/>
        <color rgb="FF000000"/>
        <rFont val="Calibri"/>
      </rPr>
      <t>STANDALONE</t>
    </r>
  </si>
  <si>
    <t>1132326</t>
  </si>
  <si>
    <r>
      <rPr>
        <b/>
        <sz val="9"/>
        <color rgb="FF000000"/>
        <rFont val="Calibri"/>
      </rPr>
      <t xml:space="preserve">Rainier Ave. Mount Baker RapidRide Line (R)
</t>
    </r>
    <r>
      <rPr>
        <sz val="8"/>
        <color rgb="FF000000"/>
        <rFont val="Calibri"/>
      </rPr>
      <t>STANDALONE</t>
    </r>
  </si>
  <si>
    <t>1132327</t>
  </si>
  <si>
    <r>
      <rPr>
        <b/>
        <sz val="9"/>
        <color rgb="FF000000"/>
        <rFont val="Calibri"/>
      </rPr>
      <t xml:space="preserve">Roosevelt RapidRide Line (J)
</t>
    </r>
    <r>
      <rPr>
        <sz val="8"/>
        <color rgb="FF000000"/>
        <rFont val="Calibri"/>
      </rPr>
      <t>STANDALONE</t>
    </r>
  </si>
  <si>
    <t>1133586</t>
  </si>
  <si>
    <r>
      <rPr>
        <b/>
        <sz val="9"/>
        <color rgb="FF000000"/>
        <rFont val="Calibri"/>
      </rPr>
      <t xml:space="preserve">Trolley Overhead Ballard
</t>
    </r>
    <r>
      <rPr>
        <sz val="8"/>
        <color rgb="FF000000"/>
        <rFont val="Calibri"/>
      </rPr>
      <t>STANDALONE</t>
    </r>
  </si>
  <si>
    <t>1134100</t>
  </si>
  <si>
    <r>
      <rPr>
        <b/>
        <sz val="9"/>
        <color rgb="FF000000"/>
        <rFont val="Calibri"/>
      </rPr>
      <t xml:space="preserve">Technology Program Management
</t>
    </r>
    <r>
      <rPr>
        <sz val="8"/>
        <color rgb="FF000000"/>
        <rFont val="Calibri"/>
      </rPr>
      <t>PROGRAMMATIC</t>
    </r>
  </si>
  <si>
    <t>1134193</t>
  </si>
  <si>
    <r>
      <rPr>
        <b/>
        <sz val="9"/>
        <color rgb="FF000000"/>
        <rFont val="Calibri"/>
      </rPr>
      <t xml:space="preserve">Facility Improvements Planning
</t>
    </r>
    <r>
      <rPr>
        <sz val="8"/>
        <color rgb="FF000000"/>
        <rFont val="Calibri"/>
      </rPr>
      <t>PROGRAMMATIC</t>
    </r>
  </si>
  <si>
    <t>1134223</t>
  </si>
  <si>
    <r>
      <rPr>
        <b/>
        <sz val="9"/>
        <color rgb="FF000000"/>
        <rFont val="Calibri"/>
      </rPr>
      <t xml:space="preserve">South Annex Base
</t>
    </r>
    <r>
      <rPr>
        <sz val="8"/>
        <color rgb="FF000000"/>
        <rFont val="Calibri"/>
      </rPr>
      <t>STANDALONE</t>
    </r>
  </si>
  <si>
    <t>1134228</t>
  </si>
  <si>
    <r>
      <rPr>
        <b/>
        <sz val="9"/>
        <color rgb="FF000000"/>
        <rFont val="Calibri"/>
      </rPr>
      <t xml:space="preserve">Non-Fixed Route Program Management
</t>
    </r>
    <r>
      <rPr>
        <sz val="8"/>
        <color rgb="FF000000"/>
        <rFont val="Calibri"/>
      </rPr>
      <t>PROGRAMMATIC</t>
    </r>
  </si>
  <si>
    <t>1134242</t>
  </si>
  <si>
    <r>
      <rPr>
        <b/>
        <sz val="9"/>
        <color rgb="FF000000"/>
        <rFont val="Calibri"/>
      </rPr>
      <t xml:space="preserve">South Base Operations and Maintenance HVAC Replacement
</t>
    </r>
    <r>
      <rPr>
        <sz val="8"/>
        <color rgb="FF000000"/>
        <rFont val="Calibri"/>
      </rPr>
      <t>STANDALONE</t>
    </r>
  </si>
  <si>
    <t>1134243</t>
  </si>
  <si>
    <r>
      <rPr>
        <b/>
        <sz val="9"/>
        <color rgb="FF000000"/>
        <rFont val="Calibri"/>
      </rPr>
      <t xml:space="preserve">South Facilities Maintenance HVAC Replacement
</t>
    </r>
    <r>
      <rPr>
        <sz val="8"/>
        <color rgb="FF000000"/>
        <rFont val="Calibri"/>
      </rPr>
      <t>STANDALONE</t>
    </r>
  </si>
  <si>
    <t>1134245</t>
  </si>
  <si>
    <r>
      <rPr>
        <b/>
        <sz val="9"/>
        <color rgb="FF000000"/>
        <rFont val="Calibri"/>
      </rPr>
      <t xml:space="preserve">Bus Lift Replacement at Bellevue Base
</t>
    </r>
    <r>
      <rPr>
        <sz val="8"/>
        <color rgb="FF000000"/>
        <rFont val="Calibri"/>
      </rPr>
      <t>STANDALONE</t>
    </r>
  </si>
  <si>
    <t>1134246</t>
  </si>
  <si>
    <r>
      <rPr>
        <b/>
        <sz val="9"/>
        <color rgb="FF000000"/>
        <rFont val="Calibri"/>
      </rPr>
      <t xml:space="preserve">Bus Lift Replacement at Atlantic Base Vehicle Maintenance
</t>
    </r>
    <r>
      <rPr>
        <sz val="8"/>
        <color rgb="FF000000"/>
        <rFont val="Calibri"/>
      </rPr>
      <t>STANDALONE</t>
    </r>
  </si>
  <si>
    <t>1134248</t>
  </si>
  <si>
    <r>
      <rPr>
        <b/>
        <sz val="9"/>
        <color rgb="FF000000"/>
        <rFont val="Calibri"/>
      </rPr>
      <t xml:space="preserve">TDC BBFW WASH VAC REPLAC
</t>
    </r>
    <r>
      <rPr>
        <sz val="8"/>
        <color rgb="FF000000"/>
        <rFont val="Calibri"/>
      </rPr>
      <t>STANDALONE</t>
    </r>
  </si>
  <si>
    <t>1134249</t>
  </si>
  <si>
    <r>
      <rPr>
        <b/>
        <sz val="9"/>
        <color rgb="FF000000"/>
        <rFont val="Calibri"/>
      </rPr>
      <t xml:space="preserve">Wash System Replacement at East Base
</t>
    </r>
    <r>
      <rPr>
        <sz val="8"/>
        <color rgb="FF000000"/>
        <rFont val="Calibri"/>
      </rPr>
      <t>STANDALONE</t>
    </r>
  </si>
  <si>
    <t>1134250</t>
  </si>
  <si>
    <r>
      <rPr>
        <b/>
        <sz val="9"/>
        <color rgb="FF000000"/>
        <rFont val="Calibri"/>
      </rPr>
      <t xml:space="preserve">Wash System Replacement at North Base
</t>
    </r>
    <r>
      <rPr>
        <sz val="8"/>
        <color rgb="FF000000"/>
        <rFont val="Calibri"/>
      </rPr>
      <t>STANDALONE</t>
    </r>
  </si>
  <si>
    <t>1134251</t>
  </si>
  <si>
    <r>
      <rPr>
        <b/>
        <sz val="9"/>
        <color rgb="FF000000"/>
        <rFont val="Calibri"/>
      </rPr>
      <t xml:space="preserve">Wash and Vacuum Systems Replacement at Ryerson Base
</t>
    </r>
    <r>
      <rPr>
        <sz val="8"/>
        <color rgb="FF000000"/>
        <rFont val="Calibri"/>
      </rPr>
      <t>STANDALONE</t>
    </r>
  </si>
  <si>
    <t>1134260</t>
  </si>
  <si>
    <r>
      <rPr>
        <b/>
        <sz val="9"/>
        <color rgb="FF000000"/>
        <rFont val="Calibri"/>
      </rPr>
      <t xml:space="preserve">Trolley Supervisory Control And Data Acquisition Replacement
</t>
    </r>
    <r>
      <rPr>
        <sz val="8"/>
        <color rgb="FF000000"/>
        <rFont val="Calibri"/>
      </rPr>
      <t>STANDALONE</t>
    </r>
  </si>
  <si>
    <t>1134261</t>
  </si>
  <si>
    <r>
      <rPr>
        <b/>
        <sz val="9"/>
        <color rgb="FF000000"/>
        <rFont val="Calibri"/>
      </rPr>
      <t xml:space="preserve">Building Management Systems Replacement
</t>
    </r>
    <r>
      <rPr>
        <sz val="8"/>
        <color rgb="FF000000"/>
        <rFont val="Calibri"/>
      </rPr>
      <t>STANDALONE</t>
    </r>
  </si>
  <si>
    <t>1134269</t>
  </si>
  <si>
    <r>
      <rPr>
        <b/>
        <sz val="9"/>
        <color rgb="FF000000"/>
        <rFont val="Calibri"/>
      </rPr>
      <t xml:space="preserve">South Base Fluid Underground Storage Tanks
</t>
    </r>
    <r>
      <rPr>
        <sz val="8"/>
        <color rgb="FF000000"/>
        <rFont val="Calibri"/>
      </rPr>
      <t>STANDALONE</t>
    </r>
  </si>
  <si>
    <t>1134274</t>
  </si>
  <si>
    <r>
      <rPr>
        <b/>
        <sz val="9"/>
        <color rgb="FF000000"/>
        <rFont val="Calibri"/>
      </rPr>
      <t xml:space="preserve">Zero Emission Infrastructure Planning
</t>
    </r>
    <r>
      <rPr>
        <sz val="8"/>
        <color rgb="FF000000"/>
        <rFont val="Calibri"/>
      </rPr>
      <t>STANDALONE</t>
    </r>
  </si>
  <si>
    <t>1134292</t>
  </si>
  <si>
    <r>
      <rPr>
        <b/>
        <sz val="9"/>
        <color rgb="FF000000"/>
        <rFont val="Calibri"/>
      </rPr>
      <t xml:space="preserve">Totem Lake Eastgate RapidRide Line (K)
</t>
    </r>
    <r>
      <rPr>
        <sz val="8"/>
        <color rgb="FF000000"/>
        <rFont val="Calibri"/>
      </rPr>
      <t>STANDALONE</t>
    </r>
  </si>
  <si>
    <t>1134294</t>
  </si>
  <si>
    <r>
      <rPr>
        <b/>
        <sz val="9"/>
        <color rgb="FF000000"/>
        <rFont val="Calibri"/>
      </rPr>
      <t xml:space="preserve">South King County Corridor Improvements
</t>
    </r>
    <r>
      <rPr>
        <sz val="8"/>
        <color rgb="FF000000"/>
        <rFont val="Calibri"/>
      </rPr>
      <t>PROGRAMMATIC</t>
    </r>
  </si>
  <si>
    <t>1134297</t>
  </si>
  <si>
    <r>
      <rPr>
        <b/>
        <sz val="9"/>
        <color rgb="FF000000"/>
        <rFont val="Calibri"/>
      </rPr>
      <t xml:space="preserve">Speed and Reliability Planning
</t>
    </r>
    <r>
      <rPr>
        <sz val="8"/>
        <color rgb="FF000000"/>
        <rFont val="Calibri"/>
      </rPr>
      <t>PROGRAMMATIC</t>
    </r>
  </si>
  <si>
    <t>1134326</t>
  </si>
  <si>
    <r>
      <rPr>
        <b/>
        <sz val="9"/>
        <color rgb="FF000000"/>
        <rFont val="Calibri"/>
      </rPr>
      <t xml:space="preserve">Atlantic Base Wash Systems Refurbishment
</t>
    </r>
    <r>
      <rPr>
        <sz val="8"/>
        <color rgb="FF000000"/>
        <rFont val="Calibri"/>
      </rPr>
      <t>STANDALONE</t>
    </r>
  </si>
  <si>
    <t>1134331</t>
  </si>
  <si>
    <r>
      <rPr>
        <b/>
        <sz val="9"/>
        <color rgb="FF000000"/>
        <rFont val="Calibri"/>
      </rPr>
      <t xml:space="preserve">Routine Equipment Replacement 2023-24
</t>
    </r>
    <r>
      <rPr>
        <sz val="8"/>
        <color rgb="FF000000"/>
        <rFont val="Calibri"/>
      </rPr>
      <t>STANDALONE</t>
    </r>
  </si>
  <si>
    <t>1134354</t>
  </si>
  <si>
    <r>
      <rPr>
        <b/>
        <sz val="9"/>
        <color rgb="FF000000"/>
        <rFont val="Calibri"/>
      </rPr>
      <t xml:space="preserve">Routine Facility Improvements 2021-22
</t>
    </r>
    <r>
      <rPr>
        <sz val="8"/>
        <color rgb="FF000000"/>
        <rFont val="Calibri"/>
      </rPr>
      <t>STANDALONE</t>
    </r>
  </si>
  <si>
    <t>1134363</t>
  </si>
  <si>
    <r>
      <rPr>
        <b/>
        <sz val="9"/>
        <color rgb="FF000000"/>
        <rFont val="Calibri"/>
      </rPr>
      <t xml:space="preserve">Heat, Ventilation and Air Replacement at East Base Operations
</t>
    </r>
    <r>
      <rPr>
        <sz val="8"/>
        <color rgb="FF000000"/>
        <rFont val="Calibri"/>
      </rPr>
      <t>STANDALONE</t>
    </r>
  </si>
  <si>
    <t>1134367</t>
  </si>
  <si>
    <r>
      <rPr>
        <b/>
        <sz val="9"/>
        <color rgb="FF000000"/>
        <rFont val="Calibri"/>
      </rPr>
      <t xml:space="preserve">Bus Lift Replacement at North Base
</t>
    </r>
    <r>
      <rPr>
        <sz val="8"/>
        <color rgb="FF000000"/>
        <rFont val="Calibri"/>
      </rPr>
      <t>STANDALONE</t>
    </r>
  </si>
  <si>
    <t>1134377</t>
  </si>
  <si>
    <r>
      <rPr>
        <b/>
        <sz val="9"/>
        <color rgb="FF000000"/>
        <rFont val="Calibri"/>
      </rPr>
      <t xml:space="preserve">Overall Fire System Replacement 2023-24
</t>
    </r>
    <r>
      <rPr>
        <sz val="8"/>
        <color rgb="FF000000"/>
        <rFont val="Calibri"/>
      </rPr>
      <t>STANDALONE</t>
    </r>
  </si>
  <si>
    <t>1134385</t>
  </si>
  <si>
    <r>
      <rPr>
        <b/>
        <sz val="9"/>
        <color rgb="FF000000"/>
        <rFont val="Calibri"/>
      </rPr>
      <t xml:space="preserve">Trolley Power Delivery System Replacement
</t>
    </r>
    <r>
      <rPr>
        <sz val="8"/>
        <color rgb="FF000000"/>
        <rFont val="Calibri"/>
      </rPr>
      <t>STANDALONE</t>
    </r>
  </si>
  <si>
    <t>1134387</t>
  </si>
  <si>
    <r>
      <rPr>
        <b/>
        <sz val="9"/>
        <color rgb="FF000000"/>
        <rFont val="Calibri"/>
      </rPr>
      <t xml:space="preserve">HUSTUS System Upgrade 2023
</t>
    </r>
    <r>
      <rPr>
        <sz val="8"/>
        <color rgb="FF000000"/>
        <rFont val="Calibri"/>
      </rPr>
      <t>STANDALONE</t>
    </r>
  </si>
  <si>
    <t>1134388</t>
  </si>
  <si>
    <r>
      <rPr>
        <b/>
        <sz val="9"/>
        <color rgb="FF000000"/>
        <rFont val="Calibri"/>
      </rPr>
      <t xml:space="preserve">Upgrade Transit On Board Systems 2021
</t>
    </r>
    <r>
      <rPr>
        <sz val="8"/>
        <color rgb="FF000000"/>
        <rFont val="Calibri"/>
      </rPr>
      <t>STANDALONE</t>
    </r>
  </si>
  <si>
    <t>1134391</t>
  </si>
  <si>
    <r>
      <rPr>
        <b/>
        <sz val="9"/>
        <color rgb="FF000000"/>
        <rFont val="Calibri"/>
      </rPr>
      <t xml:space="preserve">Transit Control Center System 2027
</t>
    </r>
    <r>
      <rPr>
        <sz val="8"/>
        <color rgb="FF000000"/>
        <rFont val="Calibri"/>
      </rPr>
      <t>STANDALONE</t>
    </r>
  </si>
  <si>
    <t>1134392</t>
  </si>
  <si>
    <r>
      <rPr>
        <b/>
        <sz val="9"/>
        <color rgb="FF000000"/>
        <rFont val="Calibri"/>
      </rPr>
      <t xml:space="preserve">Upgrade Transit Radio Network 2027
</t>
    </r>
    <r>
      <rPr>
        <sz val="8"/>
        <color rgb="FF000000"/>
        <rFont val="Calibri"/>
      </rPr>
      <t>STANDALONE</t>
    </r>
  </si>
  <si>
    <t>1139239</t>
  </si>
  <si>
    <r>
      <rPr>
        <b/>
        <sz val="9"/>
        <color rgb="FF000000"/>
        <rFont val="Calibri"/>
      </rPr>
      <t xml:space="preserve">West Seattle Mobility Transit Hub
</t>
    </r>
    <r>
      <rPr>
        <sz val="8"/>
        <color rgb="FF000000"/>
        <rFont val="Calibri"/>
      </rPr>
      <t>STANDALONE</t>
    </r>
  </si>
  <si>
    <t>1139321</t>
  </si>
  <si>
    <r>
      <rPr>
        <b/>
        <sz val="9"/>
        <color rgb="FF000000"/>
        <rFont val="Calibri"/>
      </rPr>
      <t xml:space="preserve">Facility Condition Assessment 2025-26
</t>
    </r>
    <r>
      <rPr>
        <sz val="8"/>
        <color rgb="FF000000"/>
        <rFont val="Calibri"/>
      </rPr>
      <t>STANDALONE</t>
    </r>
  </si>
  <si>
    <t>1139324</t>
  </si>
  <si>
    <r>
      <rPr>
        <b/>
        <sz val="9"/>
        <color rgb="FF000000"/>
        <rFont val="Calibri"/>
      </rPr>
      <t xml:space="preserve">Eagle Trailer Lease
</t>
    </r>
    <r>
      <rPr>
        <sz val="8"/>
        <color rgb="FF000000"/>
        <rFont val="Calibri"/>
      </rPr>
      <t>STANDALONE</t>
    </r>
  </si>
  <si>
    <t>1139326</t>
  </si>
  <si>
    <r>
      <rPr>
        <b/>
        <sz val="9"/>
        <color rgb="FF000000"/>
        <rFont val="Calibri"/>
      </rPr>
      <t xml:space="preserve">Electric Vehicle Charging Program Budget
</t>
    </r>
    <r>
      <rPr>
        <sz val="8"/>
        <color rgb="FF000000"/>
        <rFont val="Calibri"/>
      </rPr>
      <t>PROGRAMMATIC</t>
    </r>
  </si>
  <si>
    <t>1139334</t>
  </si>
  <si>
    <r>
      <rPr>
        <b/>
        <sz val="9"/>
        <color rgb="FF000000"/>
        <rFont val="Calibri"/>
      </rPr>
      <t xml:space="preserve">Trolley Poles 2025-26
</t>
    </r>
    <r>
      <rPr>
        <sz val="8"/>
        <color rgb="FF000000"/>
        <rFont val="Calibri"/>
      </rPr>
      <t>STANDALONE</t>
    </r>
  </si>
  <si>
    <t>1139337</t>
  </si>
  <si>
    <r>
      <rPr>
        <b/>
        <sz val="9"/>
        <color rgb="FF000000"/>
        <rFont val="Calibri"/>
      </rPr>
      <t xml:space="preserve">Trolley Overhead Switches 2025-24
</t>
    </r>
    <r>
      <rPr>
        <sz val="8"/>
        <color rgb="FF000000"/>
        <rFont val="Calibri"/>
      </rPr>
      <t>STANDALONE</t>
    </r>
  </si>
  <si>
    <t>1139344</t>
  </si>
  <si>
    <r>
      <rPr>
        <b/>
        <sz val="9"/>
        <color rgb="FF000000"/>
        <rFont val="Calibri"/>
      </rPr>
      <t xml:space="preserve">Route 40 Transit Plus Multimodal Corridor
</t>
    </r>
    <r>
      <rPr>
        <sz val="8"/>
        <color rgb="FF000000"/>
        <rFont val="Calibri"/>
      </rPr>
      <t>STANDALONE</t>
    </r>
  </si>
  <si>
    <t>1139350</t>
  </si>
  <si>
    <r>
      <rPr>
        <b/>
        <sz val="9"/>
        <color rgb="FF000000"/>
        <rFont val="Calibri"/>
      </rPr>
      <t xml:space="preserve">Bellevue Base Vehicle Maintenance Bus Lift Replacement
</t>
    </r>
    <r>
      <rPr>
        <sz val="8"/>
        <color rgb="FF000000"/>
        <rFont val="Calibri"/>
      </rPr>
      <t>STANDALONE</t>
    </r>
  </si>
  <si>
    <t>1139354</t>
  </si>
  <si>
    <r>
      <rPr>
        <b/>
        <sz val="9"/>
        <color rgb="FF000000"/>
        <rFont val="Calibri"/>
      </rPr>
      <t xml:space="preserve">Sound Transit I-405 Bus Rapid Transit Passenger Partnership
</t>
    </r>
    <r>
      <rPr>
        <sz val="8"/>
        <color rgb="FF000000"/>
        <rFont val="Calibri"/>
      </rPr>
      <t>STANDALONE</t>
    </r>
  </si>
  <si>
    <t>1139360</t>
  </si>
  <si>
    <r>
      <rPr>
        <b/>
        <sz val="9"/>
        <color rgb="FF000000"/>
        <rFont val="Calibri"/>
      </rPr>
      <t xml:space="preserve">Incall Active Call Distribution
</t>
    </r>
    <r>
      <rPr>
        <sz val="8"/>
        <color rgb="FF000000"/>
        <rFont val="Calibri"/>
      </rPr>
      <t>STANDALONE</t>
    </r>
  </si>
  <si>
    <t>1139366</t>
  </si>
  <si>
    <r>
      <rPr>
        <b/>
        <sz val="9"/>
        <color rgb="FF000000"/>
        <rFont val="Calibri"/>
      </rPr>
      <t xml:space="preserve">Bus Operations Transit Control Center Rebuild
</t>
    </r>
    <r>
      <rPr>
        <sz val="8"/>
        <color rgb="FF000000"/>
        <rFont val="Calibri"/>
      </rPr>
      <t>STANDALONE</t>
    </r>
  </si>
  <si>
    <t>1139372</t>
  </si>
  <si>
    <r>
      <rPr>
        <b/>
        <sz val="9"/>
        <color rgb="FF000000"/>
        <rFont val="Calibri"/>
      </rPr>
      <t xml:space="preserve">Bellevue Base Yard Light Replacement
</t>
    </r>
    <r>
      <rPr>
        <sz val="8"/>
        <color rgb="FF000000"/>
        <rFont val="Calibri"/>
      </rPr>
      <t>STANDALONE</t>
    </r>
  </si>
  <si>
    <t>1139373</t>
  </si>
  <si>
    <r>
      <rPr>
        <b/>
        <sz val="9"/>
        <color rgb="FF000000"/>
        <rFont val="Calibri"/>
      </rPr>
      <t xml:space="preserve">Sound Transit Federal Way Link Passenger Improvements
</t>
    </r>
    <r>
      <rPr>
        <sz val="8"/>
        <color rgb="FF000000"/>
        <rFont val="Calibri"/>
      </rPr>
      <t>STANDALONE</t>
    </r>
  </si>
  <si>
    <t>1139378</t>
  </si>
  <si>
    <r>
      <rPr>
        <b/>
        <sz val="9"/>
        <color rgb="FF000000"/>
        <rFont val="Calibri"/>
      </rPr>
      <t xml:space="preserve">Sound Transit East Link Passenger Improvements
</t>
    </r>
    <r>
      <rPr>
        <sz val="8"/>
        <color rgb="FF000000"/>
        <rFont val="Calibri"/>
      </rPr>
      <t>STANDALONE</t>
    </r>
  </si>
  <si>
    <t>1139384</t>
  </si>
  <si>
    <r>
      <rPr>
        <b/>
        <sz val="9"/>
        <color rgb="FF000000"/>
        <rFont val="Calibri"/>
      </rPr>
      <t xml:space="preserve">Shelter Refurbishment 2025-27
</t>
    </r>
    <r>
      <rPr>
        <sz val="8"/>
        <color rgb="FF000000"/>
        <rFont val="Calibri"/>
      </rPr>
      <t>STANDALONE</t>
    </r>
  </si>
  <si>
    <t>1139388</t>
  </si>
  <si>
    <r>
      <rPr>
        <b/>
        <sz val="9"/>
        <color rgb="FF000000"/>
        <rFont val="Calibri"/>
      </rPr>
      <t xml:space="preserve">Minor Equipment Replacement 2025-27
</t>
    </r>
    <r>
      <rPr>
        <sz val="8"/>
        <color rgb="FF000000"/>
        <rFont val="Calibri"/>
      </rPr>
      <t>STANDALONE</t>
    </r>
  </si>
  <si>
    <t>1139397</t>
  </si>
  <si>
    <r>
      <rPr>
        <b/>
        <sz val="9"/>
        <color rgb="FF000000"/>
        <rFont val="Calibri"/>
      </rPr>
      <t xml:space="preserve">Layover Charging Planning Report
</t>
    </r>
    <r>
      <rPr>
        <sz val="8"/>
        <color rgb="FF000000"/>
        <rFont val="Calibri"/>
      </rPr>
      <t>STANDALONE</t>
    </r>
  </si>
  <si>
    <t>1139398</t>
  </si>
  <si>
    <r>
      <rPr>
        <b/>
        <sz val="9"/>
        <color rgb="FF000000"/>
        <rFont val="Calibri"/>
      </rPr>
      <t xml:space="preserve">Transit Oriented Communities Planning
</t>
    </r>
    <r>
      <rPr>
        <sz val="8"/>
        <color rgb="FF000000"/>
        <rFont val="Calibri"/>
      </rPr>
      <t>PROGRAMMATIC</t>
    </r>
  </si>
  <si>
    <t>1139414</t>
  </si>
  <si>
    <r>
      <rPr>
        <b/>
        <sz val="9"/>
        <color rgb="FF000000"/>
        <rFont val="Calibri"/>
      </rPr>
      <t xml:space="preserve">State of Good Repair Program Management 2025-27
</t>
    </r>
    <r>
      <rPr>
        <sz val="8"/>
        <color rgb="FF000000"/>
        <rFont val="Calibri"/>
      </rPr>
      <t>STANDALONE</t>
    </r>
  </si>
  <si>
    <t>1139852</t>
  </si>
  <si>
    <r>
      <rPr>
        <b/>
        <sz val="9"/>
        <color rgb="FF000000"/>
        <rFont val="Calibri"/>
      </rPr>
      <t xml:space="preserve">Layover Charging Budget
</t>
    </r>
    <r>
      <rPr>
        <sz val="8"/>
        <color rgb="FF000000"/>
        <rFont val="Calibri"/>
      </rPr>
      <t>PROGRAMMATIC</t>
    </r>
  </si>
  <si>
    <t>1141992</t>
  </si>
  <si>
    <r>
      <rPr>
        <b/>
        <sz val="9"/>
        <color rgb="FF000000"/>
        <rFont val="Calibri"/>
      </rPr>
      <t xml:space="preserve">East Branch of Riverton Creek Daylight
</t>
    </r>
    <r>
      <rPr>
        <sz val="8"/>
        <color rgb="FF000000"/>
        <rFont val="Calibri"/>
      </rPr>
      <t>STANDALONE</t>
    </r>
  </si>
  <si>
    <t>1141994</t>
  </si>
  <si>
    <r>
      <rPr>
        <b/>
        <sz val="9"/>
        <color rgb="FF000000"/>
        <rFont val="Calibri"/>
      </rPr>
      <t xml:space="preserve">RapidRide A Line Investments
</t>
    </r>
    <r>
      <rPr>
        <sz val="8"/>
        <color rgb="FF000000"/>
        <rFont val="Calibri"/>
      </rPr>
      <t>STANDALONE</t>
    </r>
  </si>
  <si>
    <t>1141996</t>
  </si>
  <si>
    <r>
      <rPr>
        <b/>
        <sz val="9"/>
        <color rgb="FF000000"/>
        <rFont val="Calibri"/>
      </rPr>
      <t xml:space="preserve">Metro Facility Security Improvements Budget
</t>
    </r>
    <r>
      <rPr>
        <sz val="8"/>
        <color rgb="FF000000"/>
        <rFont val="Calibri"/>
      </rPr>
      <t>PROGRAMMATIC</t>
    </r>
  </si>
  <si>
    <t>1142077</t>
  </si>
  <si>
    <r>
      <rPr>
        <b/>
        <sz val="9"/>
        <color rgb="FF000000"/>
        <rFont val="Calibri"/>
      </rPr>
      <t xml:space="preserve">RapidRide E Line Upgrade Study
</t>
    </r>
    <r>
      <rPr>
        <sz val="8"/>
        <color rgb="FF000000"/>
        <rFont val="Calibri"/>
      </rPr>
      <t>STANDALONE</t>
    </r>
  </si>
  <si>
    <t>1142080</t>
  </si>
  <si>
    <r>
      <rPr>
        <b/>
        <sz val="9"/>
        <color rgb="FF000000"/>
        <rFont val="Calibri"/>
      </rPr>
      <t xml:space="preserve">Contracted Services Electric Vehicle Base Planning
</t>
    </r>
    <r>
      <rPr>
        <sz val="8"/>
        <color rgb="FF000000"/>
        <rFont val="Calibri"/>
      </rPr>
      <t>STANDALONE</t>
    </r>
  </si>
  <si>
    <t>1142107</t>
  </si>
  <si>
    <r>
      <rPr>
        <b/>
        <sz val="9"/>
        <color rgb="FF000000"/>
        <rFont val="Calibri"/>
      </rPr>
      <t xml:space="preserve">Real Estate Opportunities Budget
</t>
    </r>
    <r>
      <rPr>
        <sz val="8"/>
        <color rgb="FF000000"/>
        <rFont val="Calibri"/>
      </rPr>
      <t>PROGRAMMATIC</t>
    </r>
  </si>
  <si>
    <t>1142163</t>
  </si>
  <si>
    <r>
      <rPr>
        <b/>
        <sz val="9"/>
        <color rgb="FF000000"/>
        <rFont val="Calibri"/>
      </rPr>
      <t xml:space="preserve">Central Base Electrification
</t>
    </r>
    <r>
      <rPr>
        <sz val="8"/>
        <color rgb="FF000000"/>
        <rFont val="Calibri"/>
      </rPr>
      <t>STANDALONE</t>
    </r>
  </si>
  <si>
    <t>1144042</t>
  </si>
  <si>
    <r>
      <rPr>
        <b/>
        <sz val="9"/>
        <color rgb="FF000000"/>
        <rFont val="Calibri"/>
      </rPr>
      <t xml:space="preserve">Sound Transit 130th LINK Partnership
</t>
    </r>
    <r>
      <rPr>
        <sz val="8"/>
        <color rgb="FF000000"/>
        <rFont val="Calibri"/>
      </rPr>
      <t>STANDALONE</t>
    </r>
  </si>
  <si>
    <t>1144059</t>
  </si>
  <si>
    <r>
      <rPr>
        <b/>
        <sz val="9"/>
        <color rgb="FF000000"/>
        <rFont val="Calibri"/>
      </rPr>
      <t xml:space="preserve">Metro Warehouse
</t>
    </r>
    <r>
      <rPr>
        <sz val="8"/>
        <color rgb="FF000000"/>
        <rFont val="Calibri"/>
      </rPr>
      <t>STANDALONE</t>
    </r>
  </si>
  <si>
    <t>1144061</t>
  </si>
  <si>
    <r>
      <rPr>
        <b/>
        <sz val="9"/>
        <color rgb="FF000000"/>
        <rFont val="Calibri"/>
      </rPr>
      <t xml:space="preserve">West Seattle Ballard Link Extension Facility Relocation
</t>
    </r>
    <r>
      <rPr>
        <sz val="8"/>
        <color rgb="FF000000"/>
        <rFont val="Calibri"/>
      </rPr>
      <t>STANDALONE</t>
    </r>
  </si>
  <si>
    <t>1144062</t>
  </si>
  <si>
    <r>
      <rPr>
        <b/>
        <sz val="9"/>
        <color rgb="FF000000"/>
        <rFont val="Calibri"/>
      </rPr>
      <t xml:space="preserve">Transit Control Center Communication Room Expansion
</t>
    </r>
    <r>
      <rPr>
        <sz val="8"/>
        <color rgb="FF000000"/>
        <rFont val="Calibri"/>
      </rPr>
      <t>STANDALONE</t>
    </r>
  </si>
  <si>
    <t>1144063</t>
  </si>
  <si>
    <r>
      <rPr>
        <b/>
        <sz val="9"/>
        <color rgb="FF000000"/>
        <rFont val="Calibri"/>
      </rPr>
      <t xml:space="preserve">Hubs at 12th &amp; Jackson
</t>
    </r>
    <r>
      <rPr>
        <sz val="8"/>
        <color rgb="FF000000"/>
        <rFont val="Calibri"/>
      </rPr>
      <t>STANDALONE</t>
    </r>
  </si>
  <si>
    <t>1144064</t>
  </si>
  <si>
    <r>
      <rPr>
        <b/>
        <sz val="9"/>
        <color rgb="FF000000"/>
        <rFont val="Calibri"/>
      </rPr>
      <t xml:space="preserve">Greenwood Corridor Improvements
</t>
    </r>
    <r>
      <rPr>
        <sz val="8"/>
        <color rgb="FF000000"/>
        <rFont val="Calibri"/>
      </rPr>
      <t>STANDALONE</t>
    </r>
  </si>
  <si>
    <t>1144066</t>
  </si>
  <si>
    <r>
      <rPr>
        <b/>
        <sz val="9"/>
        <color rgb="FF000000"/>
        <rFont val="Calibri"/>
      </rPr>
      <t xml:space="preserve">Southwest King County Next Generation Transit Signal Priority
</t>
    </r>
    <r>
      <rPr>
        <sz val="8"/>
        <color rgb="FF000000"/>
        <rFont val="Calibri"/>
      </rPr>
      <t>STANDALONE</t>
    </r>
  </si>
  <si>
    <t>1144068</t>
  </si>
  <si>
    <r>
      <rPr>
        <b/>
        <sz val="9"/>
        <color rgb="FF000000"/>
        <rFont val="Calibri"/>
      </rPr>
      <t xml:space="preserve">Sound Transit Station Integration Planning Budget
</t>
    </r>
    <r>
      <rPr>
        <sz val="8"/>
        <color rgb="FF000000"/>
        <rFont val="Calibri"/>
      </rPr>
      <t>PROGRAMMATIC</t>
    </r>
  </si>
  <si>
    <t>1144069</t>
  </si>
  <si>
    <r>
      <rPr>
        <b/>
        <sz val="9"/>
        <color rgb="FF000000"/>
        <rFont val="Calibri"/>
      </rPr>
      <t xml:space="preserve">Regional Transit Integration Program Management Budget
</t>
    </r>
    <r>
      <rPr>
        <sz val="8"/>
        <color rgb="FF000000"/>
        <rFont val="Calibri"/>
      </rPr>
      <t>PROGRAMMATIC</t>
    </r>
  </si>
  <si>
    <t>1144070</t>
  </si>
  <si>
    <r>
      <rPr>
        <b/>
        <sz val="9"/>
        <color rgb="FF000000"/>
        <rFont val="Calibri"/>
      </rPr>
      <t xml:space="preserve">Routine Facility Improvement Budget
</t>
    </r>
    <r>
      <rPr>
        <sz val="8"/>
        <color rgb="FF000000"/>
        <rFont val="Calibri"/>
      </rPr>
      <t>PROGRAMMATIC</t>
    </r>
  </si>
  <si>
    <t>1144071</t>
  </si>
  <si>
    <r>
      <rPr>
        <b/>
        <sz val="9"/>
        <color rgb="FF000000"/>
        <rFont val="Calibri"/>
      </rPr>
      <t xml:space="preserve">Bus Stop Improvements Budget
</t>
    </r>
    <r>
      <rPr>
        <sz val="8"/>
        <color rgb="FF000000"/>
        <rFont val="Calibri"/>
      </rPr>
      <t>PROGRAMMATIC</t>
    </r>
  </si>
  <si>
    <t>1144072</t>
  </si>
  <si>
    <r>
      <rPr>
        <b/>
        <sz val="9"/>
        <color rgb="FF000000"/>
        <rFont val="Calibri"/>
      </rPr>
      <t xml:space="preserve">Non-revenue Vehicle Expansion Budget
</t>
    </r>
    <r>
      <rPr>
        <sz val="8"/>
        <color rgb="FF000000"/>
        <rFont val="Calibri"/>
      </rPr>
      <t>PROGRAMMATIC</t>
    </r>
  </si>
  <si>
    <t>1144076</t>
  </si>
  <si>
    <r>
      <rPr>
        <b/>
        <sz val="9"/>
        <color rgb="FF000000"/>
        <rFont val="Calibri"/>
      </rPr>
      <t xml:space="preserve">Mobility Hubs Access Planning Budget
</t>
    </r>
    <r>
      <rPr>
        <sz val="8"/>
        <color rgb="FF000000"/>
        <rFont val="Calibri"/>
      </rPr>
      <t>PROGRAMMATIC</t>
    </r>
  </si>
  <si>
    <t>1144078</t>
  </si>
  <si>
    <r>
      <rPr>
        <b/>
        <sz val="9"/>
        <color rgb="FF000000"/>
        <rFont val="Calibri"/>
      </rPr>
      <t xml:space="preserve">Spot Improvement Budget
</t>
    </r>
    <r>
      <rPr>
        <sz val="8"/>
        <color rgb="FF000000"/>
        <rFont val="Calibri"/>
      </rPr>
      <t>PROGRAMMATIC</t>
    </r>
  </si>
  <si>
    <t>1144079</t>
  </si>
  <si>
    <r>
      <rPr>
        <b/>
        <sz val="9"/>
        <color rgb="FF000000"/>
        <rFont val="Calibri"/>
      </rPr>
      <t xml:space="preserve">Route 36 Corridor Improvements
</t>
    </r>
    <r>
      <rPr>
        <sz val="8"/>
        <color rgb="FF000000"/>
        <rFont val="Calibri"/>
      </rPr>
      <t>STANDALONE</t>
    </r>
  </si>
  <si>
    <t>1144080</t>
  </si>
  <si>
    <r>
      <rPr>
        <b/>
        <sz val="9"/>
        <color rgb="FF000000"/>
        <rFont val="Calibri"/>
      </rPr>
      <t xml:space="preserve">Trolley Planning Budget
</t>
    </r>
    <r>
      <rPr>
        <sz val="8"/>
        <color rgb="FF000000"/>
        <rFont val="Calibri"/>
      </rPr>
      <t>PROGRAMMATIC</t>
    </r>
  </si>
  <si>
    <t>1144081</t>
  </si>
  <si>
    <r>
      <rPr>
        <b/>
        <sz val="9"/>
        <color rgb="FF000000"/>
        <rFont val="Calibri"/>
      </rPr>
      <t xml:space="preserve">Routine Trolley Budget
</t>
    </r>
    <r>
      <rPr>
        <sz val="8"/>
        <color rgb="FF000000"/>
        <rFont val="Calibri"/>
      </rPr>
      <t>PROGRAMMATIC</t>
    </r>
  </si>
  <si>
    <t>1144088</t>
  </si>
  <si>
    <r>
      <rPr>
        <b/>
        <sz val="9"/>
        <color rgb="FF000000"/>
        <rFont val="Calibri"/>
      </rPr>
      <t xml:space="preserve">Countywide Layover Facilities Planning Budget
</t>
    </r>
    <r>
      <rPr>
        <sz val="8"/>
        <color rgb="FF000000"/>
        <rFont val="Calibri"/>
      </rPr>
      <t>PROGRAMMATIC</t>
    </r>
  </si>
  <si>
    <t>1144089</t>
  </si>
  <si>
    <r>
      <rPr>
        <b/>
        <sz val="9"/>
        <color rgb="FF000000"/>
        <rFont val="Calibri"/>
      </rPr>
      <t xml:space="preserve">Bike Pedestrian Site Improvement Budget
</t>
    </r>
    <r>
      <rPr>
        <sz val="8"/>
        <color rgb="FF000000"/>
        <rFont val="Calibri"/>
      </rPr>
      <t>PROGRAMMATIC</t>
    </r>
  </si>
  <si>
    <t>1144090</t>
  </si>
  <si>
    <r>
      <rPr>
        <b/>
        <sz val="9"/>
        <color rgb="FF000000"/>
        <rFont val="Calibri"/>
      </rPr>
      <t xml:space="preserve">Hubs Planning Budget
</t>
    </r>
    <r>
      <rPr>
        <sz val="8"/>
        <color rgb="FF000000"/>
        <rFont val="Calibri"/>
      </rPr>
      <t>PROGRAMMATIC</t>
    </r>
  </si>
  <si>
    <t>1144092</t>
  </si>
  <si>
    <r>
      <rPr>
        <b/>
        <sz val="9"/>
        <color rgb="FF000000"/>
        <rFont val="Calibri"/>
      </rPr>
      <t xml:space="preserve">Overall Industrial Waste System Replacement
</t>
    </r>
    <r>
      <rPr>
        <sz val="8"/>
        <color rgb="FF000000"/>
        <rFont val="Calibri"/>
      </rPr>
      <t>STANDALONE</t>
    </r>
  </si>
  <si>
    <t>1144093</t>
  </si>
  <si>
    <r>
      <rPr>
        <b/>
        <sz val="9"/>
        <color rgb="FF000000"/>
        <rFont val="Calibri"/>
      </rPr>
      <t xml:space="preserve">State Route 520 Portage Bay Bridge Roanoke Trolley
</t>
    </r>
    <r>
      <rPr>
        <sz val="8"/>
        <color rgb="FF000000"/>
        <rFont val="Calibri"/>
      </rPr>
      <t>STANDALONE</t>
    </r>
  </si>
  <si>
    <t>1144094</t>
  </si>
  <si>
    <r>
      <rPr>
        <b/>
        <sz val="9"/>
        <color rgb="FF000000"/>
        <rFont val="Calibri"/>
      </rPr>
      <t xml:space="preserve">Ryerson Base Operations Sewer Piping Replacement
</t>
    </r>
    <r>
      <rPr>
        <sz val="8"/>
        <color rgb="FF000000"/>
        <rFont val="Calibri"/>
      </rPr>
      <t>STANDALONE</t>
    </r>
  </si>
  <si>
    <t>1144096</t>
  </si>
  <si>
    <r>
      <rPr>
        <b/>
        <sz val="9"/>
        <color rgb="FF000000"/>
        <rFont val="Calibri"/>
      </rPr>
      <t xml:space="preserve">Pier 48 Gangway Replacement
</t>
    </r>
    <r>
      <rPr>
        <sz val="8"/>
        <color rgb="FF000000"/>
        <rFont val="Calibri"/>
      </rPr>
      <t>STANDALONE</t>
    </r>
  </si>
  <si>
    <t>1144109</t>
  </si>
  <si>
    <r>
      <rPr>
        <b/>
        <sz val="9"/>
        <color rgb="FF000000"/>
        <rFont val="Calibri"/>
      </rPr>
      <t xml:space="preserve">Park and Ride Leases
</t>
    </r>
    <r>
      <rPr>
        <sz val="8"/>
        <color rgb="FF000000"/>
        <rFont val="Calibri"/>
      </rPr>
      <t>STANDALONE</t>
    </r>
  </si>
  <si>
    <t>1144113</t>
  </si>
  <si>
    <r>
      <rPr>
        <b/>
        <sz val="9"/>
        <color rgb="FF000000"/>
        <rFont val="Calibri"/>
      </rPr>
      <t xml:space="preserve">Atlantic Base Traction Power Substation Replacement
</t>
    </r>
    <r>
      <rPr>
        <sz val="8"/>
        <color rgb="FF000000"/>
        <rFont val="Calibri"/>
      </rPr>
      <t>STANDALONE</t>
    </r>
  </si>
  <si>
    <t>1144116</t>
  </si>
  <si>
    <r>
      <rPr>
        <b/>
        <sz val="9"/>
        <color rgb="FF000000"/>
        <rFont val="Calibri"/>
      </rPr>
      <t xml:space="preserve">500kW Transit Power Substation State of Good Repair
</t>
    </r>
    <r>
      <rPr>
        <sz val="8"/>
        <color rgb="FF000000"/>
        <rFont val="Calibri"/>
      </rPr>
      <t>STANDALONE</t>
    </r>
  </si>
  <si>
    <t>1144119</t>
  </si>
  <si>
    <r>
      <rPr>
        <b/>
        <sz val="9"/>
        <color rgb="FF000000"/>
        <rFont val="Calibri"/>
      </rPr>
      <t xml:space="preserve">Montlake Trolley Overhead Replacement
</t>
    </r>
    <r>
      <rPr>
        <sz val="8"/>
        <color rgb="FF000000"/>
        <rFont val="Calibri"/>
      </rPr>
      <t>STANDALONE</t>
    </r>
  </si>
  <si>
    <t>1144126</t>
  </si>
  <si>
    <r>
      <rPr>
        <b/>
        <sz val="9"/>
        <color rgb="FF000000"/>
        <rFont val="Calibri"/>
      </rPr>
      <t xml:space="preserve">Overall Park and Ride State of Good Repair 2023-2024
</t>
    </r>
    <r>
      <rPr>
        <sz val="8"/>
        <color rgb="FF000000"/>
        <rFont val="Calibri"/>
      </rPr>
      <t>STANDALONE</t>
    </r>
  </si>
  <si>
    <t>1144128</t>
  </si>
  <si>
    <r>
      <rPr>
        <b/>
        <sz val="9"/>
        <color rgb="FF000000"/>
        <rFont val="Calibri"/>
      </rPr>
      <t xml:space="preserve">East Base Electrify
</t>
    </r>
    <r>
      <rPr>
        <sz val="8"/>
        <color rgb="FF000000"/>
        <rFont val="Calibri"/>
      </rPr>
      <t>STANDALONE</t>
    </r>
  </si>
  <si>
    <t>1144129</t>
  </si>
  <si>
    <r>
      <rPr>
        <b/>
        <sz val="9"/>
        <color rgb="FF000000"/>
        <rFont val="Calibri"/>
      </rPr>
      <t xml:space="preserve">Parking Program
</t>
    </r>
    <r>
      <rPr>
        <sz val="8"/>
        <color rgb="FF000000"/>
        <rFont val="Calibri"/>
      </rPr>
      <t>STANDALONE</t>
    </r>
  </si>
  <si>
    <t>1144130</t>
  </si>
  <si>
    <r>
      <rPr>
        <b/>
        <sz val="9"/>
        <color rgb="FF000000"/>
        <rFont val="Calibri"/>
      </rPr>
      <t xml:space="preserve">Open Trip Planner
</t>
    </r>
    <r>
      <rPr>
        <sz val="8"/>
        <color rgb="FF000000"/>
        <rFont val="Calibri"/>
      </rPr>
      <t>STANDALONE</t>
    </r>
  </si>
  <si>
    <t>1144131</t>
  </si>
  <si>
    <r>
      <rPr>
        <b/>
        <sz val="9"/>
        <color rgb="FF000000"/>
        <rFont val="Calibri"/>
      </rPr>
      <t xml:space="preserve">Reroute Database
</t>
    </r>
    <r>
      <rPr>
        <sz val="8"/>
        <color rgb="FF000000"/>
        <rFont val="Calibri"/>
      </rPr>
      <t>STANDALONE</t>
    </r>
  </si>
  <si>
    <t>1144132</t>
  </si>
  <si>
    <r>
      <rPr>
        <b/>
        <sz val="9"/>
        <color rgb="FF000000"/>
        <rFont val="Calibri"/>
      </rPr>
      <t xml:space="preserve">Transit Analysis Tool
</t>
    </r>
    <r>
      <rPr>
        <sz val="8"/>
        <color rgb="FF000000"/>
        <rFont val="Calibri"/>
      </rPr>
      <t>STANDALONE</t>
    </r>
  </si>
  <si>
    <t>1144133</t>
  </si>
  <si>
    <r>
      <rPr>
        <b/>
        <sz val="9"/>
        <color rgb="FF000000"/>
        <rFont val="Calibri"/>
      </rPr>
      <t xml:space="preserve">Transit Cellular System Refresh 2027
</t>
    </r>
    <r>
      <rPr>
        <sz val="8"/>
        <color rgb="FF000000"/>
        <rFont val="Calibri"/>
      </rPr>
      <t>STANDALONE</t>
    </r>
  </si>
  <si>
    <t>1144134</t>
  </si>
  <si>
    <r>
      <rPr>
        <b/>
        <sz val="9"/>
        <color rgb="FF000000"/>
        <rFont val="Calibri"/>
      </rPr>
      <t xml:space="preserve">Transit Control Center Expansion
</t>
    </r>
    <r>
      <rPr>
        <sz val="8"/>
        <color rgb="FF000000"/>
        <rFont val="Calibri"/>
      </rPr>
      <t>STANDALONE</t>
    </r>
  </si>
  <si>
    <t>1144137</t>
  </si>
  <si>
    <r>
      <rPr>
        <b/>
        <sz val="9"/>
        <color rgb="FF000000"/>
        <rFont val="Calibri"/>
      </rPr>
      <t xml:space="preserve">Vanpool Improvements
</t>
    </r>
    <r>
      <rPr>
        <sz val="8"/>
        <color rgb="FF000000"/>
        <rFont val="Calibri"/>
      </rPr>
      <t>STANDALONE</t>
    </r>
  </si>
  <si>
    <t>1144138</t>
  </si>
  <si>
    <r>
      <rPr>
        <b/>
        <sz val="9"/>
        <color rgb="FF000000"/>
        <rFont val="Calibri"/>
      </rPr>
      <t xml:space="preserve">Destination Sign Programming
</t>
    </r>
    <r>
      <rPr>
        <sz val="8"/>
        <color rgb="FF000000"/>
        <rFont val="Calibri"/>
      </rPr>
      <t>STANDALONE</t>
    </r>
  </si>
  <si>
    <t>1144140</t>
  </si>
  <si>
    <r>
      <rPr>
        <b/>
        <sz val="9"/>
        <color rgb="FF000000"/>
        <rFont val="Calibri"/>
      </rPr>
      <t xml:space="preserve">Demand Response Operations Management
</t>
    </r>
    <r>
      <rPr>
        <sz val="8"/>
        <color rgb="FF000000"/>
        <rFont val="Calibri"/>
      </rPr>
      <t>STANDALONE</t>
    </r>
  </si>
  <si>
    <t>1144142</t>
  </si>
  <si>
    <r>
      <rPr>
        <b/>
        <sz val="9"/>
        <color rgb="FF000000"/>
        <rFont val="Calibri"/>
      </rPr>
      <t xml:space="preserve">Ryerson Base Electrify
</t>
    </r>
    <r>
      <rPr>
        <sz val="8"/>
        <color rgb="FF000000"/>
        <rFont val="Calibri"/>
      </rPr>
      <t>STANDALONE</t>
    </r>
  </si>
  <si>
    <t>1144143</t>
  </si>
  <si>
    <r>
      <rPr>
        <b/>
        <sz val="9"/>
        <color rgb="FF000000"/>
        <rFont val="Calibri"/>
      </rPr>
      <t xml:space="preserve">Burien Layover Expansion and Charging
</t>
    </r>
    <r>
      <rPr>
        <sz val="8"/>
        <color rgb="FF000000"/>
        <rFont val="Calibri"/>
      </rPr>
      <t>STANDALONE</t>
    </r>
  </si>
  <si>
    <t>1144177</t>
  </si>
  <si>
    <r>
      <rPr>
        <b/>
        <sz val="9"/>
        <color rgb="FF000000"/>
        <rFont val="Calibri"/>
      </rPr>
      <t xml:space="preserve">Trolley Utilization Improvements
</t>
    </r>
    <r>
      <rPr>
        <sz val="8"/>
        <color rgb="FF000000"/>
        <rFont val="Calibri"/>
      </rPr>
      <t>STANDALONE</t>
    </r>
  </si>
  <si>
    <t>1144178</t>
  </si>
  <si>
    <r>
      <rPr>
        <b/>
        <sz val="9"/>
        <color rgb="FF000000"/>
        <rFont val="Calibri"/>
      </rPr>
      <t xml:space="preserve">Facility Condition Assessment 2027-2028
</t>
    </r>
    <r>
      <rPr>
        <sz val="8"/>
        <color rgb="FF000000"/>
        <rFont val="Calibri"/>
      </rPr>
      <t>STANDALONE</t>
    </r>
  </si>
  <si>
    <t>1144179</t>
  </si>
  <si>
    <r>
      <rPr>
        <b/>
        <sz val="9"/>
        <color rgb="FF000000"/>
        <rFont val="Calibri"/>
      </rPr>
      <t xml:space="preserve">State of Good Repair Program Management 2027-2028
</t>
    </r>
    <r>
      <rPr>
        <sz val="8"/>
        <color rgb="FF000000"/>
        <rFont val="Calibri"/>
      </rPr>
      <t>STANDALONE</t>
    </r>
  </si>
  <si>
    <t>1144180</t>
  </si>
  <si>
    <r>
      <rPr>
        <b/>
        <sz val="9"/>
        <color rgb="FF000000"/>
        <rFont val="Calibri"/>
      </rPr>
      <t xml:space="preserve">Shelter Refurbishment 2028-2029
</t>
    </r>
    <r>
      <rPr>
        <sz val="8"/>
        <color rgb="FF000000"/>
        <rFont val="Calibri"/>
      </rPr>
      <t>STANDALONE</t>
    </r>
  </si>
  <si>
    <t>1144181</t>
  </si>
  <si>
    <r>
      <rPr>
        <b/>
        <sz val="9"/>
        <color rgb="FF000000"/>
        <rFont val="Calibri"/>
      </rPr>
      <t xml:space="preserve">Major Equipment Replacement 2025-2027
</t>
    </r>
    <r>
      <rPr>
        <sz val="8"/>
        <color rgb="FF000000"/>
        <rFont val="Calibri"/>
      </rPr>
      <t>STANDALONE</t>
    </r>
  </si>
  <si>
    <t>1144183</t>
  </si>
  <si>
    <r>
      <rPr>
        <b/>
        <sz val="9"/>
        <color rgb="FF000000"/>
        <rFont val="Calibri"/>
      </rPr>
      <t xml:space="preserve">Minor Equipment Replacement 2027-2028
</t>
    </r>
    <r>
      <rPr>
        <sz val="8"/>
        <color rgb="FF000000"/>
        <rFont val="Calibri"/>
      </rPr>
      <t>STANDALONE</t>
    </r>
  </si>
  <si>
    <t>1144185</t>
  </si>
  <si>
    <r>
      <rPr>
        <b/>
        <sz val="9"/>
        <color rgb="FF000000"/>
        <rFont val="Calibri"/>
      </rPr>
      <t xml:space="preserve">Trolley Poles 2028-2029
</t>
    </r>
    <r>
      <rPr>
        <sz val="8"/>
        <color rgb="FF000000"/>
        <rFont val="Calibri"/>
      </rPr>
      <t>STANDALONE</t>
    </r>
  </si>
  <si>
    <t>1144186</t>
  </si>
  <si>
    <r>
      <rPr>
        <b/>
        <sz val="9"/>
        <color rgb="FF000000"/>
        <rFont val="Calibri"/>
      </rPr>
      <t xml:space="preserve">Trolley Overhead Switches 2028-2029
</t>
    </r>
    <r>
      <rPr>
        <sz val="8"/>
        <color rgb="FF000000"/>
        <rFont val="Calibri"/>
      </rPr>
      <t>STANDALONE</t>
    </r>
  </si>
  <si>
    <t>1144188</t>
  </si>
  <si>
    <r>
      <rPr>
        <b/>
        <sz val="9"/>
        <color rgb="FF000000"/>
        <rFont val="Calibri"/>
      </rPr>
      <t xml:space="preserve">Fixed Assets Capital Outlay 2025-27
</t>
    </r>
    <r>
      <rPr>
        <sz val="8"/>
        <color rgb="FF000000"/>
        <rFont val="Calibri"/>
      </rPr>
      <t>STANDALONE</t>
    </r>
  </si>
  <si>
    <t>1144189</t>
  </si>
  <si>
    <r>
      <rPr>
        <b/>
        <sz val="9"/>
        <color rgb="FF000000"/>
        <rFont val="Calibri"/>
      </rPr>
      <t xml:space="preserve">Fixed Assets Capital Outlay 2028-2029
</t>
    </r>
    <r>
      <rPr>
        <sz val="8"/>
        <color rgb="FF000000"/>
        <rFont val="Calibri"/>
      </rPr>
      <t>STANDALONE</t>
    </r>
  </si>
  <si>
    <t>1144190</t>
  </si>
  <si>
    <r>
      <rPr>
        <b/>
        <sz val="9"/>
        <color rgb="FF000000"/>
        <rFont val="Calibri"/>
      </rPr>
      <t xml:space="preserve">Routine Pavement Repair 2028-2029
</t>
    </r>
    <r>
      <rPr>
        <sz val="8"/>
        <color rgb="FF000000"/>
        <rFont val="Calibri"/>
      </rPr>
      <t>STANDALONE</t>
    </r>
  </si>
  <si>
    <t>1144193</t>
  </si>
  <si>
    <r>
      <rPr>
        <b/>
        <sz val="9"/>
        <color rgb="FF000000"/>
        <rFont val="Calibri"/>
      </rPr>
      <t xml:space="preserve">Central Atlantic Power State of Good Repair
</t>
    </r>
    <r>
      <rPr>
        <sz val="8"/>
        <color rgb="FF000000"/>
        <rFont val="Calibri"/>
      </rPr>
      <t>STANDALONE</t>
    </r>
  </si>
  <si>
    <t>1144194</t>
  </si>
  <si>
    <r>
      <rPr>
        <b/>
        <sz val="9"/>
        <color rgb="FF000000"/>
        <rFont val="Calibri"/>
      </rPr>
      <t xml:space="preserve">Collins Traction Power Substation Switchgear
</t>
    </r>
    <r>
      <rPr>
        <sz val="8"/>
        <color rgb="FF000000"/>
        <rFont val="Calibri"/>
      </rPr>
      <t>STANDALONE</t>
    </r>
  </si>
  <si>
    <t>1144196</t>
  </si>
  <si>
    <r>
      <rPr>
        <b/>
        <sz val="9"/>
        <color rgb="FF000000"/>
        <rFont val="Calibri"/>
      </rPr>
      <t xml:space="preserve">Broad Street Traction Power Substation Switchgear
</t>
    </r>
    <r>
      <rPr>
        <sz val="8"/>
        <color rgb="FF000000"/>
        <rFont val="Calibri"/>
      </rPr>
      <t>STANDALONE</t>
    </r>
  </si>
  <si>
    <t>1144198</t>
  </si>
  <si>
    <r>
      <rPr>
        <b/>
        <sz val="9"/>
        <color rgb="FF000000"/>
        <rFont val="Calibri"/>
      </rPr>
      <t xml:space="preserve">RapidRide L Line
</t>
    </r>
    <r>
      <rPr>
        <sz val="8"/>
        <color rgb="FF000000"/>
        <rFont val="Calibri"/>
      </rPr>
      <t>STANDALONE</t>
    </r>
  </si>
  <si>
    <t>1144300</t>
  </si>
  <si>
    <r>
      <rPr>
        <b/>
        <sz val="9"/>
        <color rgb="FF000000"/>
        <rFont val="Calibri"/>
      </rPr>
      <t xml:space="preserve">ITS Kiosk Replacement
</t>
    </r>
    <r>
      <rPr>
        <sz val="8"/>
        <color rgb="FF000000"/>
        <rFont val="Calibri"/>
      </rPr>
      <t>STANDALONE</t>
    </r>
  </si>
  <si>
    <t>1145376</t>
  </si>
  <si>
    <r>
      <rPr>
        <b/>
        <sz val="9"/>
        <color rgb="FF000000"/>
        <rFont val="Calibri"/>
      </rPr>
      <t xml:space="preserve">TDC REGIONAL TRANSIT CONNECTIVITY BUDGET
</t>
    </r>
    <r>
      <rPr>
        <sz val="8"/>
        <color rgb="FF000000"/>
        <rFont val="Calibri"/>
      </rPr>
      <t>PROGRAMMATIC</t>
    </r>
  </si>
  <si>
    <t>1148269</t>
  </si>
  <si>
    <r>
      <rPr>
        <b/>
        <sz val="9"/>
        <color rgb="FF000000"/>
        <rFont val="Calibri"/>
      </rPr>
      <t xml:space="preserve">Overall Elevator Refurbishment
</t>
    </r>
    <r>
      <rPr>
        <sz val="8"/>
        <color rgb="FF000000"/>
        <rFont val="Calibri"/>
      </rPr>
      <t>STANDALONE</t>
    </r>
  </si>
  <si>
    <t>1148270</t>
  </si>
  <si>
    <r>
      <rPr>
        <b/>
        <sz val="9"/>
        <color rgb="FF000000"/>
        <rFont val="Calibri"/>
      </rPr>
      <t xml:space="preserve">Seacrest Dock Enhancement
</t>
    </r>
    <r>
      <rPr>
        <sz val="8"/>
        <color rgb="FF000000"/>
        <rFont val="Calibri"/>
      </rPr>
      <t>STANDALONE</t>
    </r>
  </si>
  <si>
    <t>1148272</t>
  </si>
  <si>
    <r>
      <rPr>
        <b/>
        <sz val="9"/>
        <color rgb="FF000000"/>
        <rFont val="Calibri"/>
      </rPr>
      <t xml:space="preserve">Pier 50 Float Expansion
</t>
    </r>
    <r>
      <rPr>
        <sz val="8"/>
        <color rgb="FF000000"/>
        <rFont val="Calibri"/>
      </rPr>
      <t>STANDALONE</t>
    </r>
  </si>
  <si>
    <t>1148274</t>
  </si>
  <si>
    <r>
      <rPr>
        <b/>
        <sz val="9"/>
        <color rgb="FF000000"/>
        <rFont val="Calibri"/>
      </rPr>
      <t xml:space="preserve">TDC FURNITURE REPLACEMENT 2025-27
</t>
    </r>
    <r>
      <rPr>
        <sz val="8"/>
        <color rgb="FF000000"/>
        <rFont val="Calibri"/>
      </rPr>
      <t>STANDALONE</t>
    </r>
  </si>
  <si>
    <t>1148277</t>
  </si>
  <si>
    <r>
      <rPr>
        <b/>
        <sz val="9"/>
        <color rgb="FF000000"/>
        <rFont val="Calibri"/>
      </rPr>
      <t xml:space="preserve">Major Equipment Replacement 2028-29
</t>
    </r>
    <r>
      <rPr>
        <sz val="8"/>
        <color rgb="FF000000"/>
        <rFont val="Calibri"/>
      </rPr>
      <t>STANDALONE</t>
    </r>
  </si>
  <si>
    <t>1148281</t>
  </si>
  <si>
    <r>
      <rPr>
        <b/>
        <sz val="9"/>
        <color rgb="FF000000"/>
        <rFont val="Calibri"/>
      </rPr>
      <t xml:space="preserve">3d Ave ADA and Wayfinding Improvements
</t>
    </r>
    <r>
      <rPr>
        <sz val="8"/>
        <color rgb="FF000000"/>
        <rFont val="Calibri"/>
      </rPr>
      <t>STANDALONE</t>
    </r>
  </si>
  <si>
    <t>1148282</t>
  </si>
  <si>
    <r>
      <rPr>
        <b/>
        <sz val="9"/>
        <color rgb="FF000000"/>
        <rFont val="Calibri"/>
      </rPr>
      <t xml:space="preserve">Sound Transit West Seattle Link Passenger Improvements
</t>
    </r>
    <r>
      <rPr>
        <sz val="8"/>
        <color rgb="FF000000"/>
        <rFont val="Calibri"/>
      </rPr>
      <t>STANDALONE</t>
    </r>
  </si>
  <si>
    <t>1148283</t>
  </si>
  <si>
    <r>
      <rPr>
        <b/>
        <sz val="9"/>
        <color rgb="FF000000"/>
        <rFont val="Calibri"/>
      </rPr>
      <t xml:space="preserve">Sound Transit West Seattle Link Partnership
</t>
    </r>
    <r>
      <rPr>
        <sz val="8"/>
        <color rgb="FF000000"/>
        <rFont val="Calibri"/>
      </rPr>
      <t>STANDALONE</t>
    </r>
  </si>
  <si>
    <t>1148284</t>
  </si>
  <si>
    <r>
      <rPr>
        <b/>
        <sz val="9"/>
        <color rgb="FF000000"/>
        <rFont val="Calibri"/>
      </rPr>
      <t xml:space="preserve">Sound Transit Bellevue Transit Center Passenger Improvements Partnership
</t>
    </r>
    <r>
      <rPr>
        <sz val="8"/>
        <color rgb="FF000000"/>
        <rFont val="Calibri"/>
      </rPr>
      <t>STANDALONE</t>
    </r>
  </si>
  <si>
    <t>1148285</t>
  </si>
  <si>
    <r>
      <rPr>
        <b/>
        <sz val="9"/>
        <color rgb="FF000000"/>
        <rFont val="Calibri"/>
      </rPr>
      <t xml:space="preserve">Furniture Replacement 2028-29
</t>
    </r>
    <r>
      <rPr>
        <sz val="8"/>
        <color rgb="FF000000"/>
        <rFont val="Calibri"/>
      </rPr>
      <t>STANDALONE</t>
    </r>
  </si>
  <si>
    <t>1148286</t>
  </si>
  <si>
    <r>
      <rPr>
        <b/>
        <sz val="9"/>
        <color rgb="FF000000"/>
        <rFont val="Calibri"/>
      </rPr>
      <t xml:space="preserve">Burien Transit Center Site Development
</t>
    </r>
    <r>
      <rPr>
        <sz val="8"/>
        <color rgb="FF000000"/>
        <rFont val="Calibri"/>
      </rPr>
      <t>STANDALONE</t>
    </r>
  </si>
  <si>
    <t>1148292</t>
  </si>
  <si>
    <r>
      <rPr>
        <b/>
        <sz val="9"/>
        <color rgb="FF000000"/>
        <rFont val="Calibri"/>
      </rPr>
      <t xml:space="preserve">Comfort Station Budget
</t>
    </r>
    <r>
      <rPr>
        <sz val="8"/>
        <color rgb="FF000000"/>
        <rFont val="Calibri"/>
      </rPr>
      <t>PROGRAMMATIC</t>
    </r>
  </si>
  <si>
    <t>1148295</t>
  </si>
  <si>
    <r>
      <rPr>
        <b/>
        <sz val="9"/>
        <color rgb="FF000000"/>
        <rFont val="Calibri"/>
      </rPr>
      <t xml:space="preserve">State of Good Repair Unforseen Budget
</t>
    </r>
    <r>
      <rPr>
        <sz val="8"/>
        <color rgb="FF000000"/>
        <rFont val="Calibri"/>
      </rPr>
      <t>PROGRAMMATIC</t>
    </r>
  </si>
  <si>
    <t>1148299</t>
  </si>
  <si>
    <r>
      <rPr>
        <b/>
        <sz val="9"/>
        <color rgb="FF000000"/>
        <rFont val="Calibri"/>
      </rPr>
      <t xml:space="preserve">Routine Pavement Repair 2028-29
</t>
    </r>
    <r>
      <rPr>
        <sz val="8"/>
        <color rgb="FF000000"/>
        <rFont val="Calibri"/>
      </rPr>
      <t>STANDALONE</t>
    </r>
  </si>
  <si>
    <t>1148300</t>
  </si>
  <si>
    <r>
      <rPr>
        <b/>
        <sz val="9"/>
        <color rgb="FF000000"/>
        <rFont val="Calibri"/>
      </rPr>
      <t xml:space="preserve">Bellevue Base Electrification
</t>
    </r>
    <r>
      <rPr>
        <sz val="8"/>
        <color rgb="FF000000"/>
        <rFont val="Calibri"/>
      </rPr>
      <t>STANDALONE</t>
    </r>
  </si>
  <si>
    <t>1148302</t>
  </si>
  <si>
    <r>
      <rPr>
        <b/>
        <sz val="9"/>
        <color rgb="FF000000"/>
        <rFont val="Calibri"/>
      </rPr>
      <t xml:space="preserve">Shoreside Charging
</t>
    </r>
    <r>
      <rPr>
        <sz val="8"/>
        <color rgb="FF000000"/>
        <rFont val="Calibri"/>
      </rPr>
      <t>STANDALONE</t>
    </r>
  </si>
  <si>
    <t>1148306</t>
  </si>
  <si>
    <r>
      <rPr>
        <b/>
        <sz val="9"/>
        <color rgb="FF000000"/>
        <rFont val="Calibri"/>
      </rPr>
      <t xml:space="preserve">Waterfront Streetcar Track Removal
</t>
    </r>
    <r>
      <rPr>
        <sz val="8"/>
        <color rgb="FF000000"/>
        <rFont val="Calibri"/>
      </rPr>
      <t>STANDALONE</t>
    </r>
  </si>
  <si>
    <t>1148308</t>
  </si>
  <si>
    <r>
      <rPr>
        <b/>
        <sz val="9"/>
        <color rgb="FF000000"/>
        <rFont val="Calibri"/>
      </rPr>
      <t xml:space="preserve">CMRS Refresh
</t>
    </r>
    <r>
      <rPr>
        <sz val="8"/>
        <color rgb="FF000000"/>
        <rFont val="Calibri"/>
      </rPr>
      <t>STANDALONE</t>
    </r>
  </si>
  <si>
    <t>1148310</t>
  </si>
  <si>
    <r>
      <rPr>
        <b/>
        <sz val="9"/>
        <color rgb="FF000000"/>
        <rFont val="Calibri"/>
      </rPr>
      <t xml:space="preserve">ORCA Future Enhancements
</t>
    </r>
    <r>
      <rPr>
        <sz val="8"/>
        <color rgb="FF000000"/>
        <rFont val="Calibri"/>
      </rPr>
      <t>STANDALONE</t>
    </r>
  </si>
  <si>
    <t>1148311</t>
  </si>
  <si>
    <r>
      <rPr>
        <b/>
        <sz val="9"/>
        <color rgb="FF000000"/>
        <rFont val="Calibri"/>
      </rPr>
      <t xml:space="preserve">Webtools Upgrade
</t>
    </r>
    <r>
      <rPr>
        <sz val="8"/>
        <color rgb="FF000000"/>
        <rFont val="Calibri"/>
      </rPr>
      <t>STANDALONE</t>
    </r>
  </si>
  <si>
    <t>1148312</t>
  </si>
  <si>
    <r>
      <rPr>
        <b/>
        <sz val="9"/>
        <color rgb="FF000000"/>
        <rFont val="Calibri"/>
      </rPr>
      <t xml:space="preserve">Operator Electronic Pick
</t>
    </r>
    <r>
      <rPr>
        <sz val="8"/>
        <color rgb="FF000000"/>
        <rFont val="Calibri"/>
      </rPr>
      <t>STANDALONE</t>
    </r>
  </si>
  <si>
    <t>1148313</t>
  </si>
  <si>
    <r>
      <rPr>
        <b/>
        <sz val="9"/>
        <color rgb="FF000000"/>
        <rFont val="Calibri"/>
      </rPr>
      <t xml:space="preserve">INIT Streetcar
</t>
    </r>
    <r>
      <rPr>
        <sz val="8"/>
        <color rgb="FF000000"/>
        <rFont val="Calibri"/>
      </rPr>
      <t>STANDALONE</t>
    </r>
  </si>
  <si>
    <t>1148315</t>
  </si>
  <si>
    <r>
      <rPr>
        <b/>
        <sz val="9"/>
        <color rgb="FF000000"/>
        <rFont val="Calibri"/>
      </rPr>
      <t xml:space="preserve">Clean Buildings Compliance
</t>
    </r>
    <r>
      <rPr>
        <sz val="8"/>
        <color rgb="FF000000"/>
        <rFont val="Calibri"/>
      </rPr>
      <t>PROGRAMMATIC</t>
    </r>
  </si>
  <si>
    <t>1148316</t>
  </si>
  <si>
    <r>
      <rPr>
        <b/>
        <sz val="9"/>
        <color rgb="FF000000"/>
        <rFont val="Calibri"/>
      </rPr>
      <t xml:space="preserve">Non Revenue Vehicle Replacement Budget
</t>
    </r>
    <r>
      <rPr>
        <sz val="8"/>
        <color rgb="FF000000"/>
        <rFont val="Calibri"/>
      </rPr>
      <t>PROGRAMMATIC</t>
    </r>
  </si>
  <si>
    <t>1148352</t>
  </si>
  <si>
    <r>
      <rPr>
        <b/>
        <sz val="9"/>
        <color rgb="FF000000"/>
        <rFont val="Calibri"/>
      </rPr>
      <t xml:space="preserve">Safe Routes to Transit Planning Budget
</t>
    </r>
    <r>
      <rPr>
        <sz val="8"/>
        <color rgb="FF000000"/>
        <rFont val="Calibri"/>
      </rPr>
      <t>TDC SAFE ROUTES TO TRNST PLN B</t>
    </r>
  </si>
  <si>
    <t>3641 - PUBLIC TRANSPORTATION INFRASTRUCTURE CAPITAL</t>
  </si>
  <si>
    <t>3642 TRANSIT REVENUE FLEET CAPITAL</t>
  </si>
  <si>
    <t>1126349</t>
  </si>
  <si>
    <r>
      <rPr>
        <b/>
        <sz val="9"/>
        <color rgb="FF000000"/>
        <rFont val="Calibri"/>
      </rPr>
      <t xml:space="preserve">Alternative Services
</t>
    </r>
    <r>
      <rPr>
        <sz val="8"/>
        <color rgb="FF000000"/>
        <rFont val="Calibri"/>
      </rPr>
      <t>PROGRAMMATIC</t>
    </r>
  </si>
  <si>
    <t>1130169</t>
  </si>
  <si>
    <r>
      <rPr>
        <b/>
        <sz val="9"/>
        <color rgb="FF000000"/>
        <rFont val="Calibri"/>
      </rPr>
      <t xml:space="preserve">Vanpool Vehicle Purchase
</t>
    </r>
    <r>
      <rPr>
        <sz val="8"/>
        <color rgb="FF000000"/>
        <rFont val="Calibri"/>
      </rPr>
      <t>PROGRAMMATIC</t>
    </r>
  </si>
  <si>
    <t>1130170</t>
  </si>
  <si>
    <r>
      <rPr>
        <b/>
        <sz val="9"/>
        <color rgb="FF000000"/>
        <rFont val="Calibri"/>
      </rPr>
      <t xml:space="preserve">Americans With Disabilities (ADA) Vans Procurement
</t>
    </r>
    <r>
      <rPr>
        <sz val="8"/>
        <color rgb="FF000000"/>
        <rFont val="Calibri"/>
      </rPr>
      <t>PROGRAMMATIC</t>
    </r>
  </si>
  <si>
    <t>1130171</t>
  </si>
  <si>
    <r>
      <rPr>
        <b/>
        <sz val="9"/>
        <color rgb="FF000000"/>
        <rFont val="Calibri"/>
      </rPr>
      <t xml:space="preserve">Community Access Transportation Vehicle Procurement
</t>
    </r>
    <r>
      <rPr>
        <sz val="8"/>
        <color rgb="FF000000"/>
        <rFont val="Calibri"/>
      </rPr>
      <t>PROGRAMMATIC</t>
    </r>
  </si>
  <si>
    <t>1134163</t>
  </si>
  <si>
    <r>
      <rPr>
        <b/>
        <sz val="9"/>
        <color rgb="FF000000"/>
        <rFont val="Calibri"/>
      </rPr>
      <t xml:space="preserve">Fixed Route Program Management
</t>
    </r>
    <r>
      <rPr>
        <sz val="8"/>
        <color rgb="FF000000"/>
        <rFont val="Calibri"/>
      </rPr>
      <t>PROGRAMMATIC</t>
    </r>
  </si>
  <si>
    <t>1139238</t>
  </si>
  <si>
    <r>
      <rPr>
        <b/>
        <sz val="9"/>
        <color rgb="FF000000"/>
        <rFont val="Calibri"/>
      </rPr>
      <t xml:space="preserve">Marine Vessel Engine Overhaul
</t>
    </r>
    <r>
      <rPr>
        <sz val="8"/>
        <color rgb="FF000000"/>
        <rFont val="Calibri"/>
      </rPr>
      <t>STANDALONE</t>
    </r>
  </si>
  <si>
    <t>1139507</t>
  </si>
  <si>
    <r>
      <rPr>
        <b/>
        <sz val="9"/>
        <color rgb="FF000000"/>
        <rFont val="Calibri"/>
      </rPr>
      <t xml:space="preserve">Battery Electric Bus Budget
</t>
    </r>
    <r>
      <rPr>
        <sz val="8"/>
        <color rgb="FF000000"/>
        <rFont val="Calibri"/>
      </rPr>
      <t>PROGRAMMATIC</t>
    </r>
  </si>
  <si>
    <t>1142317</t>
  </si>
  <si>
    <r>
      <rPr>
        <b/>
        <sz val="9"/>
        <color rgb="FF000000"/>
        <rFont val="Calibri"/>
      </rPr>
      <t xml:space="preserve">Marine Zero Emission Vessel
</t>
    </r>
    <r>
      <rPr>
        <sz val="8"/>
        <color rgb="FF000000"/>
        <rFont val="Calibri"/>
      </rPr>
      <t>STANDALONE</t>
    </r>
  </si>
  <si>
    <t>1144087</t>
  </si>
  <si>
    <r>
      <rPr>
        <b/>
        <sz val="9"/>
        <color rgb="FF000000"/>
        <rFont val="Calibri"/>
      </rPr>
      <t xml:space="preserve">Trolley Bus Budget
</t>
    </r>
    <r>
      <rPr>
        <sz val="8"/>
        <color rgb="FF000000"/>
        <rFont val="Calibri"/>
      </rPr>
      <t>PROGRAMMATIC</t>
    </r>
  </si>
  <si>
    <t>3642 - TRANSIT REVENUE FLEET CAPITAL</t>
  </si>
  <si>
    <t>3673 CRITICAL AREAS MITIGATION</t>
  </si>
  <si>
    <t>1047594</t>
  </si>
  <si>
    <r>
      <rPr>
        <b/>
        <sz val="9"/>
        <color rgb="FF000000"/>
        <rFont val="Calibri"/>
      </rPr>
      <t xml:space="preserve">Critical Areas Mitigation Project
</t>
    </r>
    <r>
      <rPr>
        <sz val="8"/>
        <color rgb="FF000000"/>
        <rFont val="Calibri"/>
      </rPr>
      <t>PROGRAMMATIC</t>
    </r>
  </si>
  <si>
    <t>1134299</t>
  </si>
  <si>
    <r>
      <rPr>
        <b/>
        <sz val="9"/>
        <color rgb="FF000000"/>
        <rFont val="Calibri"/>
      </rPr>
      <t xml:space="preserve">Carbon Credits Program Land Acquisition
</t>
    </r>
    <r>
      <rPr>
        <sz val="8"/>
        <color rgb="FF000000"/>
        <rFont val="Calibri"/>
      </rPr>
      <t>STANDALONE</t>
    </r>
  </si>
  <si>
    <t>3673 - CRITICAL AREAS MITIGATION</t>
  </si>
  <si>
    <t>3681 REAL ESTATE EXCISE TAX, NUMBER 1</t>
  </si>
  <si>
    <t>1033534</t>
  </si>
  <si>
    <r>
      <rPr>
        <b/>
        <sz val="9"/>
        <color rgb="FF000000"/>
        <rFont val="Calibri"/>
      </rPr>
      <t xml:space="preserve">REET 1 Debt Service
</t>
    </r>
    <r>
      <rPr>
        <sz val="8"/>
        <color rgb="FF000000"/>
        <rFont val="Calibri"/>
      </rPr>
      <t>STANDALONE</t>
    </r>
  </si>
  <si>
    <t>1130281</t>
  </si>
  <si>
    <r>
      <rPr>
        <b/>
        <sz val="9"/>
        <color rgb="FF000000"/>
        <rFont val="Calibri"/>
      </rPr>
      <t xml:space="preserve">REET 1 Transfer to Roads Capital
</t>
    </r>
    <r>
      <rPr>
        <sz val="8"/>
        <color rgb="FF000000"/>
        <rFont val="Calibri"/>
      </rPr>
      <t>STANDALONE</t>
    </r>
  </si>
  <si>
    <t>1134866</t>
  </si>
  <si>
    <r>
      <rPr>
        <b/>
        <sz val="9"/>
        <color rgb="FF000000"/>
        <rFont val="Calibri"/>
      </rPr>
      <t xml:space="preserve">REET 1 Transfer to Parks
</t>
    </r>
    <r>
      <rPr>
        <sz val="8"/>
        <color rgb="FF000000"/>
        <rFont val="Calibri"/>
      </rPr>
      <t>STANDALONE</t>
    </r>
  </si>
  <si>
    <t>3681 - REAL ESTATE EXCISE TAX, NUMBER 1</t>
  </si>
  <si>
    <t>3682 REAL ESTATE EXCISE TAX, NUMBER 2</t>
  </si>
  <si>
    <t>1033539</t>
  </si>
  <si>
    <r>
      <rPr>
        <b/>
        <sz val="9"/>
        <color rgb="FF000000"/>
        <rFont val="Calibri"/>
      </rPr>
      <t xml:space="preserve">REET 2 Debt Service
</t>
    </r>
    <r>
      <rPr>
        <sz val="8"/>
        <color rgb="FF000000"/>
        <rFont val="Calibri"/>
      </rPr>
      <t>STANDALONE</t>
    </r>
  </si>
  <si>
    <t>1134869</t>
  </si>
  <si>
    <r>
      <rPr>
        <b/>
        <sz val="9"/>
        <color rgb="FF000000"/>
        <rFont val="Calibri"/>
      </rPr>
      <t xml:space="preserve">REET 2 Transfer to Parks
</t>
    </r>
    <r>
      <rPr>
        <sz val="8"/>
        <color rgb="FF000000"/>
        <rFont val="Calibri"/>
      </rPr>
      <t>STANDALONE</t>
    </r>
  </si>
  <si>
    <t>3682 - REAL ESTATE EXCISE TAX, NUMBER 2</t>
  </si>
  <si>
    <t>3691 TRANSFER OF DEVELOPMENT RIGHTS BANK</t>
  </si>
  <si>
    <t>1033971</t>
  </si>
  <si>
    <r>
      <rPr>
        <b/>
        <sz val="9"/>
        <color rgb="FF000000"/>
        <rFont val="Calibri"/>
      </rPr>
      <t xml:space="preserve">Transfer of Development Rights Parent Project
</t>
    </r>
    <r>
      <rPr>
        <sz val="8"/>
        <color rgb="FF000000"/>
        <rFont val="Calibri"/>
      </rPr>
      <t>STANDALONE</t>
    </r>
  </si>
  <si>
    <t>3691 - TRANSFER OF DEVELOPMENT RIGHTS BANK</t>
  </si>
  <si>
    <t>3740 HARBORVIEW MEDICAL CENTER CAPITAL PROGRAM 2020 PROPOSITION 1 CAPITAL PROJECT OTHER REVENUE SOURCES</t>
  </si>
  <si>
    <t>1148188</t>
  </si>
  <si>
    <r>
      <rPr>
        <b/>
        <sz val="9"/>
        <color rgb="FF000000"/>
        <rFont val="Calibri"/>
      </rPr>
      <t xml:space="preserve">DES FMD HMC NINTH &amp; ALDER PROJECT
</t>
    </r>
    <r>
      <rPr>
        <sz val="8"/>
        <color rgb="FF000000"/>
        <rFont val="Calibri"/>
      </rPr>
      <t>STANDALONE</t>
    </r>
  </si>
  <si>
    <t>3740 - HARBORVIEW CAPITAL PROGRAM 2020 PROPOSITION 1 CAPITAL PROJECT OTHER REVENUE SOURCES</t>
  </si>
  <si>
    <t>3750 HARBORVIEW MEDICAL CENTER CAPITAL PROGRAM 2020 PROPOSITION 1 CAPITAL PROJECT</t>
  </si>
  <si>
    <t>1141052</t>
  </si>
  <si>
    <r>
      <rPr>
        <b/>
        <sz val="9"/>
        <color rgb="FF000000"/>
        <rFont val="Calibri"/>
      </rPr>
      <t xml:space="preserve">New Tower Construction
</t>
    </r>
    <r>
      <rPr>
        <sz val="8"/>
        <color rgb="FF000000"/>
        <rFont val="Calibri"/>
      </rPr>
      <t>PROGRAMMATIC</t>
    </r>
  </si>
  <si>
    <t>3750 - HARBORVIEW MEDICAL CENTER CAPITAL PROGRAM 2020 PROPOSITION 1 CAPITAL PROJECT</t>
  </si>
  <si>
    <t>3760 UNINCORPORATED KING COUNTY CAPITAL</t>
  </si>
  <si>
    <t>1144055</t>
  </si>
  <si>
    <r>
      <rPr>
        <b/>
        <sz val="9"/>
        <color rgb="FF000000"/>
        <rFont val="Calibri"/>
      </rPr>
      <t xml:space="preserve">Fall City Septic
</t>
    </r>
    <r>
      <rPr>
        <sz val="8"/>
        <color rgb="FF000000"/>
        <rFont val="Calibri"/>
      </rPr>
      <t>STANDALONE</t>
    </r>
  </si>
  <si>
    <t>1148439</t>
  </si>
  <si>
    <r>
      <rPr>
        <b/>
        <sz val="9"/>
        <color rgb="FF000000"/>
        <rFont val="Calibri"/>
      </rPr>
      <t xml:space="preserve">DLS Grant Contingency Fund 3760
</t>
    </r>
    <r>
      <rPr>
        <sz val="8"/>
        <color rgb="FF000000"/>
        <rFont val="Calibri"/>
      </rPr>
      <t>ADMIN</t>
    </r>
  </si>
  <si>
    <t>3760 - UNINCORPORATED KING COUNTY CAPITAL</t>
  </si>
  <si>
    <t>3781 DEPARTMENT OF INFORMATION TECHNOLOGY CAPITAL</t>
  </si>
  <si>
    <t>1047605</t>
  </si>
  <si>
    <r>
      <rPr>
        <b/>
        <sz val="9"/>
        <color rgb="FF000000"/>
        <rFont val="Calibri"/>
      </rPr>
      <t xml:space="preserve">KCIT Infrastructure Equipment Replacement
</t>
    </r>
    <r>
      <rPr>
        <sz val="8"/>
        <color rgb="FF000000"/>
        <rFont val="Calibri"/>
      </rPr>
      <t>STANDALONE</t>
    </r>
  </si>
  <si>
    <t>1047606</t>
  </si>
  <si>
    <r>
      <rPr>
        <b/>
        <sz val="9"/>
        <color rgb="FF000000"/>
        <rFont val="Calibri"/>
      </rPr>
      <t xml:space="preserve">KCIT Data Center Equipment Replacement
</t>
    </r>
    <r>
      <rPr>
        <sz val="8"/>
        <color rgb="FF000000"/>
        <rFont val="Calibri"/>
      </rPr>
      <t>STANDALONE</t>
    </r>
  </si>
  <si>
    <t>1047610</t>
  </si>
  <si>
    <r>
      <rPr>
        <b/>
        <sz val="9"/>
        <color rgb="FF000000"/>
        <rFont val="Calibri"/>
      </rPr>
      <t xml:space="preserve">KCIT Network Equipment Replacement
</t>
    </r>
    <r>
      <rPr>
        <sz val="8"/>
        <color rgb="FF000000"/>
        <rFont val="Calibri"/>
      </rPr>
      <t>STANDALONE</t>
    </r>
  </si>
  <si>
    <t>1148211</t>
  </si>
  <si>
    <r>
      <rPr>
        <b/>
        <sz val="9"/>
        <color rgb="FF000000"/>
        <rFont val="Calibri"/>
      </rPr>
      <t xml:space="preserve">KCIT Shared Device Telephony Solution
</t>
    </r>
    <r>
      <rPr>
        <sz val="8"/>
        <color rgb="FF000000"/>
        <rFont val="Calibri"/>
      </rPr>
      <t>STANDALONE</t>
    </r>
  </si>
  <si>
    <t>3781 - DEPARTMENT OF INFORMATION TECHNOLOGY CAPITAL</t>
  </si>
  <si>
    <t>3791 HMC/MEI 2000 PROJECTS</t>
  </si>
  <si>
    <t>1144569</t>
  </si>
  <si>
    <r>
      <rPr>
        <b/>
        <sz val="9"/>
        <color rgb="FF000000"/>
        <rFont val="Calibri"/>
      </rPr>
      <t xml:space="preserve">DES FMD HMC NJB PROCEDURE ROOMS
</t>
    </r>
    <r>
      <rPr>
        <sz val="8"/>
        <color rgb="FF000000"/>
        <rFont val="Calibri"/>
      </rPr>
      <t>STANDALONE</t>
    </r>
  </si>
  <si>
    <t>3791 - HMC/MEI 2000 PROJECTS</t>
  </si>
  <si>
    <t>3810 SOLID WASTE CAPITAL EQUIPMENT RECOVERY</t>
  </si>
  <si>
    <t>1133925</t>
  </si>
  <si>
    <r>
      <rPr>
        <b/>
        <sz val="9"/>
        <color rgb="FF000000"/>
        <rFont val="Calibri"/>
      </rPr>
      <t xml:space="preserve">Solid Waste Capital Equipment
</t>
    </r>
    <r>
      <rPr>
        <sz val="8"/>
        <color rgb="FF000000"/>
        <rFont val="Calibri"/>
      </rPr>
      <t>PROGRAMMATIC</t>
    </r>
  </si>
  <si>
    <t>3810 - SOLID WASTE CAPITAL EQUIPMENT RECOVERY</t>
  </si>
  <si>
    <t>3850 RENTON MAINTENANCE FACILITY</t>
  </si>
  <si>
    <t>1114791</t>
  </si>
  <si>
    <r>
      <rPr>
        <b/>
        <sz val="9"/>
        <color rgb="FF000000"/>
        <rFont val="Calibri"/>
      </rPr>
      <t xml:space="preserve">Fund 3850 Administrative Project
</t>
    </r>
    <r>
      <rPr>
        <sz val="8"/>
        <color rgb="FF000000"/>
        <rFont val="Calibri"/>
      </rPr>
      <t>ADMIN</t>
    </r>
  </si>
  <si>
    <t>1127268</t>
  </si>
  <si>
    <r>
      <rPr>
        <b/>
        <sz val="9"/>
        <color rgb="FF000000"/>
        <rFont val="Calibri"/>
      </rPr>
      <t xml:space="preserve">Emergent Need Fund 3850
</t>
    </r>
    <r>
      <rPr>
        <sz val="8"/>
        <color rgb="FF000000"/>
        <rFont val="Calibri"/>
      </rPr>
      <t>ADMIN</t>
    </r>
  </si>
  <si>
    <t>3850 - RENTON MAINTENANCE FACILITY</t>
  </si>
  <si>
    <t>3855 COUNTY ROAD MAJOR MAINTENANCE</t>
  </si>
  <si>
    <t>1129584</t>
  </si>
  <si>
    <r>
      <rPr>
        <b/>
        <sz val="9"/>
        <color rgb="FF000000"/>
        <rFont val="Calibri"/>
      </rPr>
      <t xml:space="preserve">Countywide Quick Response Program
</t>
    </r>
    <r>
      <rPr>
        <sz val="8"/>
        <color rgb="FF000000"/>
        <rFont val="Calibri"/>
      </rPr>
      <t>PROGRAMMATIC</t>
    </r>
  </si>
  <si>
    <t>1129585</t>
  </si>
  <si>
    <r>
      <rPr>
        <b/>
        <sz val="9"/>
        <color rgb="FF000000"/>
        <rFont val="Calibri"/>
      </rPr>
      <t xml:space="preserve">Countywide Roadway Preservation Program
</t>
    </r>
    <r>
      <rPr>
        <sz val="8"/>
        <color rgb="FF000000"/>
        <rFont val="Calibri"/>
      </rPr>
      <t>PROGRAMMATIC</t>
    </r>
  </si>
  <si>
    <t>1129586</t>
  </si>
  <si>
    <r>
      <rPr>
        <b/>
        <sz val="9"/>
        <color rgb="FF000000"/>
        <rFont val="Calibri"/>
      </rPr>
      <t xml:space="preserve">Countywide Drainage Preservation Program
</t>
    </r>
    <r>
      <rPr>
        <sz val="8"/>
        <color rgb="FF000000"/>
        <rFont val="Calibri"/>
      </rPr>
      <t>PROGRAMMATIC</t>
    </r>
  </si>
  <si>
    <t>1129587</t>
  </si>
  <si>
    <r>
      <rPr>
        <b/>
        <sz val="9"/>
        <color rgb="FF000000"/>
        <rFont val="Calibri"/>
      </rPr>
      <t xml:space="preserve">Countywide Guardrail Preservation Program
</t>
    </r>
    <r>
      <rPr>
        <sz val="8"/>
        <color rgb="FF000000"/>
        <rFont val="Calibri"/>
      </rPr>
      <t>PROGRAMMATIC</t>
    </r>
  </si>
  <si>
    <t>1129588</t>
  </si>
  <si>
    <r>
      <rPr>
        <b/>
        <sz val="9"/>
        <color rgb="FF000000"/>
        <rFont val="Calibri"/>
      </rPr>
      <t xml:space="preserve">Countywide Bridge Priority Maintenance
</t>
    </r>
    <r>
      <rPr>
        <sz val="8"/>
        <color rgb="FF000000"/>
        <rFont val="Calibri"/>
      </rPr>
      <t>PROGRAMMATIC</t>
    </r>
  </si>
  <si>
    <t>1131333</t>
  </si>
  <si>
    <r>
      <rPr>
        <b/>
        <sz val="9"/>
        <color rgb="FF000000"/>
        <rFont val="Calibri"/>
      </rPr>
      <t xml:space="preserve">Countywide Flood Control District Program
</t>
    </r>
    <r>
      <rPr>
        <sz val="8"/>
        <color rgb="FF000000"/>
        <rFont val="Calibri"/>
      </rPr>
      <t>PROGRAMMATIC</t>
    </r>
  </si>
  <si>
    <t>1135045</t>
  </si>
  <si>
    <r>
      <rPr>
        <b/>
        <sz val="9"/>
        <color rgb="FF000000"/>
        <rFont val="Calibri"/>
      </rPr>
      <t xml:space="preserve">Countywide Culvert Replacement Fish Passage
</t>
    </r>
    <r>
      <rPr>
        <sz val="8"/>
        <color rgb="FF000000"/>
        <rFont val="Calibri"/>
      </rPr>
      <t>PROGRAMMATIC</t>
    </r>
  </si>
  <si>
    <t>1136232</t>
  </si>
  <si>
    <r>
      <rPr>
        <b/>
        <sz val="9"/>
        <color rgb="FF000000"/>
        <rFont val="Calibri"/>
      </rPr>
      <t xml:space="preserve">NE 128th Way Culvert Replacement
</t>
    </r>
    <r>
      <rPr>
        <sz val="8"/>
        <color rgb="FF000000"/>
        <rFont val="Calibri"/>
      </rPr>
      <t>STANDALONE</t>
    </r>
  </si>
  <si>
    <t>1139147</t>
  </si>
  <si>
    <r>
      <rPr>
        <b/>
        <sz val="9"/>
        <color rgb="FF000000"/>
        <rFont val="Calibri"/>
      </rPr>
      <t xml:space="preserve">Countywide Americans with Disabilities Act Program
</t>
    </r>
    <r>
      <rPr>
        <sz val="8"/>
        <color rgb="FF000000"/>
        <rFont val="Calibri"/>
      </rPr>
      <t>PROGRAMMATIC</t>
    </r>
  </si>
  <si>
    <t>1142615</t>
  </si>
  <si>
    <r>
      <rPr>
        <b/>
        <sz val="9"/>
        <color rgb="FF000000"/>
        <rFont val="Calibri"/>
      </rPr>
      <t xml:space="preserve">RSD SE LAKE FRANCIS ROAD HAUL ROAD MITIGATION
</t>
    </r>
    <r>
      <rPr>
        <sz val="8"/>
        <color rgb="FF000000"/>
        <rFont val="Calibri"/>
      </rPr>
      <t>STANDALONE</t>
    </r>
  </si>
  <si>
    <t>1143970</t>
  </si>
  <si>
    <r>
      <rPr>
        <b/>
        <sz val="9"/>
        <color rgb="FF000000"/>
        <rFont val="Calibri"/>
      </rPr>
      <t xml:space="preserve">RSD S PEASLEY CANYON ROAD AND S 321ST STREET PERMENANT SIGNAL
</t>
    </r>
    <r>
      <rPr>
        <sz val="8"/>
        <color rgb="FF000000"/>
        <rFont val="Calibri"/>
      </rPr>
      <t>STANDALONE</t>
    </r>
  </si>
  <si>
    <t>1144161</t>
  </si>
  <si>
    <r>
      <rPr>
        <b/>
        <sz val="9"/>
        <color rgb="FF000000"/>
        <rFont val="Calibri"/>
      </rPr>
      <t xml:space="preserve">26124 SE 472nd Street Culvert Replacement
</t>
    </r>
    <r>
      <rPr>
        <sz val="8"/>
        <color rgb="FF000000"/>
        <rFont val="Calibri"/>
      </rPr>
      <t>STANDALONE</t>
    </r>
  </si>
  <si>
    <t>1144163</t>
  </si>
  <si>
    <r>
      <rPr>
        <b/>
        <sz val="9"/>
        <color rgb="FF000000"/>
        <rFont val="Calibri"/>
      </rPr>
      <t xml:space="preserve">8402 W Snoqualmie Valley Road NE Culvert Replacement
</t>
    </r>
    <r>
      <rPr>
        <sz val="8"/>
        <color rgb="FF000000"/>
        <rFont val="Calibri"/>
      </rPr>
      <t>STANDALONE</t>
    </r>
  </si>
  <si>
    <t>1144164</t>
  </si>
  <si>
    <r>
      <rPr>
        <b/>
        <sz val="9"/>
        <color rgb="FF000000"/>
        <rFont val="Calibri"/>
      </rPr>
      <t xml:space="preserve">208th Avenue SE at SE 135th Street Culvert Replacement
</t>
    </r>
    <r>
      <rPr>
        <sz val="8"/>
        <color rgb="FF000000"/>
        <rFont val="Calibri"/>
      </rPr>
      <t>STANDALONE</t>
    </r>
  </si>
  <si>
    <t>1148396</t>
  </si>
  <si>
    <r>
      <rPr>
        <b/>
        <sz val="9"/>
        <color rgb="FF000000"/>
        <rFont val="Calibri"/>
      </rPr>
      <t xml:space="preserve">RSD NE TOLT HILL ROAD HIGH FRICTION SURFACE TREATMENT
</t>
    </r>
    <r>
      <rPr>
        <sz val="8"/>
        <color rgb="FF000000"/>
        <rFont val="Calibri"/>
      </rPr>
      <t>STANDALONE</t>
    </r>
  </si>
  <si>
    <t>1148400</t>
  </si>
  <si>
    <r>
      <rPr>
        <b/>
        <sz val="9"/>
        <color rgb="FF000000"/>
        <rFont val="Calibri"/>
      </rPr>
      <t xml:space="preserve">RSD COUNTYWIDE SHORT SPAN TIMBER BRIDGE REPLACEMENT PROGRAM
</t>
    </r>
    <r>
      <rPr>
        <sz val="8"/>
        <color rgb="FF000000"/>
        <rFont val="Calibri"/>
      </rPr>
      <t>RSD CWP TIMBER BRIDGE REPLCMNT</t>
    </r>
  </si>
  <si>
    <t>3855 - COUNTY ROAD MAJOR MAINTENANCE</t>
  </si>
  <si>
    <t>3865 COUNTY ROAD CONSTRUCTION</t>
  </si>
  <si>
    <t>1129592</t>
  </si>
  <si>
    <r>
      <rPr>
        <b/>
        <sz val="9"/>
        <color rgb="FF000000"/>
        <rFont val="Calibri"/>
      </rPr>
      <t xml:space="preserve">Emergent Need 3865
</t>
    </r>
    <r>
      <rPr>
        <sz val="8"/>
        <color rgb="FF000000"/>
        <rFont val="Calibri"/>
      </rPr>
      <t>ADMIN</t>
    </r>
  </si>
  <si>
    <t>1129593</t>
  </si>
  <si>
    <r>
      <rPr>
        <b/>
        <sz val="9"/>
        <color rgb="FF000000"/>
        <rFont val="Calibri"/>
      </rPr>
      <t xml:space="preserve">Grant Contingency Project for Fund 3865
</t>
    </r>
    <r>
      <rPr>
        <sz val="8"/>
        <color rgb="FF000000"/>
        <rFont val="Calibri"/>
      </rPr>
      <t>ADMIN</t>
    </r>
  </si>
  <si>
    <t>1129598</t>
  </si>
  <si>
    <r>
      <rPr>
        <b/>
        <sz val="9"/>
        <color rgb="FF000000"/>
        <rFont val="Calibri"/>
      </rPr>
      <t xml:space="preserve">Issaquah-Hobart Road SE at SE May Valley Road Improvements
</t>
    </r>
    <r>
      <rPr>
        <sz val="8"/>
        <color rgb="FF000000"/>
        <rFont val="Calibri"/>
      </rPr>
      <t>STANDALONE</t>
    </r>
  </si>
  <si>
    <t>1129599</t>
  </si>
  <si>
    <r>
      <rPr>
        <b/>
        <sz val="9"/>
        <color rgb="FF000000"/>
        <rFont val="Calibri"/>
      </rPr>
      <t xml:space="preserve">Renton Avenue S Phase III Sidewalk Improvements
</t>
    </r>
    <r>
      <rPr>
        <sz val="8"/>
        <color rgb="FF000000"/>
        <rFont val="Calibri"/>
      </rPr>
      <t>STANDALONE</t>
    </r>
  </si>
  <si>
    <t>1130260</t>
  </si>
  <si>
    <r>
      <rPr>
        <b/>
        <sz val="9"/>
        <color rgb="FF000000"/>
        <rFont val="Calibri"/>
      </rPr>
      <t xml:space="preserve">SW 108th and 8th Avenue S Roundabout
</t>
    </r>
    <r>
      <rPr>
        <sz val="8"/>
        <color rgb="FF000000"/>
        <rFont val="Calibri"/>
      </rPr>
      <t>STANDALONE</t>
    </r>
  </si>
  <si>
    <t>1130261</t>
  </si>
  <si>
    <r>
      <rPr>
        <b/>
        <sz val="9"/>
        <color rgb="FF000000"/>
        <rFont val="Calibri"/>
      </rPr>
      <t xml:space="preserve">SE 176th Street and SE 171st Way Roundabout
</t>
    </r>
    <r>
      <rPr>
        <sz val="8"/>
        <color rgb="FF000000"/>
        <rFont val="Calibri"/>
      </rPr>
      <t>STANDALONE</t>
    </r>
  </si>
  <si>
    <t>1130303</t>
  </si>
  <si>
    <r>
      <rPr>
        <b/>
        <sz val="9"/>
        <color rgb="FF000000"/>
        <rFont val="Calibri"/>
      </rPr>
      <t xml:space="preserve">Auditor Capital Project Oversight 3865
</t>
    </r>
    <r>
      <rPr>
        <sz val="8"/>
        <color rgb="FF000000"/>
        <rFont val="Calibri"/>
      </rPr>
      <t>ADMIN</t>
    </r>
  </si>
  <si>
    <t>1131235</t>
  </si>
  <si>
    <r>
      <rPr>
        <b/>
        <sz val="9"/>
        <color rgb="FF000000"/>
        <rFont val="Calibri"/>
      </rPr>
      <t xml:space="preserve">S 360th Street at Military Road S Roundabout
</t>
    </r>
    <r>
      <rPr>
        <sz val="8"/>
        <color rgb="FF000000"/>
        <rFont val="Calibri"/>
      </rPr>
      <t>STANDALONE</t>
    </r>
  </si>
  <si>
    <t>1131897</t>
  </si>
  <si>
    <r>
      <rPr>
        <b/>
        <sz val="9"/>
        <color rgb="FF000000"/>
        <rFont val="Calibri"/>
      </rPr>
      <t xml:space="preserve">Fund 3865 Administrative Project
</t>
    </r>
    <r>
      <rPr>
        <sz val="8"/>
        <color rgb="FF000000"/>
        <rFont val="Calibri"/>
      </rPr>
      <t>ADMIN</t>
    </r>
  </si>
  <si>
    <t>1134080</t>
  </si>
  <si>
    <r>
      <rPr>
        <b/>
        <sz val="9"/>
        <color rgb="FF000000"/>
        <rFont val="Calibri"/>
      </rPr>
      <t xml:space="preserve">NE Woodinville-Duvall Road at West Snoqualmie Valley Road NE Improvements
</t>
    </r>
    <r>
      <rPr>
        <sz val="8"/>
        <color rgb="FF000000"/>
        <rFont val="Calibri"/>
      </rPr>
      <t>STANDALONE</t>
    </r>
  </si>
  <si>
    <t>1139145</t>
  </si>
  <si>
    <r>
      <rPr>
        <b/>
        <sz val="9"/>
        <color rgb="FF000000"/>
        <rFont val="Calibri"/>
      </rPr>
      <t xml:space="preserve">SE Green Valley Road and 218th Avenue SE Improvements
</t>
    </r>
    <r>
      <rPr>
        <sz val="8"/>
        <color rgb="FF000000"/>
        <rFont val="Calibri"/>
      </rPr>
      <t>STANDALONE</t>
    </r>
  </si>
  <si>
    <t>1143972</t>
  </si>
  <si>
    <r>
      <rPr>
        <b/>
        <sz val="9"/>
        <color rgb="FF000000"/>
        <rFont val="Calibri"/>
      </rPr>
      <t xml:space="preserve">S 360th Street and 28th Avenue S Intersection Improvement
</t>
    </r>
    <r>
      <rPr>
        <sz val="8"/>
        <color rgb="FF000000"/>
        <rFont val="Calibri"/>
      </rPr>
      <t>STANDALONE</t>
    </r>
  </si>
  <si>
    <t>1143975</t>
  </si>
  <si>
    <r>
      <rPr>
        <b/>
        <sz val="9"/>
        <color rgb="FF000000"/>
        <rFont val="Calibri"/>
      </rPr>
      <t xml:space="preserve">Road Services Division 5 Facility
</t>
    </r>
    <r>
      <rPr>
        <sz val="8"/>
        <color rgb="FF000000"/>
        <rFont val="Calibri"/>
      </rPr>
      <t>STANDALONE</t>
    </r>
  </si>
  <si>
    <t>1144322</t>
  </si>
  <si>
    <r>
      <rPr>
        <b/>
        <sz val="9"/>
        <color rgb="FF000000"/>
        <rFont val="Calibri"/>
      </rPr>
      <t xml:space="preserve">185th Avenue NE at NE 179th Street Culvert Construction
</t>
    </r>
    <r>
      <rPr>
        <sz val="8"/>
        <color rgb="FF000000"/>
        <rFont val="Calibri"/>
      </rPr>
      <t>STANDALONE</t>
    </r>
  </si>
  <si>
    <t>1148201</t>
  </si>
  <si>
    <r>
      <rPr>
        <b/>
        <sz val="9"/>
        <color rgb="FF000000"/>
        <rFont val="Calibri"/>
      </rPr>
      <t xml:space="preserve">RSD IMPROVED PEDESTRIAN SAFETY ALONG SW 102ND IN WHITE CENTER
</t>
    </r>
    <r>
      <rPr>
        <sz val="8"/>
        <color rgb="FF000000"/>
        <rFont val="Calibri"/>
      </rPr>
      <t>STANDALONE</t>
    </r>
  </si>
  <si>
    <t>1148397</t>
  </si>
  <si>
    <r>
      <rPr>
        <b/>
        <sz val="9"/>
        <color rgb="FF000000"/>
        <rFont val="Calibri"/>
      </rPr>
      <t xml:space="preserve">RSD 148TH AVENUE SE AT SE 224TH STREET INTERSECTION IMPROVEMENTS
</t>
    </r>
    <r>
      <rPr>
        <sz val="8"/>
        <color rgb="FF000000"/>
        <rFont val="Calibri"/>
      </rPr>
      <t>STANDALONE</t>
    </r>
  </si>
  <si>
    <t>1148398</t>
  </si>
  <si>
    <r>
      <rPr>
        <b/>
        <sz val="9"/>
        <color rgb="FF000000"/>
        <rFont val="Calibri"/>
      </rPr>
      <t xml:space="preserve">RSD RENTON AVENUE S ACTIVE TRANSPORTATION IMPROVEMENTS
</t>
    </r>
    <r>
      <rPr>
        <sz val="8"/>
        <color rgb="FF000000"/>
        <rFont val="Calibri"/>
      </rPr>
      <t>STANDALONE</t>
    </r>
  </si>
  <si>
    <t>1148399</t>
  </si>
  <si>
    <r>
      <rPr>
        <b/>
        <sz val="9"/>
        <color rgb="FF000000"/>
        <rFont val="Calibri"/>
      </rPr>
      <t xml:space="preserve">RSD SE HIGH POINT WAY CULVERT CONSTRUCTION AND FISH PASSAGE
</t>
    </r>
    <r>
      <rPr>
        <sz val="8"/>
        <color rgb="FF000000"/>
        <rFont val="Calibri"/>
      </rPr>
      <t>STANDALONE</t>
    </r>
  </si>
  <si>
    <t>1148401</t>
  </si>
  <si>
    <r>
      <rPr>
        <b/>
        <sz val="9"/>
        <color rgb="FF000000"/>
        <rFont val="Calibri"/>
      </rPr>
      <t xml:space="preserve">RSD COUNTYWIDE ROADS FACILITIES AND FLEET PROGRAM
</t>
    </r>
    <r>
      <rPr>
        <sz val="8"/>
        <color rgb="FF000000"/>
        <rFont val="Calibri"/>
      </rPr>
      <t>RSD CWP FACILITIES &amp; FLEET</t>
    </r>
  </si>
  <si>
    <t>3865 - COUNTY ROAD CONSTRUCTION</t>
  </si>
  <si>
    <t>3901 SOLID WASTE CONSTRUCTION</t>
  </si>
  <si>
    <t>1033496</t>
  </si>
  <si>
    <r>
      <rPr>
        <b/>
        <sz val="9"/>
        <color rgb="FF000000"/>
        <rFont val="Calibri"/>
      </rPr>
      <t xml:space="preserve">Solid Waste Capital Construction Fund Emergent Need
</t>
    </r>
    <r>
      <rPr>
        <sz val="8"/>
        <color rgb="FF000000"/>
        <rFont val="Calibri"/>
      </rPr>
      <t>STANDALONE</t>
    </r>
  </si>
  <si>
    <t>1033505</t>
  </si>
  <si>
    <r>
      <rPr>
        <b/>
        <sz val="9"/>
        <color rgb="FF000000"/>
        <rFont val="Calibri"/>
      </rPr>
      <t xml:space="preserve">Solid Waste Capital Project Control Support
</t>
    </r>
    <r>
      <rPr>
        <sz val="8"/>
        <color rgb="FF000000"/>
        <rFont val="Calibri"/>
      </rPr>
      <t>ADMIN</t>
    </r>
  </si>
  <si>
    <t>1033507</t>
  </si>
  <si>
    <r>
      <rPr>
        <b/>
        <sz val="9"/>
        <color rgb="FF000000"/>
        <rFont val="Calibri"/>
      </rPr>
      <t xml:space="preserve">Solid Waste Capital Construction Project Oversight
</t>
    </r>
    <r>
      <rPr>
        <sz val="8"/>
        <color rgb="FF000000"/>
        <rFont val="Calibri"/>
      </rPr>
      <t>ADMIN</t>
    </r>
  </si>
  <si>
    <t>1124107</t>
  </si>
  <si>
    <r>
      <rPr>
        <b/>
        <sz val="9"/>
        <color rgb="FF000000"/>
        <rFont val="Calibri"/>
      </rPr>
      <t xml:space="preserve">Algona Transfer Station Deconstruction
</t>
    </r>
    <r>
      <rPr>
        <sz val="8"/>
        <color rgb="FF000000"/>
        <rFont val="Calibri"/>
      </rPr>
      <t>STANDALONE</t>
    </r>
  </si>
  <si>
    <t>1138568</t>
  </si>
  <si>
    <r>
      <rPr>
        <b/>
        <sz val="9"/>
        <color rgb="FF000000"/>
        <rFont val="Calibri"/>
      </rPr>
      <t xml:space="preserve">Transfer Station Major Asset Rehabilitation
</t>
    </r>
    <r>
      <rPr>
        <sz val="8"/>
        <color rgb="FF000000"/>
        <rFont val="Calibri"/>
      </rPr>
      <t>PROGRAMMATIC</t>
    </r>
  </si>
  <si>
    <t>1138569</t>
  </si>
  <si>
    <r>
      <rPr>
        <b/>
        <sz val="9"/>
        <color rgb="FF000000"/>
        <rFont val="Calibri"/>
      </rPr>
      <t xml:space="preserve">Bow Lake Recycling and Transfer Station South Processing Area
</t>
    </r>
    <r>
      <rPr>
        <sz val="8"/>
        <color rgb="FF000000"/>
        <rFont val="Calibri"/>
      </rPr>
      <t>STANDALONE</t>
    </r>
  </si>
  <si>
    <t>1138574</t>
  </si>
  <si>
    <r>
      <rPr>
        <b/>
        <sz val="9"/>
        <color rgb="FF000000"/>
        <rFont val="Calibri"/>
      </rPr>
      <t xml:space="preserve">Bow Lake Recycling and Transfer Station Stabilization
</t>
    </r>
    <r>
      <rPr>
        <sz val="8"/>
        <color rgb="FF000000"/>
        <rFont val="Calibri"/>
      </rPr>
      <t>STANDALONE</t>
    </r>
  </si>
  <si>
    <t>1148184</t>
  </si>
  <si>
    <r>
      <rPr>
        <b/>
        <sz val="9"/>
        <color rgb="FF000000"/>
        <rFont val="Calibri"/>
      </rPr>
      <t xml:space="preserve">SW CIP Energy Efficient Programmatic Project
</t>
    </r>
    <r>
      <rPr>
        <sz val="8"/>
        <color rgb="FF000000"/>
        <rFont val="Calibri"/>
      </rPr>
      <t>SW ENERGY EFFICIENT PROGRAM</t>
    </r>
  </si>
  <si>
    <t>1148214</t>
  </si>
  <si>
    <r>
      <rPr>
        <b/>
        <sz val="9"/>
        <color rgb="FF000000"/>
        <rFont val="Calibri"/>
      </rPr>
      <t xml:space="preserve">Solid Waste Division Workforce Management System
</t>
    </r>
    <r>
      <rPr>
        <sz val="8"/>
        <color rgb="FF000000"/>
        <rFont val="Calibri"/>
      </rPr>
      <t>STANDALONE</t>
    </r>
  </si>
  <si>
    <t>3901 - SOLID WASTE CONSTRUCTION</t>
  </si>
  <si>
    <t>3910 LANDFILL RESERVE</t>
  </si>
  <si>
    <t>1033546</t>
  </si>
  <si>
    <r>
      <rPr>
        <b/>
        <sz val="9"/>
        <color rgb="FF000000"/>
        <rFont val="Calibri"/>
      </rPr>
      <t xml:space="preserve">Landfill Reserve Fund Emergent Need
</t>
    </r>
    <r>
      <rPr>
        <sz val="8"/>
        <color rgb="FF000000"/>
        <rFont val="Calibri"/>
      </rPr>
      <t>STANDALONE</t>
    </r>
  </si>
  <si>
    <t>1033547</t>
  </si>
  <si>
    <r>
      <rPr>
        <b/>
        <sz val="9"/>
        <color rgb="FF000000"/>
        <rFont val="Calibri"/>
      </rPr>
      <t xml:space="preserve">Landfill Reserve Capital Project Control Support
</t>
    </r>
    <r>
      <rPr>
        <sz val="8"/>
        <color rgb="FF000000"/>
        <rFont val="Calibri"/>
      </rPr>
      <t>ADMIN</t>
    </r>
  </si>
  <si>
    <t>1033548</t>
  </si>
  <si>
    <r>
      <rPr>
        <b/>
        <sz val="9"/>
        <color rgb="FF000000"/>
        <rFont val="Calibri"/>
      </rPr>
      <t xml:space="preserve">Landfill Reserve Capital Improvement Program Oversight
</t>
    </r>
    <r>
      <rPr>
        <sz val="8"/>
        <color rgb="FF000000"/>
        <rFont val="Calibri"/>
      </rPr>
      <t>ADMIN</t>
    </r>
  </si>
  <si>
    <t>1112415</t>
  </si>
  <si>
    <r>
      <rPr>
        <b/>
        <sz val="9"/>
        <color rgb="FF000000"/>
        <rFont val="Calibri"/>
      </rPr>
      <t xml:space="preserve">Cedar Hills Regional Landfill Area 8 Closure
</t>
    </r>
    <r>
      <rPr>
        <sz val="8"/>
        <color rgb="FF000000"/>
        <rFont val="Calibri"/>
      </rPr>
      <t>STANDALONE</t>
    </r>
  </si>
  <si>
    <t>1133923</t>
  </si>
  <si>
    <r>
      <rPr>
        <b/>
        <sz val="9"/>
        <color rgb="FF000000"/>
        <rFont val="Calibri"/>
      </rPr>
      <t xml:space="preserve">Cedar Hills Regional Landfill Area 9 New Area Development
</t>
    </r>
    <r>
      <rPr>
        <sz val="8"/>
        <color rgb="FF000000"/>
        <rFont val="Calibri"/>
      </rPr>
      <t>STANDALONE</t>
    </r>
  </si>
  <si>
    <t>1141046</t>
  </si>
  <si>
    <r>
      <rPr>
        <b/>
        <sz val="9"/>
        <color rgb="FF000000"/>
        <rFont val="Calibri"/>
      </rPr>
      <t xml:space="preserve">Cedar Hills Regional Landfill Area 4 Dual Phase Vertical Wells
</t>
    </r>
    <r>
      <rPr>
        <sz val="8"/>
        <color rgb="FF000000"/>
        <rFont val="Calibri"/>
      </rPr>
      <t>STANDALONE</t>
    </r>
  </si>
  <si>
    <t>1142443</t>
  </si>
  <si>
    <r>
      <rPr>
        <b/>
        <sz val="9"/>
        <color rgb="FF000000"/>
        <rFont val="Calibri"/>
      </rPr>
      <t xml:space="preserve">Cedar Hills Regional Landfill Leachate Treatment
</t>
    </r>
    <r>
      <rPr>
        <sz val="8"/>
        <color rgb="FF000000"/>
        <rFont val="Calibri"/>
      </rPr>
      <t>STANDALONE</t>
    </r>
  </si>
  <si>
    <t>1148154</t>
  </si>
  <si>
    <r>
      <rPr>
        <b/>
        <sz val="9"/>
        <color rgb="FF000000"/>
        <rFont val="Calibri"/>
      </rPr>
      <t xml:space="preserve">SWD Leachate Treatment - Micro-Electrolysis
</t>
    </r>
    <r>
      <rPr>
        <sz val="8"/>
        <color rgb="FF000000"/>
        <rFont val="Calibri"/>
      </rPr>
      <t>STANDALONE</t>
    </r>
  </si>
  <si>
    <t>1148155</t>
  </si>
  <si>
    <r>
      <rPr>
        <b/>
        <sz val="9"/>
        <color rgb="FF000000"/>
        <rFont val="Calibri"/>
      </rPr>
      <t xml:space="preserve">SW Leachate Treatment - Reverse Osmosis
</t>
    </r>
    <r>
      <rPr>
        <sz val="8"/>
        <color rgb="FF000000"/>
        <rFont val="Calibri"/>
      </rPr>
      <t>STANDALONE</t>
    </r>
  </si>
  <si>
    <t>1148185</t>
  </si>
  <si>
    <r>
      <rPr>
        <b/>
        <sz val="9"/>
        <color rgb="FF000000"/>
        <rFont val="Calibri"/>
      </rPr>
      <t xml:space="preserve">SW CIP Landfills Buffer Acquisition Programmatic Project
</t>
    </r>
    <r>
      <rPr>
        <sz val="8"/>
        <color rgb="FF000000"/>
        <rFont val="Calibri"/>
      </rPr>
      <t>SW LANDFILLS BUFFER ACQUISITN</t>
    </r>
  </si>
  <si>
    <t>3910 - LANDFILL RESERVE</t>
  </si>
  <si>
    <t>3951 BUILDING REPAIR AND REPLACEMENT SUBFUND</t>
  </si>
  <si>
    <t>1040874</t>
  </si>
  <si>
    <r>
      <rPr>
        <b/>
        <sz val="9"/>
        <color rgb="FF000000"/>
        <rFont val="Calibri"/>
      </rPr>
      <t xml:space="preserve">Capital Project Oversight Fund 3951
</t>
    </r>
    <r>
      <rPr>
        <sz val="8"/>
        <color rgb="FF000000"/>
        <rFont val="Calibri"/>
      </rPr>
      <t>ADMIN</t>
    </r>
  </si>
  <si>
    <t>1143875</t>
  </si>
  <si>
    <r>
      <rPr>
        <b/>
        <sz val="9"/>
        <color rgb="FF000000"/>
        <rFont val="Calibri"/>
      </rPr>
      <t xml:space="preserve">All Gender Restroom - Countywide
</t>
    </r>
    <r>
      <rPr>
        <sz val="8"/>
        <color rgb="FF000000"/>
        <rFont val="Calibri"/>
      </rPr>
      <t>STANDALONE</t>
    </r>
  </si>
  <si>
    <t>1143877</t>
  </si>
  <si>
    <r>
      <rPr>
        <b/>
        <sz val="9"/>
        <color rgb="FF000000"/>
        <rFont val="Calibri"/>
      </rPr>
      <t xml:space="preserve">Jump Barriers - Countywide
</t>
    </r>
    <r>
      <rPr>
        <sz val="8"/>
        <color rgb="FF000000"/>
        <rFont val="Calibri"/>
      </rPr>
      <t>STANDALONE</t>
    </r>
  </si>
  <si>
    <t>1144740</t>
  </si>
  <si>
    <r>
      <rPr>
        <b/>
        <sz val="9"/>
        <color rgb="FF000000"/>
        <rFont val="Calibri"/>
      </rPr>
      <t xml:space="preserve">DES FMD DCHS Health thru Housing
</t>
    </r>
    <r>
      <rPr>
        <sz val="8"/>
        <color rgb="FF000000"/>
        <rFont val="Calibri"/>
      </rPr>
      <t>PROGRAMMATIC</t>
    </r>
  </si>
  <si>
    <t>1148238</t>
  </si>
  <si>
    <r>
      <rPr>
        <b/>
        <sz val="9"/>
        <color rgb="FF000000"/>
        <rFont val="Calibri"/>
      </rPr>
      <t xml:space="preserve">DES FMD BRR REGIONAL ANIMAL SHELTER
</t>
    </r>
    <r>
      <rPr>
        <sz val="8"/>
        <color rgb="FF000000"/>
        <rFont val="Calibri"/>
      </rPr>
      <t>STANDALONE</t>
    </r>
  </si>
  <si>
    <t>3951 - BUILDING REPAIR AND REPLACEMENT SUBFUND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</si>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</sst>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10"/>
      <color rgb="FF000000"/>
      <name val="Times New Roman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7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1" fillId="0" borderId="0" xfId="0" applyFont="1" applyFill="1" applyBorder="1"/>
    <xf numFmtId="0" fontId="4" fillId="2" borderId="4" xfId="0" applyNumberFormat="1" applyFont="1" applyFill="1" applyBorder="1" applyAlignment="1">
      <alignment horizontal="left" vertical="top" wrapText="1" readingOrder="1"/>
    </xf>
    <xf numFmtId="0" fontId="4" fillId="2" borderId="0" xfId="0" applyNumberFormat="1" applyFont="1" applyFill="1" applyBorder="1" applyAlignment="1">
      <alignment horizontal="lef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4" borderId="0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2" fillId="0" borderId="0" xfId="0" applyFont="1" applyFill="1" applyBorder="1" applyAlignment="1">
      <alignment horizontal="left" vertical="top" wrapText="1" readingOrder="1"/>
    </xf>
    <xf numFmtId="0" fontId="12" fillId="0" borderId="0" xfId="0" applyFont="1" applyFill="1" applyBorder="1" applyAlignment="1">
      <alignment horizontal="right" vertical="top" wrapText="1" readingOrder="1"/>
    </xf>
    <xf numFmtId="0" fontId="16" fillId="5" borderId="0" xfId="0" applyFont="1" applyFill="1" applyBorder="1" applyAlignment="1">
      <alignment wrapText="1"/>
    </xf>
    <xf numFmtId="164" fontId="17" fillId="0" borderId="0" xfId="1" applyNumberFormat="1" applyFont="1" applyFill="1" applyBorder="1"/>
    <xf numFmtId="164" fontId="16" fillId="5" borderId="0" xfId="1" applyNumberFormat="1" applyFont="1" applyFill="1" applyBorder="1" applyAlignment="1">
      <alignment horizontal="right" wrapText="1"/>
    </xf>
    <xf numFmtId="164" fontId="14" fillId="2" borderId="7" xfId="1" applyNumberFormat="1" applyFont="1" applyFill="1" applyBorder="1" applyAlignment="1">
      <alignment horizontal="right" vertical="top" wrapText="1" readingOrder="1"/>
    </xf>
    <xf numFmtId="164" fontId="14" fillId="2" borderId="9" xfId="1" applyNumberFormat="1" applyFont="1" applyFill="1" applyBorder="1" applyAlignment="1">
      <alignment horizontal="right" vertical="top" wrapText="1" readingOrder="1"/>
    </xf>
    <xf numFmtId="164" fontId="18" fillId="2" borderId="0" xfId="1" applyNumberFormat="1" applyFont="1" applyFill="1" applyBorder="1" applyAlignment="1">
      <alignment horizontal="center" vertical="top" wrapText="1" readingOrder="1"/>
    </xf>
    <xf numFmtId="164" fontId="18" fillId="2" borderId="5" xfId="1" applyNumberFormat="1" applyFont="1" applyFill="1" applyBorder="1" applyAlignment="1">
      <alignment horizontal="center" vertical="top" wrapText="1" readingOrder="1"/>
    </xf>
    <xf numFmtId="0" fontId="1" fillId="6" borderId="17" xfId="0" applyNumberFormat="1" applyFont="1" applyFill="1" applyBorder="1" applyAlignment="1">
      <alignment vertical="top" wrapText="1"/>
    </xf>
    <xf numFmtId="0" fontId="1" fillId="6" borderId="0" xfId="0" applyFont="1" applyFill="1" applyBorder="1"/>
    <xf numFmtId="0" fontId="1" fillId="6" borderId="21" xfId="0" applyNumberFormat="1" applyFont="1" applyFill="1" applyBorder="1" applyAlignment="1">
      <alignment vertical="top" wrapText="1"/>
    </xf>
    <xf numFmtId="0" fontId="1" fillId="6" borderId="22" xfId="0" applyFont="1" applyFill="1" applyBorder="1"/>
    <xf numFmtId="165" fontId="19" fillId="6" borderId="22" xfId="2" applyNumberFormat="1" applyFont="1" applyFill="1" applyBorder="1"/>
    <xf numFmtId="165" fontId="20" fillId="6" borderId="22" xfId="2" applyNumberFormat="1" applyFont="1" applyFill="1" applyBorder="1"/>
    <xf numFmtId="164" fontId="18" fillId="3" borderId="9" xfId="1" applyNumberFormat="1" applyFont="1" applyFill="1" applyBorder="1" applyAlignment="1">
      <alignment horizontal="right" vertical="top" wrapText="1" readingOrder="1"/>
    </xf>
    <xf numFmtId="164" fontId="17" fillId="3" borderId="12" xfId="1" applyNumberFormat="1" applyFont="1" applyFill="1" applyBorder="1" applyAlignment="1">
      <alignment vertical="top" wrapText="1"/>
    </xf>
    <xf numFmtId="164" fontId="17" fillId="3" borderId="16" xfId="1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horizontal="center" wrapText="1" readingOrder="1"/>
    </xf>
    <xf numFmtId="164" fontId="18" fillId="0" borderId="7" xfId="1" applyNumberFormat="1" applyFont="1" applyFill="1" applyBorder="1" applyAlignment="1">
      <alignment horizontal="right" vertical="top" wrapText="1" readingOrder="1"/>
    </xf>
    <xf numFmtId="164" fontId="17" fillId="0" borderId="11" xfId="1" applyNumberFormat="1" applyFont="1" applyFill="1" applyBorder="1" applyAlignment="1">
      <alignment vertical="top" wrapText="1"/>
    </xf>
    <xf numFmtId="164" fontId="17" fillId="0" borderId="14" xfId="1" applyNumberFormat="1" applyFont="1" applyFill="1" applyBorder="1" applyAlignment="1">
      <alignment vertical="top" wrapText="1"/>
    </xf>
    <xf numFmtId="164" fontId="18" fillId="3" borderId="9" xfId="1" applyNumberFormat="1" applyFont="1" applyFill="1" applyBorder="1" applyAlignment="1">
      <alignment horizontal="right" vertical="top" wrapText="1" readingOrder="1"/>
    </xf>
    <xf numFmtId="164" fontId="17" fillId="3" borderId="12" xfId="1" applyNumberFormat="1" applyFont="1" applyFill="1" applyBorder="1" applyAlignment="1">
      <alignment vertical="top" wrapText="1"/>
    </xf>
    <xf numFmtId="164" fontId="17" fillId="3" borderId="16" xfId="1" applyNumberFormat="1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left"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/>
    <xf numFmtId="0" fontId="8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0" fontId="1" fillId="0" borderId="19" xfId="0" applyNumberFormat="1" applyFont="1" applyFill="1" applyBorder="1" applyAlignment="1">
      <alignment vertical="top" wrapText="1"/>
    </xf>
    <xf numFmtId="0" fontId="14" fillId="0" borderId="7" xfId="0" applyNumberFormat="1" applyFont="1" applyFill="1" applyBorder="1" applyAlignment="1">
      <alignment horizontal="left" vertical="top" wrapText="1" readingOrder="1"/>
    </xf>
    <xf numFmtId="164" fontId="18" fillId="0" borderId="23" xfId="1" applyNumberFormat="1" applyFont="1" applyFill="1" applyBorder="1" applyAlignment="1">
      <alignment horizontal="right" vertical="top" wrapText="1" readingOrder="1"/>
    </xf>
    <xf numFmtId="164" fontId="18" fillId="0" borderId="11" xfId="1" applyNumberFormat="1" applyFont="1" applyFill="1" applyBorder="1" applyAlignment="1">
      <alignment horizontal="right" vertical="top" wrapText="1" readingOrder="1"/>
    </xf>
    <xf numFmtId="164" fontId="18" fillId="0" borderId="14" xfId="1" applyNumberFormat="1" applyFont="1" applyFill="1" applyBorder="1" applyAlignment="1">
      <alignment horizontal="right" vertical="top" wrapText="1" readingOrder="1"/>
    </xf>
    <xf numFmtId="164" fontId="18" fillId="3" borderId="24" xfId="1" applyNumberFormat="1" applyFont="1" applyFill="1" applyBorder="1" applyAlignment="1">
      <alignment horizontal="right" vertical="top" wrapText="1" readingOrder="1"/>
    </xf>
    <xf numFmtId="164" fontId="18" fillId="3" borderId="12" xfId="1" applyNumberFormat="1" applyFont="1" applyFill="1" applyBorder="1" applyAlignment="1">
      <alignment horizontal="right" vertical="top" wrapText="1" readingOrder="1"/>
    </xf>
    <xf numFmtId="164" fontId="18" fillId="3" borderId="16" xfId="1" applyNumberFormat="1" applyFont="1" applyFill="1" applyBorder="1" applyAlignment="1">
      <alignment horizontal="right" vertical="top" wrapText="1" readingOrder="1"/>
    </xf>
    <xf numFmtId="0" fontId="5" fillId="0" borderId="25" xfId="0" applyNumberFormat="1" applyFont="1" applyFill="1" applyBorder="1" applyAlignment="1">
      <alignment horizontal="left" vertical="top" wrapText="1" readingOrder="1"/>
    </xf>
    <xf numFmtId="0" fontId="5" fillId="0" borderId="10" xfId="0" applyNumberFormat="1" applyFont="1" applyFill="1" applyBorder="1" applyAlignment="1">
      <alignment horizontal="left" vertical="top" wrapText="1" readingOrder="1"/>
    </xf>
    <xf numFmtId="0" fontId="5" fillId="0" borderId="13" xfId="0" applyNumberFormat="1" applyFont="1" applyFill="1" applyBorder="1" applyAlignment="1">
      <alignment horizontal="left" vertical="top" wrapText="1" readingOrder="1"/>
    </xf>
    <xf numFmtId="0" fontId="6" fillId="0" borderId="23" xfId="0" applyNumberFormat="1" applyFont="1" applyFill="1" applyBorder="1" applyAlignment="1">
      <alignment horizontal="left" vertical="top" wrapText="1" readingOrder="1"/>
    </xf>
    <xf numFmtId="0" fontId="6" fillId="0" borderId="11" xfId="0" applyNumberFormat="1" applyFont="1" applyFill="1" applyBorder="1" applyAlignment="1">
      <alignment horizontal="left" vertical="top" wrapText="1" readingOrder="1"/>
    </xf>
    <xf numFmtId="0" fontId="6" fillId="0" borderId="14" xfId="0" applyNumberFormat="1" applyFont="1" applyFill="1" applyBorder="1" applyAlignment="1">
      <alignment horizontal="left" vertical="top" wrapText="1" readingOrder="1"/>
    </xf>
    <xf numFmtId="0" fontId="13" fillId="2" borderId="20" xfId="0" applyNumberFormat="1" applyFont="1" applyFill="1" applyBorder="1" applyAlignment="1">
      <alignment horizontal="center" vertical="top" wrapText="1" readingOrder="1"/>
    </xf>
    <xf numFmtId="0" fontId="13" fillId="2" borderId="21" xfId="0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 readingOrder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228600</xdr:colOff>
      <xdr:row>7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228600</xdr:colOff>
      <xdr:row>7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228600</xdr:colOff>
      <xdr:row>10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228600</xdr:colOff>
      <xdr:row>10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1707765</xdr:colOff>
      <xdr:row>13</xdr:row>
      <xdr:rowOff>14433</xdr:rowOff>
    </xdr:from>
    <xdr:to>
      <xdr:col>2</xdr:col>
      <xdr:colOff>228600</xdr:colOff>
      <xdr:row>14</xdr:row>
      <xdr:rowOff>12124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6439" y="2742047"/>
          <a:ext cx="228600" cy="2286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3</xdr:col>
      <xdr:colOff>228600</xdr:colOff>
      <xdr:row>13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228600</xdr:colOff>
      <xdr:row>16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228600</xdr:colOff>
      <xdr:row>16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228600</xdr:colOff>
      <xdr:row>19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228600</xdr:colOff>
      <xdr:row>19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228600</xdr:colOff>
      <xdr:row>22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228600</xdr:colOff>
      <xdr:row>22</xdr:row>
      <xdr:rowOff>228600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228600</xdr:colOff>
      <xdr:row>25</xdr:row>
      <xdr:rowOff>228600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228600</xdr:colOff>
      <xdr:row>25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228600</xdr:colOff>
      <xdr:row>28</xdr:row>
      <xdr:rowOff>228600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228600</xdr:colOff>
      <xdr:row>28</xdr:row>
      <xdr:rowOff>228600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228600</xdr:colOff>
      <xdr:row>31</xdr:row>
      <xdr:rowOff>228600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3</xdr:col>
      <xdr:colOff>228600</xdr:colOff>
      <xdr:row>31</xdr:row>
      <xdr:rowOff>228600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228600</xdr:colOff>
      <xdr:row>34</xdr:row>
      <xdr:rowOff>228600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</xdr:row>
      <xdr:rowOff>0</xdr:rowOff>
    </xdr:from>
    <xdr:to>
      <xdr:col>3</xdr:col>
      <xdr:colOff>228600</xdr:colOff>
      <xdr:row>34</xdr:row>
      <xdr:rowOff>228600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228600</xdr:colOff>
      <xdr:row>37</xdr:row>
      <xdr:rowOff>228600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228600</xdr:colOff>
      <xdr:row>37</xdr:row>
      <xdr:rowOff>228600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228600</xdr:colOff>
      <xdr:row>40</xdr:row>
      <xdr:rowOff>228600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228600</xdr:colOff>
      <xdr:row>40</xdr:row>
      <xdr:rowOff>228600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228600</xdr:colOff>
      <xdr:row>43</xdr:row>
      <xdr:rowOff>228600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</xdr:row>
      <xdr:rowOff>0</xdr:rowOff>
    </xdr:from>
    <xdr:to>
      <xdr:col>3</xdr:col>
      <xdr:colOff>228600</xdr:colOff>
      <xdr:row>43</xdr:row>
      <xdr:rowOff>228600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228600</xdr:colOff>
      <xdr:row>46</xdr:row>
      <xdr:rowOff>228600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3</xdr:col>
      <xdr:colOff>228600</xdr:colOff>
      <xdr:row>46</xdr:row>
      <xdr:rowOff>228600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228600</xdr:colOff>
      <xdr:row>49</xdr:row>
      <xdr:rowOff>228600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228600</xdr:colOff>
      <xdr:row>49</xdr:row>
      <xdr:rowOff>228600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228600</xdr:colOff>
      <xdr:row>52</xdr:row>
      <xdr:rowOff>228600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228600</xdr:colOff>
      <xdr:row>52</xdr:row>
      <xdr:rowOff>228600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228600</xdr:colOff>
      <xdr:row>55</xdr:row>
      <xdr:rowOff>228600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3</xdr:col>
      <xdr:colOff>228600</xdr:colOff>
      <xdr:row>55</xdr:row>
      <xdr:rowOff>228600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228600</xdr:colOff>
      <xdr:row>58</xdr:row>
      <xdr:rowOff>228600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228600</xdr:colOff>
      <xdr:row>58</xdr:row>
      <xdr:rowOff>228600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228600</xdr:colOff>
      <xdr:row>61</xdr:row>
      <xdr:rowOff>228600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</xdr:row>
      <xdr:rowOff>0</xdr:rowOff>
    </xdr:from>
    <xdr:to>
      <xdr:col>3</xdr:col>
      <xdr:colOff>228600</xdr:colOff>
      <xdr:row>61</xdr:row>
      <xdr:rowOff>228600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228600</xdr:colOff>
      <xdr:row>64</xdr:row>
      <xdr:rowOff>228600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228600</xdr:colOff>
      <xdr:row>64</xdr:row>
      <xdr:rowOff>228600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228600</xdr:colOff>
      <xdr:row>67</xdr:row>
      <xdr:rowOff>228600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</xdr:row>
      <xdr:rowOff>0</xdr:rowOff>
    </xdr:from>
    <xdr:to>
      <xdr:col>3</xdr:col>
      <xdr:colOff>228600</xdr:colOff>
      <xdr:row>67</xdr:row>
      <xdr:rowOff>228600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228600</xdr:colOff>
      <xdr:row>70</xdr:row>
      <xdr:rowOff>228600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</xdr:row>
      <xdr:rowOff>0</xdr:rowOff>
    </xdr:from>
    <xdr:to>
      <xdr:col>3</xdr:col>
      <xdr:colOff>228600</xdr:colOff>
      <xdr:row>70</xdr:row>
      <xdr:rowOff>228600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228600</xdr:colOff>
      <xdr:row>73</xdr:row>
      <xdr:rowOff>228600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</xdr:row>
      <xdr:rowOff>0</xdr:rowOff>
    </xdr:from>
    <xdr:to>
      <xdr:col>3</xdr:col>
      <xdr:colOff>228600</xdr:colOff>
      <xdr:row>73</xdr:row>
      <xdr:rowOff>228600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228600</xdr:colOff>
      <xdr:row>76</xdr:row>
      <xdr:rowOff>228600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</xdr:row>
      <xdr:rowOff>0</xdr:rowOff>
    </xdr:from>
    <xdr:to>
      <xdr:col>3</xdr:col>
      <xdr:colOff>228600</xdr:colOff>
      <xdr:row>76</xdr:row>
      <xdr:rowOff>228600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228600</xdr:colOff>
      <xdr:row>79</xdr:row>
      <xdr:rowOff>228600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</xdr:row>
      <xdr:rowOff>0</xdr:rowOff>
    </xdr:from>
    <xdr:to>
      <xdr:col>3</xdr:col>
      <xdr:colOff>228600</xdr:colOff>
      <xdr:row>79</xdr:row>
      <xdr:rowOff>228600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228600</xdr:colOff>
      <xdr:row>82</xdr:row>
      <xdr:rowOff>228600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</xdr:row>
      <xdr:rowOff>0</xdr:rowOff>
    </xdr:from>
    <xdr:to>
      <xdr:col>3</xdr:col>
      <xdr:colOff>228600</xdr:colOff>
      <xdr:row>82</xdr:row>
      <xdr:rowOff>228600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228600</xdr:colOff>
      <xdr:row>85</xdr:row>
      <xdr:rowOff>228600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228600</xdr:colOff>
      <xdr:row>85</xdr:row>
      <xdr:rowOff>228600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228600</xdr:colOff>
      <xdr:row>88</xdr:row>
      <xdr:rowOff>228600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</xdr:row>
      <xdr:rowOff>0</xdr:rowOff>
    </xdr:from>
    <xdr:to>
      <xdr:col>3</xdr:col>
      <xdr:colOff>228600</xdr:colOff>
      <xdr:row>88</xdr:row>
      <xdr:rowOff>228600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228600</xdr:colOff>
      <xdr:row>91</xdr:row>
      <xdr:rowOff>228600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</xdr:row>
      <xdr:rowOff>0</xdr:rowOff>
    </xdr:from>
    <xdr:to>
      <xdr:col>3</xdr:col>
      <xdr:colOff>228600</xdr:colOff>
      <xdr:row>91</xdr:row>
      <xdr:rowOff>228600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228600</xdr:colOff>
      <xdr:row>94</xdr:row>
      <xdr:rowOff>228600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</xdr:row>
      <xdr:rowOff>0</xdr:rowOff>
    </xdr:from>
    <xdr:to>
      <xdr:col>3</xdr:col>
      <xdr:colOff>228600</xdr:colOff>
      <xdr:row>94</xdr:row>
      <xdr:rowOff>228600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228600</xdr:colOff>
      <xdr:row>97</xdr:row>
      <xdr:rowOff>228600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</xdr:row>
      <xdr:rowOff>0</xdr:rowOff>
    </xdr:from>
    <xdr:to>
      <xdr:col>3</xdr:col>
      <xdr:colOff>228600</xdr:colOff>
      <xdr:row>97</xdr:row>
      <xdr:rowOff>228600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228600</xdr:colOff>
      <xdr:row>100</xdr:row>
      <xdr:rowOff>228600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228600</xdr:colOff>
      <xdr:row>100</xdr:row>
      <xdr:rowOff>228600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228600</xdr:colOff>
      <xdr:row>103</xdr:row>
      <xdr:rowOff>228600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228600</xdr:colOff>
      <xdr:row>103</xdr:row>
      <xdr:rowOff>228600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228600</xdr:colOff>
      <xdr:row>106</xdr:row>
      <xdr:rowOff>228600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228600</xdr:colOff>
      <xdr:row>106</xdr:row>
      <xdr:rowOff>228600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228600</xdr:colOff>
      <xdr:row>109</xdr:row>
      <xdr:rowOff>228600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228600</xdr:colOff>
      <xdr:row>109</xdr:row>
      <xdr:rowOff>228600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228600</xdr:colOff>
      <xdr:row>112</xdr:row>
      <xdr:rowOff>228600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228600</xdr:colOff>
      <xdr:row>112</xdr:row>
      <xdr:rowOff>228600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228600</xdr:colOff>
      <xdr:row>115</xdr:row>
      <xdr:rowOff>228600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</xdr:row>
      <xdr:rowOff>0</xdr:rowOff>
    </xdr:from>
    <xdr:to>
      <xdr:col>3</xdr:col>
      <xdr:colOff>228600</xdr:colOff>
      <xdr:row>115</xdr:row>
      <xdr:rowOff>228600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228600</xdr:colOff>
      <xdr:row>118</xdr:row>
      <xdr:rowOff>228600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</xdr:row>
      <xdr:rowOff>0</xdr:rowOff>
    </xdr:from>
    <xdr:to>
      <xdr:col>3</xdr:col>
      <xdr:colOff>228600</xdr:colOff>
      <xdr:row>118</xdr:row>
      <xdr:rowOff>228600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228600</xdr:colOff>
      <xdr:row>121</xdr:row>
      <xdr:rowOff>228600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</xdr:row>
      <xdr:rowOff>0</xdr:rowOff>
    </xdr:from>
    <xdr:to>
      <xdr:col>3</xdr:col>
      <xdr:colOff>228600</xdr:colOff>
      <xdr:row>121</xdr:row>
      <xdr:rowOff>228600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228600</xdr:colOff>
      <xdr:row>124</xdr:row>
      <xdr:rowOff>228600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228600</xdr:colOff>
      <xdr:row>124</xdr:row>
      <xdr:rowOff>228600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2</xdr:col>
      <xdr:colOff>228600</xdr:colOff>
      <xdr:row>127</xdr:row>
      <xdr:rowOff>228600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</xdr:row>
      <xdr:rowOff>0</xdr:rowOff>
    </xdr:from>
    <xdr:to>
      <xdr:col>3</xdr:col>
      <xdr:colOff>228600</xdr:colOff>
      <xdr:row>127</xdr:row>
      <xdr:rowOff>228600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228600</xdr:colOff>
      <xdr:row>130</xdr:row>
      <xdr:rowOff>228600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</xdr:row>
      <xdr:rowOff>0</xdr:rowOff>
    </xdr:from>
    <xdr:to>
      <xdr:col>3</xdr:col>
      <xdr:colOff>228600</xdr:colOff>
      <xdr:row>130</xdr:row>
      <xdr:rowOff>228600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228600</xdr:colOff>
      <xdr:row>133</xdr:row>
      <xdr:rowOff>228600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133</xdr:row>
      <xdr:rowOff>0</xdr:rowOff>
    </xdr:from>
    <xdr:to>
      <xdr:col>3</xdr:col>
      <xdr:colOff>228600</xdr:colOff>
      <xdr:row>133</xdr:row>
      <xdr:rowOff>228600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2</xdr:col>
      <xdr:colOff>228600</xdr:colOff>
      <xdr:row>136</xdr:row>
      <xdr:rowOff>228600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</xdr:row>
      <xdr:rowOff>0</xdr:rowOff>
    </xdr:from>
    <xdr:to>
      <xdr:col>3</xdr:col>
      <xdr:colOff>228600</xdr:colOff>
      <xdr:row>136</xdr:row>
      <xdr:rowOff>228600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228600</xdr:colOff>
      <xdr:row>139</xdr:row>
      <xdr:rowOff>228600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</xdr:row>
      <xdr:rowOff>0</xdr:rowOff>
    </xdr:from>
    <xdr:to>
      <xdr:col>3</xdr:col>
      <xdr:colOff>228600</xdr:colOff>
      <xdr:row>139</xdr:row>
      <xdr:rowOff>228600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228600</xdr:colOff>
      <xdr:row>142</xdr:row>
      <xdr:rowOff>228600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228600</xdr:colOff>
      <xdr:row>142</xdr:row>
      <xdr:rowOff>228600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145</xdr:row>
      <xdr:rowOff>0</xdr:rowOff>
    </xdr:from>
    <xdr:to>
      <xdr:col>2</xdr:col>
      <xdr:colOff>228600</xdr:colOff>
      <xdr:row>145</xdr:row>
      <xdr:rowOff>228600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</xdr:row>
      <xdr:rowOff>0</xdr:rowOff>
    </xdr:from>
    <xdr:to>
      <xdr:col>3</xdr:col>
      <xdr:colOff>228600</xdr:colOff>
      <xdr:row>145</xdr:row>
      <xdr:rowOff>228600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228600</xdr:colOff>
      <xdr:row>148</xdr:row>
      <xdr:rowOff>228600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228600</xdr:colOff>
      <xdr:row>148</xdr:row>
      <xdr:rowOff>228600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151</xdr:row>
      <xdr:rowOff>0</xdr:rowOff>
    </xdr:from>
    <xdr:to>
      <xdr:col>2</xdr:col>
      <xdr:colOff>228600</xdr:colOff>
      <xdr:row>151</xdr:row>
      <xdr:rowOff>228600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228600</xdr:colOff>
      <xdr:row>151</xdr:row>
      <xdr:rowOff>228600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228600</xdr:colOff>
      <xdr:row>154</xdr:row>
      <xdr:rowOff>228600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228600</xdr:colOff>
      <xdr:row>154</xdr:row>
      <xdr:rowOff>228600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228600</xdr:colOff>
      <xdr:row>157</xdr:row>
      <xdr:rowOff>228600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</xdr:row>
      <xdr:rowOff>0</xdr:rowOff>
    </xdr:from>
    <xdr:to>
      <xdr:col>3</xdr:col>
      <xdr:colOff>228600</xdr:colOff>
      <xdr:row>157</xdr:row>
      <xdr:rowOff>228600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160</xdr:row>
      <xdr:rowOff>0</xdr:rowOff>
    </xdr:from>
    <xdr:to>
      <xdr:col>2</xdr:col>
      <xdr:colOff>228600</xdr:colOff>
      <xdr:row>160</xdr:row>
      <xdr:rowOff>228600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160</xdr:row>
      <xdr:rowOff>0</xdr:rowOff>
    </xdr:from>
    <xdr:to>
      <xdr:col>3</xdr:col>
      <xdr:colOff>228600</xdr:colOff>
      <xdr:row>160</xdr:row>
      <xdr:rowOff>228600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228600</xdr:colOff>
      <xdr:row>163</xdr:row>
      <xdr:rowOff>228600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228600</xdr:colOff>
      <xdr:row>163</xdr:row>
      <xdr:rowOff>228600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228600</xdr:colOff>
      <xdr:row>166</xdr:row>
      <xdr:rowOff>228600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228600</xdr:colOff>
      <xdr:row>166</xdr:row>
      <xdr:rowOff>228600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2</xdr:col>
      <xdr:colOff>228600</xdr:colOff>
      <xdr:row>169</xdr:row>
      <xdr:rowOff>228600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228600</xdr:colOff>
      <xdr:row>169</xdr:row>
      <xdr:rowOff>228600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172</xdr:row>
      <xdr:rowOff>0</xdr:rowOff>
    </xdr:from>
    <xdr:to>
      <xdr:col>2</xdr:col>
      <xdr:colOff>228600</xdr:colOff>
      <xdr:row>172</xdr:row>
      <xdr:rowOff>228600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172</xdr:row>
      <xdr:rowOff>0</xdr:rowOff>
    </xdr:from>
    <xdr:to>
      <xdr:col>3</xdr:col>
      <xdr:colOff>228600</xdr:colOff>
      <xdr:row>172</xdr:row>
      <xdr:rowOff>228600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175</xdr:row>
      <xdr:rowOff>0</xdr:rowOff>
    </xdr:from>
    <xdr:to>
      <xdr:col>2</xdr:col>
      <xdr:colOff>228600</xdr:colOff>
      <xdr:row>175</xdr:row>
      <xdr:rowOff>228600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228600</xdr:colOff>
      <xdr:row>175</xdr:row>
      <xdr:rowOff>228600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228600</xdr:colOff>
      <xdr:row>178</xdr:row>
      <xdr:rowOff>228600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178</xdr:row>
      <xdr:rowOff>0</xdr:rowOff>
    </xdr:from>
    <xdr:to>
      <xdr:col>3</xdr:col>
      <xdr:colOff>228600</xdr:colOff>
      <xdr:row>178</xdr:row>
      <xdr:rowOff>228600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228600</xdr:colOff>
      <xdr:row>181</xdr:row>
      <xdr:rowOff>228600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181</xdr:row>
      <xdr:rowOff>0</xdr:rowOff>
    </xdr:from>
    <xdr:to>
      <xdr:col>3</xdr:col>
      <xdr:colOff>228600</xdr:colOff>
      <xdr:row>181</xdr:row>
      <xdr:rowOff>228600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184</xdr:row>
      <xdr:rowOff>0</xdr:rowOff>
    </xdr:from>
    <xdr:to>
      <xdr:col>2</xdr:col>
      <xdr:colOff>228600</xdr:colOff>
      <xdr:row>184</xdr:row>
      <xdr:rowOff>228600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184</xdr:row>
      <xdr:rowOff>0</xdr:rowOff>
    </xdr:from>
    <xdr:to>
      <xdr:col>3</xdr:col>
      <xdr:colOff>228600</xdr:colOff>
      <xdr:row>184</xdr:row>
      <xdr:rowOff>228600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187</xdr:row>
      <xdr:rowOff>0</xdr:rowOff>
    </xdr:from>
    <xdr:to>
      <xdr:col>2</xdr:col>
      <xdr:colOff>228600</xdr:colOff>
      <xdr:row>187</xdr:row>
      <xdr:rowOff>228600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187</xdr:row>
      <xdr:rowOff>0</xdr:rowOff>
    </xdr:from>
    <xdr:to>
      <xdr:col>3</xdr:col>
      <xdr:colOff>228600</xdr:colOff>
      <xdr:row>187</xdr:row>
      <xdr:rowOff>228600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190</xdr:row>
      <xdr:rowOff>0</xdr:rowOff>
    </xdr:from>
    <xdr:to>
      <xdr:col>2</xdr:col>
      <xdr:colOff>228600</xdr:colOff>
      <xdr:row>190</xdr:row>
      <xdr:rowOff>228600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190</xdr:row>
      <xdr:rowOff>0</xdr:rowOff>
    </xdr:from>
    <xdr:to>
      <xdr:col>3</xdr:col>
      <xdr:colOff>228600</xdr:colOff>
      <xdr:row>190</xdr:row>
      <xdr:rowOff>228600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2</xdr:col>
      <xdr:colOff>228600</xdr:colOff>
      <xdr:row>193</xdr:row>
      <xdr:rowOff>228600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193</xdr:row>
      <xdr:rowOff>0</xdr:rowOff>
    </xdr:from>
    <xdr:to>
      <xdr:col>3</xdr:col>
      <xdr:colOff>228600</xdr:colOff>
      <xdr:row>193</xdr:row>
      <xdr:rowOff>228600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196</xdr:row>
      <xdr:rowOff>0</xdr:rowOff>
    </xdr:from>
    <xdr:to>
      <xdr:col>2</xdr:col>
      <xdr:colOff>228600</xdr:colOff>
      <xdr:row>196</xdr:row>
      <xdr:rowOff>228600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196</xdr:row>
      <xdr:rowOff>0</xdr:rowOff>
    </xdr:from>
    <xdr:to>
      <xdr:col>3</xdr:col>
      <xdr:colOff>228600</xdr:colOff>
      <xdr:row>196</xdr:row>
      <xdr:rowOff>228600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228600</xdr:colOff>
      <xdr:row>199</xdr:row>
      <xdr:rowOff>228600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199</xdr:row>
      <xdr:rowOff>0</xdr:rowOff>
    </xdr:from>
    <xdr:to>
      <xdr:col>3</xdr:col>
      <xdr:colOff>228600</xdr:colOff>
      <xdr:row>199</xdr:row>
      <xdr:rowOff>228600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228600</xdr:colOff>
      <xdr:row>202</xdr:row>
      <xdr:rowOff>228600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202</xdr:row>
      <xdr:rowOff>0</xdr:rowOff>
    </xdr:from>
    <xdr:to>
      <xdr:col>3</xdr:col>
      <xdr:colOff>228600</xdr:colOff>
      <xdr:row>202</xdr:row>
      <xdr:rowOff>228600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209</xdr:row>
      <xdr:rowOff>0</xdr:rowOff>
    </xdr:from>
    <xdr:to>
      <xdr:col>2</xdr:col>
      <xdr:colOff>228600</xdr:colOff>
      <xdr:row>209</xdr:row>
      <xdr:rowOff>228600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209</xdr:row>
      <xdr:rowOff>0</xdr:rowOff>
    </xdr:from>
    <xdr:to>
      <xdr:col>3</xdr:col>
      <xdr:colOff>228600</xdr:colOff>
      <xdr:row>209</xdr:row>
      <xdr:rowOff>228600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212</xdr:row>
      <xdr:rowOff>0</xdr:rowOff>
    </xdr:from>
    <xdr:to>
      <xdr:col>2</xdr:col>
      <xdr:colOff>228600</xdr:colOff>
      <xdr:row>212</xdr:row>
      <xdr:rowOff>228600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212</xdr:row>
      <xdr:rowOff>0</xdr:rowOff>
    </xdr:from>
    <xdr:to>
      <xdr:col>3</xdr:col>
      <xdr:colOff>228600</xdr:colOff>
      <xdr:row>212</xdr:row>
      <xdr:rowOff>228600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215</xdr:row>
      <xdr:rowOff>0</xdr:rowOff>
    </xdr:from>
    <xdr:to>
      <xdr:col>2</xdr:col>
      <xdr:colOff>228600</xdr:colOff>
      <xdr:row>215</xdr:row>
      <xdr:rowOff>228600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215</xdr:row>
      <xdr:rowOff>0</xdr:rowOff>
    </xdr:from>
    <xdr:to>
      <xdr:col>3</xdr:col>
      <xdr:colOff>228600</xdr:colOff>
      <xdr:row>215</xdr:row>
      <xdr:rowOff>228600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218</xdr:row>
      <xdr:rowOff>0</xdr:rowOff>
    </xdr:from>
    <xdr:to>
      <xdr:col>2</xdr:col>
      <xdr:colOff>228600</xdr:colOff>
      <xdr:row>218</xdr:row>
      <xdr:rowOff>228600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228600</xdr:colOff>
      <xdr:row>218</xdr:row>
      <xdr:rowOff>228600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221</xdr:row>
      <xdr:rowOff>0</xdr:rowOff>
    </xdr:from>
    <xdr:to>
      <xdr:col>2</xdr:col>
      <xdr:colOff>228600</xdr:colOff>
      <xdr:row>221</xdr:row>
      <xdr:rowOff>228600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221</xdr:row>
      <xdr:rowOff>0</xdr:rowOff>
    </xdr:from>
    <xdr:to>
      <xdr:col>3</xdr:col>
      <xdr:colOff>228600</xdr:colOff>
      <xdr:row>221</xdr:row>
      <xdr:rowOff>228600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228</xdr:row>
      <xdr:rowOff>0</xdr:rowOff>
    </xdr:from>
    <xdr:to>
      <xdr:col>2</xdr:col>
      <xdr:colOff>228600</xdr:colOff>
      <xdr:row>228</xdr:row>
      <xdr:rowOff>228600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228</xdr:row>
      <xdr:rowOff>0</xdr:rowOff>
    </xdr:from>
    <xdr:to>
      <xdr:col>3</xdr:col>
      <xdr:colOff>228600</xdr:colOff>
      <xdr:row>228</xdr:row>
      <xdr:rowOff>228600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235</xdr:row>
      <xdr:rowOff>0</xdr:rowOff>
    </xdr:from>
    <xdr:to>
      <xdr:col>2</xdr:col>
      <xdr:colOff>228600</xdr:colOff>
      <xdr:row>235</xdr:row>
      <xdr:rowOff>228600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235</xdr:row>
      <xdr:rowOff>0</xdr:rowOff>
    </xdr:from>
    <xdr:to>
      <xdr:col>3</xdr:col>
      <xdr:colOff>228600</xdr:colOff>
      <xdr:row>235</xdr:row>
      <xdr:rowOff>228600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242</xdr:row>
      <xdr:rowOff>0</xdr:rowOff>
    </xdr:from>
    <xdr:to>
      <xdr:col>2</xdr:col>
      <xdr:colOff>228600</xdr:colOff>
      <xdr:row>242</xdr:row>
      <xdr:rowOff>228600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242</xdr:row>
      <xdr:rowOff>0</xdr:rowOff>
    </xdr:from>
    <xdr:to>
      <xdr:col>3</xdr:col>
      <xdr:colOff>228600</xdr:colOff>
      <xdr:row>242</xdr:row>
      <xdr:rowOff>228600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245</xdr:row>
      <xdr:rowOff>0</xdr:rowOff>
    </xdr:from>
    <xdr:to>
      <xdr:col>2</xdr:col>
      <xdr:colOff>228600</xdr:colOff>
      <xdr:row>245</xdr:row>
      <xdr:rowOff>228600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245</xdr:row>
      <xdr:rowOff>0</xdr:rowOff>
    </xdr:from>
    <xdr:to>
      <xdr:col>3</xdr:col>
      <xdr:colOff>228600</xdr:colOff>
      <xdr:row>245</xdr:row>
      <xdr:rowOff>228600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252</xdr:row>
      <xdr:rowOff>0</xdr:rowOff>
    </xdr:from>
    <xdr:to>
      <xdr:col>2</xdr:col>
      <xdr:colOff>228600</xdr:colOff>
      <xdr:row>252</xdr:row>
      <xdr:rowOff>228600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252</xdr:row>
      <xdr:rowOff>0</xdr:rowOff>
    </xdr:from>
    <xdr:to>
      <xdr:col>3</xdr:col>
      <xdr:colOff>228600</xdr:colOff>
      <xdr:row>252</xdr:row>
      <xdr:rowOff>228600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255</xdr:row>
      <xdr:rowOff>0</xdr:rowOff>
    </xdr:from>
    <xdr:to>
      <xdr:col>2</xdr:col>
      <xdr:colOff>228600</xdr:colOff>
      <xdr:row>255</xdr:row>
      <xdr:rowOff>228600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255</xdr:row>
      <xdr:rowOff>0</xdr:rowOff>
    </xdr:from>
    <xdr:to>
      <xdr:col>3</xdr:col>
      <xdr:colOff>228600</xdr:colOff>
      <xdr:row>255</xdr:row>
      <xdr:rowOff>228600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258</xdr:row>
      <xdr:rowOff>0</xdr:rowOff>
    </xdr:from>
    <xdr:to>
      <xdr:col>2</xdr:col>
      <xdr:colOff>228600</xdr:colOff>
      <xdr:row>258</xdr:row>
      <xdr:rowOff>228600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258</xdr:row>
      <xdr:rowOff>0</xdr:rowOff>
    </xdr:from>
    <xdr:to>
      <xdr:col>3</xdr:col>
      <xdr:colOff>228600</xdr:colOff>
      <xdr:row>258</xdr:row>
      <xdr:rowOff>228600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261</xdr:row>
      <xdr:rowOff>0</xdr:rowOff>
    </xdr:from>
    <xdr:to>
      <xdr:col>2</xdr:col>
      <xdr:colOff>228600</xdr:colOff>
      <xdr:row>261</xdr:row>
      <xdr:rowOff>228600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261</xdr:row>
      <xdr:rowOff>0</xdr:rowOff>
    </xdr:from>
    <xdr:to>
      <xdr:col>3</xdr:col>
      <xdr:colOff>228600</xdr:colOff>
      <xdr:row>261</xdr:row>
      <xdr:rowOff>228600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264</xdr:row>
      <xdr:rowOff>0</xdr:rowOff>
    </xdr:from>
    <xdr:to>
      <xdr:col>2</xdr:col>
      <xdr:colOff>228600</xdr:colOff>
      <xdr:row>264</xdr:row>
      <xdr:rowOff>228600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264</xdr:row>
      <xdr:rowOff>0</xdr:rowOff>
    </xdr:from>
    <xdr:to>
      <xdr:col>3</xdr:col>
      <xdr:colOff>228600</xdr:colOff>
      <xdr:row>264</xdr:row>
      <xdr:rowOff>228600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267</xdr:row>
      <xdr:rowOff>0</xdr:rowOff>
    </xdr:from>
    <xdr:to>
      <xdr:col>2</xdr:col>
      <xdr:colOff>228600</xdr:colOff>
      <xdr:row>267</xdr:row>
      <xdr:rowOff>228600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267</xdr:row>
      <xdr:rowOff>0</xdr:rowOff>
    </xdr:from>
    <xdr:to>
      <xdr:col>3</xdr:col>
      <xdr:colOff>228600</xdr:colOff>
      <xdr:row>267</xdr:row>
      <xdr:rowOff>228600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270</xdr:row>
      <xdr:rowOff>0</xdr:rowOff>
    </xdr:from>
    <xdr:to>
      <xdr:col>2</xdr:col>
      <xdr:colOff>228600</xdr:colOff>
      <xdr:row>270</xdr:row>
      <xdr:rowOff>228600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270</xdr:row>
      <xdr:rowOff>0</xdr:rowOff>
    </xdr:from>
    <xdr:to>
      <xdr:col>3</xdr:col>
      <xdr:colOff>228600</xdr:colOff>
      <xdr:row>270</xdr:row>
      <xdr:rowOff>228600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273</xdr:row>
      <xdr:rowOff>0</xdr:rowOff>
    </xdr:from>
    <xdr:to>
      <xdr:col>2</xdr:col>
      <xdr:colOff>228600</xdr:colOff>
      <xdr:row>273</xdr:row>
      <xdr:rowOff>228600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273</xdr:row>
      <xdr:rowOff>0</xdr:rowOff>
    </xdr:from>
    <xdr:to>
      <xdr:col>3</xdr:col>
      <xdr:colOff>228600</xdr:colOff>
      <xdr:row>273</xdr:row>
      <xdr:rowOff>228600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276</xdr:row>
      <xdr:rowOff>0</xdr:rowOff>
    </xdr:from>
    <xdr:to>
      <xdr:col>2</xdr:col>
      <xdr:colOff>228600</xdr:colOff>
      <xdr:row>276</xdr:row>
      <xdr:rowOff>228600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276</xdr:row>
      <xdr:rowOff>0</xdr:rowOff>
    </xdr:from>
    <xdr:to>
      <xdr:col>3</xdr:col>
      <xdr:colOff>228600</xdr:colOff>
      <xdr:row>276</xdr:row>
      <xdr:rowOff>228600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279</xdr:row>
      <xdr:rowOff>0</xdr:rowOff>
    </xdr:from>
    <xdr:to>
      <xdr:col>2</xdr:col>
      <xdr:colOff>228600</xdr:colOff>
      <xdr:row>279</xdr:row>
      <xdr:rowOff>228600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279</xdr:row>
      <xdr:rowOff>0</xdr:rowOff>
    </xdr:from>
    <xdr:to>
      <xdr:col>3</xdr:col>
      <xdr:colOff>228600</xdr:colOff>
      <xdr:row>279</xdr:row>
      <xdr:rowOff>228600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282</xdr:row>
      <xdr:rowOff>0</xdr:rowOff>
    </xdr:from>
    <xdr:to>
      <xdr:col>2</xdr:col>
      <xdr:colOff>228600</xdr:colOff>
      <xdr:row>282</xdr:row>
      <xdr:rowOff>228600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282</xdr:row>
      <xdr:rowOff>0</xdr:rowOff>
    </xdr:from>
    <xdr:to>
      <xdr:col>3</xdr:col>
      <xdr:colOff>228600</xdr:colOff>
      <xdr:row>282</xdr:row>
      <xdr:rowOff>228600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285</xdr:row>
      <xdr:rowOff>0</xdr:rowOff>
    </xdr:from>
    <xdr:to>
      <xdr:col>2</xdr:col>
      <xdr:colOff>228600</xdr:colOff>
      <xdr:row>285</xdr:row>
      <xdr:rowOff>228600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285</xdr:row>
      <xdr:rowOff>0</xdr:rowOff>
    </xdr:from>
    <xdr:to>
      <xdr:col>3</xdr:col>
      <xdr:colOff>228600</xdr:colOff>
      <xdr:row>285</xdr:row>
      <xdr:rowOff>228600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288</xdr:row>
      <xdr:rowOff>0</xdr:rowOff>
    </xdr:from>
    <xdr:to>
      <xdr:col>2</xdr:col>
      <xdr:colOff>228600</xdr:colOff>
      <xdr:row>288</xdr:row>
      <xdr:rowOff>228600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288</xdr:row>
      <xdr:rowOff>0</xdr:rowOff>
    </xdr:from>
    <xdr:to>
      <xdr:col>3</xdr:col>
      <xdr:colOff>228600</xdr:colOff>
      <xdr:row>288</xdr:row>
      <xdr:rowOff>228600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291</xdr:row>
      <xdr:rowOff>0</xdr:rowOff>
    </xdr:from>
    <xdr:to>
      <xdr:col>2</xdr:col>
      <xdr:colOff>228600</xdr:colOff>
      <xdr:row>291</xdr:row>
      <xdr:rowOff>228600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291</xdr:row>
      <xdr:rowOff>0</xdr:rowOff>
    </xdr:from>
    <xdr:to>
      <xdr:col>3</xdr:col>
      <xdr:colOff>228600</xdr:colOff>
      <xdr:row>291</xdr:row>
      <xdr:rowOff>228600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294</xdr:row>
      <xdr:rowOff>0</xdr:rowOff>
    </xdr:from>
    <xdr:to>
      <xdr:col>2</xdr:col>
      <xdr:colOff>228600</xdr:colOff>
      <xdr:row>294</xdr:row>
      <xdr:rowOff>228600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294</xdr:row>
      <xdr:rowOff>0</xdr:rowOff>
    </xdr:from>
    <xdr:to>
      <xdr:col>3</xdr:col>
      <xdr:colOff>228600</xdr:colOff>
      <xdr:row>294</xdr:row>
      <xdr:rowOff>228600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297</xdr:row>
      <xdr:rowOff>0</xdr:rowOff>
    </xdr:from>
    <xdr:to>
      <xdr:col>2</xdr:col>
      <xdr:colOff>228600</xdr:colOff>
      <xdr:row>297</xdr:row>
      <xdr:rowOff>228600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297</xdr:row>
      <xdr:rowOff>0</xdr:rowOff>
    </xdr:from>
    <xdr:to>
      <xdr:col>3</xdr:col>
      <xdr:colOff>228600</xdr:colOff>
      <xdr:row>297</xdr:row>
      <xdr:rowOff>228600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300</xdr:row>
      <xdr:rowOff>0</xdr:rowOff>
    </xdr:from>
    <xdr:to>
      <xdr:col>2</xdr:col>
      <xdr:colOff>228600</xdr:colOff>
      <xdr:row>300</xdr:row>
      <xdr:rowOff>228600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300</xdr:row>
      <xdr:rowOff>0</xdr:rowOff>
    </xdr:from>
    <xdr:to>
      <xdr:col>3</xdr:col>
      <xdr:colOff>228600</xdr:colOff>
      <xdr:row>300</xdr:row>
      <xdr:rowOff>228600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228600</xdr:colOff>
      <xdr:row>303</xdr:row>
      <xdr:rowOff>228600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303</xdr:row>
      <xdr:rowOff>0</xdr:rowOff>
    </xdr:from>
    <xdr:to>
      <xdr:col>3</xdr:col>
      <xdr:colOff>228600</xdr:colOff>
      <xdr:row>303</xdr:row>
      <xdr:rowOff>228600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306</xdr:row>
      <xdr:rowOff>0</xdr:rowOff>
    </xdr:from>
    <xdr:to>
      <xdr:col>2</xdr:col>
      <xdr:colOff>228600</xdr:colOff>
      <xdr:row>306</xdr:row>
      <xdr:rowOff>228600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306</xdr:row>
      <xdr:rowOff>0</xdr:rowOff>
    </xdr:from>
    <xdr:to>
      <xdr:col>3</xdr:col>
      <xdr:colOff>228600</xdr:colOff>
      <xdr:row>306</xdr:row>
      <xdr:rowOff>228600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309</xdr:row>
      <xdr:rowOff>0</xdr:rowOff>
    </xdr:from>
    <xdr:to>
      <xdr:col>2</xdr:col>
      <xdr:colOff>228600</xdr:colOff>
      <xdr:row>309</xdr:row>
      <xdr:rowOff>228600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309</xdr:row>
      <xdr:rowOff>0</xdr:rowOff>
    </xdr:from>
    <xdr:to>
      <xdr:col>3</xdr:col>
      <xdr:colOff>228600</xdr:colOff>
      <xdr:row>309</xdr:row>
      <xdr:rowOff>228600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312</xdr:row>
      <xdr:rowOff>0</xdr:rowOff>
    </xdr:from>
    <xdr:to>
      <xdr:col>2</xdr:col>
      <xdr:colOff>228600</xdr:colOff>
      <xdr:row>312</xdr:row>
      <xdr:rowOff>228600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312</xdr:row>
      <xdr:rowOff>0</xdr:rowOff>
    </xdr:from>
    <xdr:to>
      <xdr:col>3</xdr:col>
      <xdr:colOff>228600</xdr:colOff>
      <xdr:row>312</xdr:row>
      <xdr:rowOff>228600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315</xdr:row>
      <xdr:rowOff>0</xdr:rowOff>
    </xdr:from>
    <xdr:to>
      <xdr:col>2</xdr:col>
      <xdr:colOff>228600</xdr:colOff>
      <xdr:row>315</xdr:row>
      <xdr:rowOff>228600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315</xdr:row>
      <xdr:rowOff>0</xdr:rowOff>
    </xdr:from>
    <xdr:to>
      <xdr:col>3</xdr:col>
      <xdr:colOff>228600</xdr:colOff>
      <xdr:row>315</xdr:row>
      <xdr:rowOff>228600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318</xdr:row>
      <xdr:rowOff>0</xdr:rowOff>
    </xdr:from>
    <xdr:to>
      <xdr:col>2</xdr:col>
      <xdr:colOff>228600</xdr:colOff>
      <xdr:row>318</xdr:row>
      <xdr:rowOff>228600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318</xdr:row>
      <xdr:rowOff>0</xdr:rowOff>
    </xdr:from>
    <xdr:to>
      <xdr:col>3</xdr:col>
      <xdr:colOff>228600</xdr:colOff>
      <xdr:row>318</xdr:row>
      <xdr:rowOff>228600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321</xdr:row>
      <xdr:rowOff>0</xdr:rowOff>
    </xdr:from>
    <xdr:to>
      <xdr:col>2</xdr:col>
      <xdr:colOff>228600</xdr:colOff>
      <xdr:row>321</xdr:row>
      <xdr:rowOff>228600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321</xdr:row>
      <xdr:rowOff>0</xdr:rowOff>
    </xdr:from>
    <xdr:to>
      <xdr:col>3</xdr:col>
      <xdr:colOff>228600</xdr:colOff>
      <xdr:row>321</xdr:row>
      <xdr:rowOff>228600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324</xdr:row>
      <xdr:rowOff>0</xdr:rowOff>
    </xdr:from>
    <xdr:to>
      <xdr:col>2</xdr:col>
      <xdr:colOff>228600</xdr:colOff>
      <xdr:row>324</xdr:row>
      <xdr:rowOff>228600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324</xdr:row>
      <xdr:rowOff>0</xdr:rowOff>
    </xdr:from>
    <xdr:to>
      <xdr:col>3</xdr:col>
      <xdr:colOff>228600</xdr:colOff>
      <xdr:row>324</xdr:row>
      <xdr:rowOff>228600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228600</xdr:colOff>
      <xdr:row>327</xdr:row>
      <xdr:rowOff>228600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327</xdr:row>
      <xdr:rowOff>0</xdr:rowOff>
    </xdr:from>
    <xdr:to>
      <xdr:col>3</xdr:col>
      <xdr:colOff>228600</xdr:colOff>
      <xdr:row>327</xdr:row>
      <xdr:rowOff>228600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330</xdr:row>
      <xdr:rowOff>0</xdr:rowOff>
    </xdr:from>
    <xdr:to>
      <xdr:col>2</xdr:col>
      <xdr:colOff>228600</xdr:colOff>
      <xdr:row>330</xdr:row>
      <xdr:rowOff>228600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330</xdr:row>
      <xdr:rowOff>0</xdr:rowOff>
    </xdr:from>
    <xdr:to>
      <xdr:col>3</xdr:col>
      <xdr:colOff>228600</xdr:colOff>
      <xdr:row>330</xdr:row>
      <xdr:rowOff>228600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337</xdr:row>
      <xdr:rowOff>0</xdr:rowOff>
    </xdr:from>
    <xdr:to>
      <xdr:col>2</xdr:col>
      <xdr:colOff>228600</xdr:colOff>
      <xdr:row>337</xdr:row>
      <xdr:rowOff>228600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337</xdr:row>
      <xdr:rowOff>0</xdr:rowOff>
    </xdr:from>
    <xdr:to>
      <xdr:col>3</xdr:col>
      <xdr:colOff>228600</xdr:colOff>
      <xdr:row>337</xdr:row>
      <xdr:rowOff>228600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340</xdr:row>
      <xdr:rowOff>0</xdr:rowOff>
    </xdr:from>
    <xdr:to>
      <xdr:col>2</xdr:col>
      <xdr:colOff>228600</xdr:colOff>
      <xdr:row>340</xdr:row>
      <xdr:rowOff>228600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340</xdr:row>
      <xdr:rowOff>0</xdr:rowOff>
    </xdr:from>
    <xdr:to>
      <xdr:col>3</xdr:col>
      <xdr:colOff>228600</xdr:colOff>
      <xdr:row>340</xdr:row>
      <xdr:rowOff>228600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347</xdr:row>
      <xdr:rowOff>0</xdr:rowOff>
    </xdr:from>
    <xdr:to>
      <xdr:col>2</xdr:col>
      <xdr:colOff>228600</xdr:colOff>
      <xdr:row>347</xdr:row>
      <xdr:rowOff>228600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347</xdr:row>
      <xdr:rowOff>0</xdr:rowOff>
    </xdr:from>
    <xdr:to>
      <xdr:col>3</xdr:col>
      <xdr:colOff>228600</xdr:colOff>
      <xdr:row>347</xdr:row>
      <xdr:rowOff>228600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350</xdr:row>
      <xdr:rowOff>0</xdr:rowOff>
    </xdr:from>
    <xdr:to>
      <xdr:col>2</xdr:col>
      <xdr:colOff>228600</xdr:colOff>
      <xdr:row>350</xdr:row>
      <xdr:rowOff>228600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350</xdr:row>
      <xdr:rowOff>0</xdr:rowOff>
    </xdr:from>
    <xdr:to>
      <xdr:col>3</xdr:col>
      <xdr:colOff>228600</xdr:colOff>
      <xdr:row>350</xdr:row>
      <xdr:rowOff>228600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353</xdr:row>
      <xdr:rowOff>0</xdr:rowOff>
    </xdr:from>
    <xdr:to>
      <xdr:col>2</xdr:col>
      <xdr:colOff>228600</xdr:colOff>
      <xdr:row>353</xdr:row>
      <xdr:rowOff>228600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353</xdr:row>
      <xdr:rowOff>0</xdr:rowOff>
    </xdr:from>
    <xdr:to>
      <xdr:col>3</xdr:col>
      <xdr:colOff>228600</xdr:colOff>
      <xdr:row>353</xdr:row>
      <xdr:rowOff>228600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356</xdr:row>
      <xdr:rowOff>0</xdr:rowOff>
    </xdr:from>
    <xdr:to>
      <xdr:col>2</xdr:col>
      <xdr:colOff>228600</xdr:colOff>
      <xdr:row>356</xdr:row>
      <xdr:rowOff>228600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356</xdr:row>
      <xdr:rowOff>0</xdr:rowOff>
    </xdr:from>
    <xdr:to>
      <xdr:col>3</xdr:col>
      <xdr:colOff>228600</xdr:colOff>
      <xdr:row>356</xdr:row>
      <xdr:rowOff>228600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359</xdr:row>
      <xdr:rowOff>0</xdr:rowOff>
    </xdr:from>
    <xdr:to>
      <xdr:col>2</xdr:col>
      <xdr:colOff>228600</xdr:colOff>
      <xdr:row>359</xdr:row>
      <xdr:rowOff>228600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359</xdr:row>
      <xdr:rowOff>0</xdr:rowOff>
    </xdr:from>
    <xdr:to>
      <xdr:col>3</xdr:col>
      <xdr:colOff>228600</xdr:colOff>
      <xdr:row>359</xdr:row>
      <xdr:rowOff>228600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362</xdr:row>
      <xdr:rowOff>0</xdr:rowOff>
    </xdr:from>
    <xdr:to>
      <xdr:col>2</xdr:col>
      <xdr:colOff>228600</xdr:colOff>
      <xdr:row>362</xdr:row>
      <xdr:rowOff>228600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362</xdr:row>
      <xdr:rowOff>0</xdr:rowOff>
    </xdr:from>
    <xdr:to>
      <xdr:col>3</xdr:col>
      <xdr:colOff>228600</xdr:colOff>
      <xdr:row>362</xdr:row>
      <xdr:rowOff>228600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365</xdr:row>
      <xdr:rowOff>0</xdr:rowOff>
    </xdr:from>
    <xdr:to>
      <xdr:col>2</xdr:col>
      <xdr:colOff>228600</xdr:colOff>
      <xdr:row>365</xdr:row>
      <xdr:rowOff>228600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365</xdr:row>
      <xdr:rowOff>0</xdr:rowOff>
    </xdr:from>
    <xdr:to>
      <xdr:col>3</xdr:col>
      <xdr:colOff>228600</xdr:colOff>
      <xdr:row>365</xdr:row>
      <xdr:rowOff>228600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368</xdr:row>
      <xdr:rowOff>0</xdr:rowOff>
    </xdr:from>
    <xdr:to>
      <xdr:col>2</xdr:col>
      <xdr:colOff>228600</xdr:colOff>
      <xdr:row>368</xdr:row>
      <xdr:rowOff>228600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368</xdr:row>
      <xdr:rowOff>0</xdr:rowOff>
    </xdr:from>
    <xdr:to>
      <xdr:col>3</xdr:col>
      <xdr:colOff>228600</xdr:colOff>
      <xdr:row>368</xdr:row>
      <xdr:rowOff>228600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371</xdr:row>
      <xdr:rowOff>0</xdr:rowOff>
    </xdr:from>
    <xdr:to>
      <xdr:col>2</xdr:col>
      <xdr:colOff>228600</xdr:colOff>
      <xdr:row>371</xdr:row>
      <xdr:rowOff>228600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374</xdr:row>
      <xdr:rowOff>0</xdr:rowOff>
    </xdr:from>
    <xdr:to>
      <xdr:col>2</xdr:col>
      <xdr:colOff>228600</xdr:colOff>
      <xdr:row>374</xdr:row>
      <xdr:rowOff>228600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374</xdr:row>
      <xdr:rowOff>0</xdr:rowOff>
    </xdr:from>
    <xdr:to>
      <xdr:col>3</xdr:col>
      <xdr:colOff>228600</xdr:colOff>
      <xdr:row>374</xdr:row>
      <xdr:rowOff>228600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377</xdr:row>
      <xdr:rowOff>0</xdr:rowOff>
    </xdr:from>
    <xdr:to>
      <xdr:col>2</xdr:col>
      <xdr:colOff>228600</xdr:colOff>
      <xdr:row>377</xdr:row>
      <xdr:rowOff>228600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377</xdr:row>
      <xdr:rowOff>0</xdr:rowOff>
    </xdr:from>
    <xdr:to>
      <xdr:col>3</xdr:col>
      <xdr:colOff>228600</xdr:colOff>
      <xdr:row>377</xdr:row>
      <xdr:rowOff>228600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380</xdr:row>
      <xdr:rowOff>0</xdr:rowOff>
    </xdr:from>
    <xdr:to>
      <xdr:col>2</xdr:col>
      <xdr:colOff>228600</xdr:colOff>
      <xdr:row>380</xdr:row>
      <xdr:rowOff>228600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383</xdr:row>
      <xdr:rowOff>0</xdr:rowOff>
    </xdr:from>
    <xdr:to>
      <xdr:col>2</xdr:col>
      <xdr:colOff>228600</xdr:colOff>
      <xdr:row>383</xdr:row>
      <xdr:rowOff>228600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383</xdr:row>
      <xdr:rowOff>0</xdr:rowOff>
    </xdr:from>
    <xdr:to>
      <xdr:col>3</xdr:col>
      <xdr:colOff>228600</xdr:colOff>
      <xdr:row>383</xdr:row>
      <xdr:rowOff>228600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386</xdr:row>
      <xdr:rowOff>0</xdr:rowOff>
    </xdr:from>
    <xdr:to>
      <xdr:col>2</xdr:col>
      <xdr:colOff>228600</xdr:colOff>
      <xdr:row>386</xdr:row>
      <xdr:rowOff>228600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386</xdr:row>
      <xdr:rowOff>0</xdr:rowOff>
    </xdr:from>
    <xdr:to>
      <xdr:col>3</xdr:col>
      <xdr:colOff>228600</xdr:colOff>
      <xdr:row>386</xdr:row>
      <xdr:rowOff>228600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389</xdr:row>
      <xdr:rowOff>0</xdr:rowOff>
    </xdr:from>
    <xdr:to>
      <xdr:col>2</xdr:col>
      <xdr:colOff>228600</xdr:colOff>
      <xdr:row>389</xdr:row>
      <xdr:rowOff>228600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396</xdr:row>
      <xdr:rowOff>0</xdr:rowOff>
    </xdr:from>
    <xdr:to>
      <xdr:col>2</xdr:col>
      <xdr:colOff>228600</xdr:colOff>
      <xdr:row>396</xdr:row>
      <xdr:rowOff>228600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396</xdr:row>
      <xdr:rowOff>0</xdr:rowOff>
    </xdr:from>
    <xdr:to>
      <xdr:col>3</xdr:col>
      <xdr:colOff>228600</xdr:colOff>
      <xdr:row>396</xdr:row>
      <xdr:rowOff>228600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399</xdr:row>
      <xdr:rowOff>0</xdr:rowOff>
    </xdr:from>
    <xdr:to>
      <xdr:col>2</xdr:col>
      <xdr:colOff>228600</xdr:colOff>
      <xdr:row>399</xdr:row>
      <xdr:rowOff>228600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399</xdr:row>
      <xdr:rowOff>0</xdr:rowOff>
    </xdr:from>
    <xdr:to>
      <xdr:col>3</xdr:col>
      <xdr:colOff>228600</xdr:colOff>
      <xdr:row>399</xdr:row>
      <xdr:rowOff>228600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402</xdr:row>
      <xdr:rowOff>0</xdr:rowOff>
    </xdr:from>
    <xdr:to>
      <xdr:col>2</xdr:col>
      <xdr:colOff>228600</xdr:colOff>
      <xdr:row>402</xdr:row>
      <xdr:rowOff>228600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402</xdr:row>
      <xdr:rowOff>0</xdr:rowOff>
    </xdr:from>
    <xdr:to>
      <xdr:col>3</xdr:col>
      <xdr:colOff>228600</xdr:colOff>
      <xdr:row>402</xdr:row>
      <xdr:rowOff>228600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405</xdr:row>
      <xdr:rowOff>0</xdr:rowOff>
    </xdr:from>
    <xdr:to>
      <xdr:col>2</xdr:col>
      <xdr:colOff>228600</xdr:colOff>
      <xdr:row>405</xdr:row>
      <xdr:rowOff>228600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405</xdr:row>
      <xdr:rowOff>0</xdr:rowOff>
    </xdr:from>
    <xdr:to>
      <xdr:col>3</xdr:col>
      <xdr:colOff>228600</xdr:colOff>
      <xdr:row>405</xdr:row>
      <xdr:rowOff>228600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408</xdr:row>
      <xdr:rowOff>0</xdr:rowOff>
    </xdr:from>
    <xdr:to>
      <xdr:col>2</xdr:col>
      <xdr:colOff>228600</xdr:colOff>
      <xdr:row>408</xdr:row>
      <xdr:rowOff>228600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411</xdr:row>
      <xdr:rowOff>0</xdr:rowOff>
    </xdr:from>
    <xdr:to>
      <xdr:col>2</xdr:col>
      <xdr:colOff>228600</xdr:colOff>
      <xdr:row>411</xdr:row>
      <xdr:rowOff>228600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411</xdr:row>
      <xdr:rowOff>0</xdr:rowOff>
    </xdr:from>
    <xdr:to>
      <xdr:col>3</xdr:col>
      <xdr:colOff>228600</xdr:colOff>
      <xdr:row>411</xdr:row>
      <xdr:rowOff>228600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414</xdr:row>
      <xdr:rowOff>0</xdr:rowOff>
    </xdr:from>
    <xdr:to>
      <xdr:col>2</xdr:col>
      <xdr:colOff>228600</xdr:colOff>
      <xdr:row>414</xdr:row>
      <xdr:rowOff>228600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414</xdr:row>
      <xdr:rowOff>0</xdr:rowOff>
    </xdr:from>
    <xdr:to>
      <xdr:col>3</xdr:col>
      <xdr:colOff>228600</xdr:colOff>
      <xdr:row>414</xdr:row>
      <xdr:rowOff>228600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417</xdr:row>
      <xdr:rowOff>0</xdr:rowOff>
    </xdr:from>
    <xdr:to>
      <xdr:col>2</xdr:col>
      <xdr:colOff>228600</xdr:colOff>
      <xdr:row>417</xdr:row>
      <xdr:rowOff>228600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417</xdr:row>
      <xdr:rowOff>0</xdr:rowOff>
    </xdr:from>
    <xdr:to>
      <xdr:col>3</xdr:col>
      <xdr:colOff>228600</xdr:colOff>
      <xdr:row>417</xdr:row>
      <xdr:rowOff>228600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228600</xdr:colOff>
      <xdr:row>420</xdr:row>
      <xdr:rowOff>228600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420</xdr:row>
      <xdr:rowOff>0</xdr:rowOff>
    </xdr:from>
    <xdr:to>
      <xdr:col>3</xdr:col>
      <xdr:colOff>228600</xdr:colOff>
      <xdr:row>420</xdr:row>
      <xdr:rowOff>228600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423</xdr:row>
      <xdr:rowOff>0</xdr:rowOff>
    </xdr:from>
    <xdr:to>
      <xdr:col>2</xdr:col>
      <xdr:colOff>228600</xdr:colOff>
      <xdr:row>423</xdr:row>
      <xdr:rowOff>228600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423</xdr:row>
      <xdr:rowOff>0</xdr:rowOff>
    </xdr:from>
    <xdr:to>
      <xdr:col>3</xdr:col>
      <xdr:colOff>228600</xdr:colOff>
      <xdr:row>423</xdr:row>
      <xdr:rowOff>228600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426</xdr:row>
      <xdr:rowOff>0</xdr:rowOff>
    </xdr:from>
    <xdr:to>
      <xdr:col>2</xdr:col>
      <xdr:colOff>228600</xdr:colOff>
      <xdr:row>426</xdr:row>
      <xdr:rowOff>228600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426</xdr:row>
      <xdr:rowOff>0</xdr:rowOff>
    </xdr:from>
    <xdr:to>
      <xdr:col>3</xdr:col>
      <xdr:colOff>228600</xdr:colOff>
      <xdr:row>426</xdr:row>
      <xdr:rowOff>228600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429</xdr:row>
      <xdr:rowOff>0</xdr:rowOff>
    </xdr:from>
    <xdr:to>
      <xdr:col>2</xdr:col>
      <xdr:colOff>228600</xdr:colOff>
      <xdr:row>429</xdr:row>
      <xdr:rowOff>228600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429</xdr:row>
      <xdr:rowOff>0</xdr:rowOff>
    </xdr:from>
    <xdr:to>
      <xdr:col>3</xdr:col>
      <xdr:colOff>228600</xdr:colOff>
      <xdr:row>429</xdr:row>
      <xdr:rowOff>228600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432</xdr:row>
      <xdr:rowOff>0</xdr:rowOff>
    </xdr:from>
    <xdr:to>
      <xdr:col>2</xdr:col>
      <xdr:colOff>228600</xdr:colOff>
      <xdr:row>432</xdr:row>
      <xdr:rowOff>228600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432</xdr:row>
      <xdr:rowOff>0</xdr:rowOff>
    </xdr:from>
    <xdr:to>
      <xdr:col>3</xdr:col>
      <xdr:colOff>228600</xdr:colOff>
      <xdr:row>432</xdr:row>
      <xdr:rowOff>228600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435</xdr:row>
      <xdr:rowOff>0</xdr:rowOff>
    </xdr:from>
    <xdr:to>
      <xdr:col>2</xdr:col>
      <xdr:colOff>228600</xdr:colOff>
      <xdr:row>435</xdr:row>
      <xdr:rowOff>228600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435</xdr:row>
      <xdr:rowOff>0</xdr:rowOff>
    </xdr:from>
    <xdr:to>
      <xdr:col>3</xdr:col>
      <xdr:colOff>228600</xdr:colOff>
      <xdr:row>435</xdr:row>
      <xdr:rowOff>228600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438</xdr:row>
      <xdr:rowOff>0</xdr:rowOff>
    </xdr:from>
    <xdr:to>
      <xdr:col>2</xdr:col>
      <xdr:colOff>228600</xdr:colOff>
      <xdr:row>438</xdr:row>
      <xdr:rowOff>228600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438</xdr:row>
      <xdr:rowOff>0</xdr:rowOff>
    </xdr:from>
    <xdr:to>
      <xdr:col>3</xdr:col>
      <xdr:colOff>228600</xdr:colOff>
      <xdr:row>438</xdr:row>
      <xdr:rowOff>228600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228600</xdr:colOff>
      <xdr:row>441</xdr:row>
      <xdr:rowOff>228600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441</xdr:row>
      <xdr:rowOff>0</xdr:rowOff>
    </xdr:from>
    <xdr:to>
      <xdr:col>3</xdr:col>
      <xdr:colOff>228600</xdr:colOff>
      <xdr:row>441</xdr:row>
      <xdr:rowOff>228600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444</xdr:row>
      <xdr:rowOff>0</xdr:rowOff>
    </xdr:from>
    <xdr:to>
      <xdr:col>2</xdr:col>
      <xdr:colOff>228600</xdr:colOff>
      <xdr:row>444</xdr:row>
      <xdr:rowOff>228600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444</xdr:row>
      <xdr:rowOff>0</xdr:rowOff>
    </xdr:from>
    <xdr:to>
      <xdr:col>3</xdr:col>
      <xdr:colOff>228600</xdr:colOff>
      <xdr:row>444</xdr:row>
      <xdr:rowOff>228600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228600</xdr:colOff>
      <xdr:row>447</xdr:row>
      <xdr:rowOff>228600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447</xdr:row>
      <xdr:rowOff>0</xdr:rowOff>
    </xdr:from>
    <xdr:to>
      <xdr:col>3</xdr:col>
      <xdr:colOff>228600</xdr:colOff>
      <xdr:row>447</xdr:row>
      <xdr:rowOff>228600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450</xdr:row>
      <xdr:rowOff>0</xdr:rowOff>
    </xdr:from>
    <xdr:to>
      <xdr:col>2</xdr:col>
      <xdr:colOff>228600</xdr:colOff>
      <xdr:row>450</xdr:row>
      <xdr:rowOff>228600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450</xdr:row>
      <xdr:rowOff>0</xdr:rowOff>
    </xdr:from>
    <xdr:to>
      <xdr:col>3</xdr:col>
      <xdr:colOff>228600</xdr:colOff>
      <xdr:row>450</xdr:row>
      <xdr:rowOff>228600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453</xdr:row>
      <xdr:rowOff>0</xdr:rowOff>
    </xdr:from>
    <xdr:to>
      <xdr:col>2</xdr:col>
      <xdr:colOff>228600</xdr:colOff>
      <xdr:row>453</xdr:row>
      <xdr:rowOff>228600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453</xdr:row>
      <xdr:rowOff>0</xdr:rowOff>
    </xdr:from>
    <xdr:to>
      <xdr:col>3</xdr:col>
      <xdr:colOff>228600</xdr:colOff>
      <xdr:row>453</xdr:row>
      <xdr:rowOff>228600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456</xdr:row>
      <xdr:rowOff>0</xdr:rowOff>
    </xdr:from>
    <xdr:to>
      <xdr:col>2</xdr:col>
      <xdr:colOff>228600</xdr:colOff>
      <xdr:row>456</xdr:row>
      <xdr:rowOff>228600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456</xdr:row>
      <xdr:rowOff>0</xdr:rowOff>
    </xdr:from>
    <xdr:to>
      <xdr:col>3</xdr:col>
      <xdr:colOff>228600</xdr:colOff>
      <xdr:row>456</xdr:row>
      <xdr:rowOff>228600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459</xdr:row>
      <xdr:rowOff>0</xdr:rowOff>
    </xdr:from>
    <xdr:to>
      <xdr:col>2</xdr:col>
      <xdr:colOff>228600</xdr:colOff>
      <xdr:row>459</xdr:row>
      <xdr:rowOff>228600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459</xdr:row>
      <xdr:rowOff>0</xdr:rowOff>
    </xdr:from>
    <xdr:to>
      <xdr:col>3</xdr:col>
      <xdr:colOff>228600</xdr:colOff>
      <xdr:row>459</xdr:row>
      <xdr:rowOff>228600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462</xdr:row>
      <xdr:rowOff>0</xdr:rowOff>
    </xdr:from>
    <xdr:to>
      <xdr:col>2</xdr:col>
      <xdr:colOff>228600</xdr:colOff>
      <xdr:row>462</xdr:row>
      <xdr:rowOff>228600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462</xdr:row>
      <xdr:rowOff>0</xdr:rowOff>
    </xdr:from>
    <xdr:to>
      <xdr:col>3</xdr:col>
      <xdr:colOff>228600</xdr:colOff>
      <xdr:row>462</xdr:row>
      <xdr:rowOff>228600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465</xdr:row>
      <xdr:rowOff>0</xdr:rowOff>
    </xdr:from>
    <xdr:to>
      <xdr:col>2</xdr:col>
      <xdr:colOff>228600</xdr:colOff>
      <xdr:row>465</xdr:row>
      <xdr:rowOff>228600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465</xdr:row>
      <xdr:rowOff>0</xdr:rowOff>
    </xdr:from>
    <xdr:to>
      <xdr:col>3</xdr:col>
      <xdr:colOff>228600</xdr:colOff>
      <xdr:row>465</xdr:row>
      <xdr:rowOff>228600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479</xdr:row>
      <xdr:rowOff>0</xdr:rowOff>
    </xdr:from>
    <xdr:to>
      <xdr:col>2</xdr:col>
      <xdr:colOff>228600</xdr:colOff>
      <xdr:row>479</xdr:row>
      <xdr:rowOff>228600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479</xdr:row>
      <xdr:rowOff>0</xdr:rowOff>
    </xdr:from>
    <xdr:to>
      <xdr:col>3</xdr:col>
      <xdr:colOff>228600</xdr:colOff>
      <xdr:row>479</xdr:row>
      <xdr:rowOff>228600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485</xdr:row>
      <xdr:rowOff>0</xdr:rowOff>
    </xdr:from>
    <xdr:to>
      <xdr:col>2</xdr:col>
      <xdr:colOff>228600</xdr:colOff>
      <xdr:row>485</xdr:row>
      <xdr:rowOff>228600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485</xdr:row>
      <xdr:rowOff>0</xdr:rowOff>
    </xdr:from>
    <xdr:to>
      <xdr:col>3</xdr:col>
      <xdr:colOff>228600</xdr:colOff>
      <xdr:row>485</xdr:row>
      <xdr:rowOff>228600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488</xdr:row>
      <xdr:rowOff>0</xdr:rowOff>
    </xdr:from>
    <xdr:to>
      <xdr:col>2</xdr:col>
      <xdr:colOff>228600</xdr:colOff>
      <xdr:row>488</xdr:row>
      <xdr:rowOff>228600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488</xdr:row>
      <xdr:rowOff>0</xdr:rowOff>
    </xdr:from>
    <xdr:to>
      <xdr:col>3</xdr:col>
      <xdr:colOff>228600</xdr:colOff>
      <xdr:row>488</xdr:row>
      <xdr:rowOff>228600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491</xdr:row>
      <xdr:rowOff>0</xdr:rowOff>
    </xdr:from>
    <xdr:to>
      <xdr:col>2</xdr:col>
      <xdr:colOff>228600</xdr:colOff>
      <xdr:row>491</xdr:row>
      <xdr:rowOff>228600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491</xdr:row>
      <xdr:rowOff>0</xdr:rowOff>
    </xdr:from>
    <xdr:to>
      <xdr:col>3</xdr:col>
      <xdr:colOff>228600</xdr:colOff>
      <xdr:row>491</xdr:row>
      <xdr:rowOff>228600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494</xdr:row>
      <xdr:rowOff>0</xdr:rowOff>
    </xdr:from>
    <xdr:to>
      <xdr:col>2</xdr:col>
      <xdr:colOff>228600</xdr:colOff>
      <xdr:row>494</xdr:row>
      <xdr:rowOff>228600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494</xdr:row>
      <xdr:rowOff>0</xdr:rowOff>
    </xdr:from>
    <xdr:to>
      <xdr:col>3</xdr:col>
      <xdr:colOff>228600</xdr:colOff>
      <xdr:row>494</xdr:row>
      <xdr:rowOff>228600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497</xdr:row>
      <xdr:rowOff>0</xdr:rowOff>
    </xdr:from>
    <xdr:to>
      <xdr:col>2</xdr:col>
      <xdr:colOff>228600</xdr:colOff>
      <xdr:row>497</xdr:row>
      <xdr:rowOff>228600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497</xdr:row>
      <xdr:rowOff>0</xdr:rowOff>
    </xdr:from>
    <xdr:to>
      <xdr:col>3</xdr:col>
      <xdr:colOff>228600</xdr:colOff>
      <xdr:row>497</xdr:row>
      <xdr:rowOff>228600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500</xdr:row>
      <xdr:rowOff>0</xdr:rowOff>
    </xdr:from>
    <xdr:to>
      <xdr:col>2</xdr:col>
      <xdr:colOff>228600</xdr:colOff>
      <xdr:row>500</xdr:row>
      <xdr:rowOff>228600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500</xdr:row>
      <xdr:rowOff>0</xdr:rowOff>
    </xdr:from>
    <xdr:to>
      <xdr:col>3</xdr:col>
      <xdr:colOff>228600</xdr:colOff>
      <xdr:row>500</xdr:row>
      <xdr:rowOff>228600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503</xdr:row>
      <xdr:rowOff>0</xdr:rowOff>
    </xdr:from>
    <xdr:to>
      <xdr:col>2</xdr:col>
      <xdr:colOff>228600</xdr:colOff>
      <xdr:row>503</xdr:row>
      <xdr:rowOff>228600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503</xdr:row>
      <xdr:rowOff>0</xdr:rowOff>
    </xdr:from>
    <xdr:to>
      <xdr:col>3</xdr:col>
      <xdr:colOff>228600</xdr:colOff>
      <xdr:row>503</xdr:row>
      <xdr:rowOff>228600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506</xdr:row>
      <xdr:rowOff>0</xdr:rowOff>
    </xdr:from>
    <xdr:to>
      <xdr:col>2</xdr:col>
      <xdr:colOff>228600</xdr:colOff>
      <xdr:row>506</xdr:row>
      <xdr:rowOff>228600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506</xdr:row>
      <xdr:rowOff>0</xdr:rowOff>
    </xdr:from>
    <xdr:to>
      <xdr:col>3</xdr:col>
      <xdr:colOff>228600</xdr:colOff>
      <xdr:row>506</xdr:row>
      <xdr:rowOff>228600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509</xdr:row>
      <xdr:rowOff>0</xdr:rowOff>
    </xdr:from>
    <xdr:to>
      <xdr:col>2</xdr:col>
      <xdr:colOff>228600</xdr:colOff>
      <xdr:row>509</xdr:row>
      <xdr:rowOff>228600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509</xdr:row>
      <xdr:rowOff>0</xdr:rowOff>
    </xdr:from>
    <xdr:to>
      <xdr:col>3</xdr:col>
      <xdr:colOff>228600</xdr:colOff>
      <xdr:row>509</xdr:row>
      <xdr:rowOff>228600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512</xdr:row>
      <xdr:rowOff>0</xdr:rowOff>
    </xdr:from>
    <xdr:to>
      <xdr:col>2</xdr:col>
      <xdr:colOff>228600</xdr:colOff>
      <xdr:row>512</xdr:row>
      <xdr:rowOff>228600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512</xdr:row>
      <xdr:rowOff>0</xdr:rowOff>
    </xdr:from>
    <xdr:to>
      <xdr:col>3</xdr:col>
      <xdr:colOff>228600</xdr:colOff>
      <xdr:row>512</xdr:row>
      <xdr:rowOff>228600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515</xdr:row>
      <xdr:rowOff>0</xdr:rowOff>
    </xdr:from>
    <xdr:to>
      <xdr:col>2</xdr:col>
      <xdr:colOff>228600</xdr:colOff>
      <xdr:row>515</xdr:row>
      <xdr:rowOff>228600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515</xdr:row>
      <xdr:rowOff>0</xdr:rowOff>
    </xdr:from>
    <xdr:to>
      <xdr:col>3</xdr:col>
      <xdr:colOff>228600</xdr:colOff>
      <xdr:row>515</xdr:row>
      <xdr:rowOff>228600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518</xdr:row>
      <xdr:rowOff>0</xdr:rowOff>
    </xdr:from>
    <xdr:to>
      <xdr:col>2</xdr:col>
      <xdr:colOff>228600</xdr:colOff>
      <xdr:row>518</xdr:row>
      <xdr:rowOff>228600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518</xdr:row>
      <xdr:rowOff>0</xdr:rowOff>
    </xdr:from>
    <xdr:to>
      <xdr:col>3</xdr:col>
      <xdr:colOff>228600</xdr:colOff>
      <xdr:row>518</xdr:row>
      <xdr:rowOff>228600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521</xdr:row>
      <xdr:rowOff>0</xdr:rowOff>
    </xdr:from>
    <xdr:to>
      <xdr:col>2</xdr:col>
      <xdr:colOff>228600</xdr:colOff>
      <xdr:row>521</xdr:row>
      <xdr:rowOff>228600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521</xdr:row>
      <xdr:rowOff>0</xdr:rowOff>
    </xdr:from>
    <xdr:to>
      <xdr:col>3</xdr:col>
      <xdr:colOff>228600</xdr:colOff>
      <xdr:row>521</xdr:row>
      <xdr:rowOff>228600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524</xdr:row>
      <xdr:rowOff>0</xdr:rowOff>
    </xdr:from>
    <xdr:to>
      <xdr:col>2</xdr:col>
      <xdr:colOff>228600</xdr:colOff>
      <xdr:row>524</xdr:row>
      <xdr:rowOff>228600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524</xdr:row>
      <xdr:rowOff>0</xdr:rowOff>
    </xdr:from>
    <xdr:to>
      <xdr:col>3</xdr:col>
      <xdr:colOff>228600</xdr:colOff>
      <xdr:row>524</xdr:row>
      <xdr:rowOff>228600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527</xdr:row>
      <xdr:rowOff>0</xdr:rowOff>
    </xdr:from>
    <xdr:to>
      <xdr:col>2</xdr:col>
      <xdr:colOff>228600</xdr:colOff>
      <xdr:row>527</xdr:row>
      <xdr:rowOff>228600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527</xdr:row>
      <xdr:rowOff>0</xdr:rowOff>
    </xdr:from>
    <xdr:to>
      <xdr:col>3</xdr:col>
      <xdr:colOff>228600</xdr:colOff>
      <xdr:row>527</xdr:row>
      <xdr:rowOff>228600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530</xdr:row>
      <xdr:rowOff>0</xdr:rowOff>
    </xdr:from>
    <xdr:to>
      <xdr:col>2</xdr:col>
      <xdr:colOff>228600</xdr:colOff>
      <xdr:row>530</xdr:row>
      <xdr:rowOff>228600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530</xdr:row>
      <xdr:rowOff>0</xdr:rowOff>
    </xdr:from>
    <xdr:to>
      <xdr:col>3</xdr:col>
      <xdr:colOff>228600</xdr:colOff>
      <xdr:row>530</xdr:row>
      <xdr:rowOff>228600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533</xdr:row>
      <xdr:rowOff>0</xdr:rowOff>
    </xdr:from>
    <xdr:to>
      <xdr:col>2</xdr:col>
      <xdr:colOff>228600</xdr:colOff>
      <xdr:row>533</xdr:row>
      <xdr:rowOff>228600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536</xdr:row>
      <xdr:rowOff>0</xdr:rowOff>
    </xdr:from>
    <xdr:to>
      <xdr:col>2</xdr:col>
      <xdr:colOff>228600</xdr:colOff>
      <xdr:row>536</xdr:row>
      <xdr:rowOff>228600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536</xdr:row>
      <xdr:rowOff>0</xdr:rowOff>
    </xdr:from>
    <xdr:to>
      <xdr:col>3</xdr:col>
      <xdr:colOff>228600</xdr:colOff>
      <xdr:row>536</xdr:row>
      <xdr:rowOff>228600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539</xdr:row>
      <xdr:rowOff>0</xdr:rowOff>
    </xdr:from>
    <xdr:to>
      <xdr:col>2</xdr:col>
      <xdr:colOff>228600</xdr:colOff>
      <xdr:row>539</xdr:row>
      <xdr:rowOff>228600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539</xdr:row>
      <xdr:rowOff>0</xdr:rowOff>
    </xdr:from>
    <xdr:to>
      <xdr:col>3</xdr:col>
      <xdr:colOff>228600</xdr:colOff>
      <xdr:row>539</xdr:row>
      <xdr:rowOff>228600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542</xdr:row>
      <xdr:rowOff>0</xdr:rowOff>
    </xdr:from>
    <xdr:to>
      <xdr:col>2</xdr:col>
      <xdr:colOff>228600</xdr:colOff>
      <xdr:row>542</xdr:row>
      <xdr:rowOff>228600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542</xdr:row>
      <xdr:rowOff>0</xdr:rowOff>
    </xdr:from>
    <xdr:to>
      <xdr:col>3</xdr:col>
      <xdr:colOff>228600</xdr:colOff>
      <xdr:row>542</xdr:row>
      <xdr:rowOff>228600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545</xdr:row>
      <xdr:rowOff>0</xdr:rowOff>
    </xdr:from>
    <xdr:to>
      <xdr:col>2</xdr:col>
      <xdr:colOff>228600</xdr:colOff>
      <xdr:row>545</xdr:row>
      <xdr:rowOff>228600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545</xdr:row>
      <xdr:rowOff>0</xdr:rowOff>
    </xdr:from>
    <xdr:to>
      <xdr:col>3</xdr:col>
      <xdr:colOff>228600</xdr:colOff>
      <xdr:row>545</xdr:row>
      <xdr:rowOff>228600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548</xdr:row>
      <xdr:rowOff>0</xdr:rowOff>
    </xdr:from>
    <xdr:to>
      <xdr:col>2</xdr:col>
      <xdr:colOff>228600</xdr:colOff>
      <xdr:row>548</xdr:row>
      <xdr:rowOff>228600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548</xdr:row>
      <xdr:rowOff>0</xdr:rowOff>
    </xdr:from>
    <xdr:to>
      <xdr:col>3</xdr:col>
      <xdr:colOff>228600</xdr:colOff>
      <xdr:row>548</xdr:row>
      <xdr:rowOff>228600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551</xdr:row>
      <xdr:rowOff>0</xdr:rowOff>
    </xdr:from>
    <xdr:to>
      <xdr:col>2</xdr:col>
      <xdr:colOff>228600</xdr:colOff>
      <xdr:row>551</xdr:row>
      <xdr:rowOff>228600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551</xdr:row>
      <xdr:rowOff>0</xdr:rowOff>
    </xdr:from>
    <xdr:to>
      <xdr:col>3</xdr:col>
      <xdr:colOff>228600</xdr:colOff>
      <xdr:row>551</xdr:row>
      <xdr:rowOff>228600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554</xdr:row>
      <xdr:rowOff>0</xdr:rowOff>
    </xdr:from>
    <xdr:to>
      <xdr:col>2</xdr:col>
      <xdr:colOff>228600</xdr:colOff>
      <xdr:row>554</xdr:row>
      <xdr:rowOff>228600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554</xdr:row>
      <xdr:rowOff>0</xdr:rowOff>
    </xdr:from>
    <xdr:to>
      <xdr:col>3</xdr:col>
      <xdr:colOff>228600</xdr:colOff>
      <xdr:row>554</xdr:row>
      <xdr:rowOff>228600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557</xdr:row>
      <xdr:rowOff>0</xdr:rowOff>
    </xdr:from>
    <xdr:to>
      <xdr:col>2</xdr:col>
      <xdr:colOff>228600</xdr:colOff>
      <xdr:row>557</xdr:row>
      <xdr:rowOff>228600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557</xdr:row>
      <xdr:rowOff>0</xdr:rowOff>
    </xdr:from>
    <xdr:to>
      <xdr:col>3</xdr:col>
      <xdr:colOff>228600</xdr:colOff>
      <xdr:row>557</xdr:row>
      <xdr:rowOff>228600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560</xdr:row>
      <xdr:rowOff>0</xdr:rowOff>
    </xdr:from>
    <xdr:to>
      <xdr:col>2</xdr:col>
      <xdr:colOff>228600</xdr:colOff>
      <xdr:row>560</xdr:row>
      <xdr:rowOff>228600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560</xdr:row>
      <xdr:rowOff>0</xdr:rowOff>
    </xdr:from>
    <xdr:to>
      <xdr:col>3</xdr:col>
      <xdr:colOff>228600</xdr:colOff>
      <xdr:row>560</xdr:row>
      <xdr:rowOff>228600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563</xdr:row>
      <xdr:rowOff>0</xdr:rowOff>
    </xdr:from>
    <xdr:to>
      <xdr:col>2</xdr:col>
      <xdr:colOff>228600</xdr:colOff>
      <xdr:row>563</xdr:row>
      <xdr:rowOff>228600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563</xdr:row>
      <xdr:rowOff>0</xdr:rowOff>
    </xdr:from>
    <xdr:to>
      <xdr:col>3</xdr:col>
      <xdr:colOff>228600</xdr:colOff>
      <xdr:row>563</xdr:row>
      <xdr:rowOff>228600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566</xdr:row>
      <xdr:rowOff>0</xdr:rowOff>
    </xdr:from>
    <xdr:to>
      <xdr:col>2</xdr:col>
      <xdr:colOff>228600</xdr:colOff>
      <xdr:row>566</xdr:row>
      <xdr:rowOff>228600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566</xdr:row>
      <xdr:rowOff>0</xdr:rowOff>
    </xdr:from>
    <xdr:to>
      <xdr:col>3</xdr:col>
      <xdr:colOff>228600</xdr:colOff>
      <xdr:row>566</xdr:row>
      <xdr:rowOff>228600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569</xdr:row>
      <xdr:rowOff>0</xdr:rowOff>
    </xdr:from>
    <xdr:to>
      <xdr:col>2</xdr:col>
      <xdr:colOff>228600</xdr:colOff>
      <xdr:row>569</xdr:row>
      <xdr:rowOff>228600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569</xdr:row>
      <xdr:rowOff>0</xdr:rowOff>
    </xdr:from>
    <xdr:to>
      <xdr:col>3</xdr:col>
      <xdr:colOff>228600</xdr:colOff>
      <xdr:row>569</xdr:row>
      <xdr:rowOff>228600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572</xdr:row>
      <xdr:rowOff>0</xdr:rowOff>
    </xdr:from>
    <xdr:to>
      <xdr:col>2</xdr:col>
      <xdr:colOff>228600</xdr:colOff>
      <xdr:row>572</xdr:row>
      <xdr:rowOff>228600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572</xdr:row>
      <xdr:rowOff>0</xdr:rowOff>
    </xdr:from>
    <xdr:to>
      <xdr:col>3</xdr:col>
      <xdr:colOff>228600</xdr:colOff>
      <xdr:row>572</xdr:row>
      <xdr:rowOff>228600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575</xdr:row>
      <xdr:rowOff>0</xdr:rowOff>
    </xdr:from>
    <xdr:to>
      <xdr:col>2</xdr:col>
      <xdr:colOff>228600</xdr:colOff>
      <xdr:row>575</xdr:row>
      <xdr:rowOff>228600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575</xdr:row>
      <xdr:rowOff>0</xdr:rowOff>
    </xdr:from>
    <xdr:to>
      <xdr:col>3</xdr:col>
      <xdr:colOff>228600</xdr:colOff>
      <xdr:row>575</xdr:row>
      <xdr:rowOff>228600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578</xdr:row>
      <xdr:rowOff>0</xdr:rowOff>
    </xdr:from>
    <xdr:to>
      <xdr:col>2</xdr:col>
      <xdr:colOff>228600</xdr:colOff>
      <xdr:row>578</xdr:row>
      <xdr:rowOff>228600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578</xdr:row>
      <xdr:rowOff>0</xdr:rowOff>
    </xdr:from>
    <xdr:to>
      <xdr:col>3</xdr:col>
      <xdr:colOff>228600</xdr:colOff>
      <xdr:row>578</xdr:row>
      <xdr:rowOff>228600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581</xdr:row>
      <xdr:rowOff>0</xdr:rowOff>
    </xdr:from>
    <xdr:to>
      <xdr:col>2</xdr:col>
      <xdr:colOff>228600</xdr:colOff>
      <xdr:row>581</xdr:row>
      <xdr:rowOff>228600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581</xdr:row>
      <xdr:rowOff>0</xdr:rowOff>
    </xdr:from>
    <xdr:to>
      <xdr:col>3</xdr:col>
      <xdr:colOff>228600</xdr:colOff>
      <xdr:row>581</xdr:row>
      <xdr:rowOff>228600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584</xdr:row>
      <xdr:rowOff>0</xdr:rowOff>
    </xdr:from>
    <xdr:to>
      <xdr:col>2</xdr:col>
      <xdr:colOff>228600</xdr:colOff>
      <xdr:row>584</xdr:row>
      <xdr:rowOff>228600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584</xdr:row>
      <xdr:rowOff>0</xdr:rowOff>
    </xdr:from>
    <xdr:to>
      <xdr:col>3</xdr:col>
      <xdr:colOff>228600</xdr:colOff>
      <xdr:row>584</xdr:row>
      <xdr:rowOff>228600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587</xdr:row>
      <xdr:rowOff>0</xdr:rowOff>
    </xdr:from>
    <xdr:to>
      <xdr:col>2</xdr:col>
      <xdr:colOff>228600</xdr:colOff>
      <xdr:row>587</xdr:row>
      <xdr:rowOff>228600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587</xdr:row>
      <xdr:rowOff>0</xdr:rowOff>
    </xdr:from>
    <xdr:to>
      <xdr:col>3</xdr:col>
      <xdr:colOff>228600</xdr:colOff>
      <xdr:row>587</xdr:row>
      <xdr:rowOff>228600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590</xdr:row>
      <xdr:rowOff>0</xdr:rowOff>
    </xdr:from>
    <xdr:to>
      <xdr:col>2</xdr:col>
      <xdr:colOff>228600</xdr:colOff>
      <xdr:row>590</xdr:row>
      <xdr:rowOff>228600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590</xdr:row>
      <xdr:rowOff>0</xdr:rowOff>
    </xdr:from>
    <xdr:to>
      <xdr:col>3</xdr:col>
      <xdr:colOff>228600</xdr:colOff>
      <xdr:row>590</xdr:row>
      <xdr:rowOff>228600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593</xdr:row>
      <xdr:rowOff>0</xdr:rowOff>
    </xdr:from>
    <xdr:to>
      <xdr:col>2</xdr:col>
      <xdr:colOff>228600</xdr:colOff>
      <xdr:row>593</xdr:row>
      <xdr:rowOff>228600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593</xdr:row>
      <xdr:rowOff>0</xdr:rowOff>
    </xdr:from>
    <xdr:to>
      <xdr:col>3</xdr:col>
      <xdr:colOff>228600</xdr:colOff>
      <xdr:row>593</xdr:row>
      <xdr:rowOff>228600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596</xdr:row>
      <xdr:rowOff>0</xdr:rowOff>
    </xdr:from>
    <xdr:to>
      <xdr:col>2</xdr:col>
      <xdr:colOff>228600</xdr:colOff>
      <xdr:row>596</xdr:row>
      <xdr:rowOff>228600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596</xdr:row>
      <xdr:rowOff>0</xdr:rowOff>
    </xdr:from>
    <xdr:to>
      <xdr:col>3</xdr:col>
      <xdr:colOff>228600</xdr:colOff>
      <xdr:row>596</xdr:row>
      <xdr:rowOff>228600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599</xdr:row>
      <xdr:rowOff>0</xdr:rowOff>
    </xdr:from>
    <xdr:to>
      <xdr:col>2</xdr:col>
      <xdr:colOff>228600</xdr:colOff>
      <xdr:row>599</xdr:row>
      <xdr:rowOff>228600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599</xdr:row>
      <xdr:rowOff>0</xdr:rowOff>
    </xdr:from>
    <xdr:to>
      <xdr:col>3</xdr:col>
      <xdr:colOff>228600</xdr:colOff>
      <xdr:row>599</xdr:row>
      <xdr:rowOff>228600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602</xdr:row>
      <xdr:rowOff>0</xdr:rowOff>
    </xdr:from>
    <xdr:to>
      <xdr:col>2</xdr:col>
      <xdr:colOff>228600</xdr:colOff>
      <xdr:row>602</xdr:row>
      <xdr:rowOff>228600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602</xdr:row>
      <xdr:rowOff>0</xdr:rowOff>
    </xdr:from>
    <xdr:to>
      <xdr:col>3</xdr:col>
      <xdr:colOff>228600</xdr:colOff>
      <xdr:row>602</xdr:row>
      <xdr:rowOff>228600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605</xdr:row>
      <xdr:rowOff>0</xdr:rowOff>
    </xdr:from>
    <xdr:to>
      <xdr:col>2</xdr:col>
      <xdr:colOff>228600</xdr:colOff>
      <xdr:row>605</xdr:row>
      <xdr:rowOff>228600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605</xdr:row>
      <xdr:rowOff>0</xdr:rowOff>
    </xdr:from>
    <xdr:to>
      <xdr:col>3</xdr:col>
      <xdr:colOff>228600</xdr:colOff>
      <xdr:row>605</xdr:row>
      <xdr:rowOff>228600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608</xdr:row>
      <xdr:rowOff>0</xdr:rowOff>
    </xdr:from>
    <xdr:to>
      <xdr:col>2</xdr:col>
      <xdr:colOff>228600</xdr:colOff>
      <xdr:row>608</xdr:row>
      <xdr:rowOff>228600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608</xdr:row>
      <xdr:rowOff>0</xdr:rowOff>
    </xdr:from>
    <xdr:to>
      <xdr:col>3</xdr:col>
      <xdr:colOff>228600</xdr:colOff>
      <xdr:row>608</xdr:row>
      <xdr:rowOff>228600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611</xdr:row>
      <xdr:rowOff>0</xdr:rowOff>
    </xdr:from>
    <xdr:to>
      <xdr:col>2</xdr:col>
      <xdr:colOff>228600</xdr:colOff>
      <xdr:row>611</xdr:row>
      <xdr:rowOff>228600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611</xdr:row>
      <xdr:rowOff>0</xdr:rowOff>
    </xdr:from>
    <xdr:to>
      <xdr:col>3</xdr:col>
      <xdr:colOff>228600</xdr:colOff>
      <xdr:row>611</xdr:row>
      <xdr:rowOff>228600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614</xdr:row>
      <xdr:rowOff>0</xdr:rowOff>
    </xdr:from>
    <xdr:to>
      <xdr:col>2</xdr:col>
      <xdr:colOff>228600</xdr:colOff>
      <xdr:row>614</xdr:row>
      <xdr:rowOff>228600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614</xdr:row>
      <xdr:rowOff>0</xdr:rowOff>
    </xdr:from>
    <xdr:to>
      <xdr:col>3</xdr:col>
      <xdr:colOff>228600</xdr:colOff>
      <xdr:row>614</xdr:row>
      <xdr:rowOff>228600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617</xdr:row>
      <xdr:rowOff>0</xdr:rowOff>
    </xdr:from>
    <xdr:to>
      <xdr:col>2</xdr:col>
      <xdr:colOff>228600</xdr:colOff>
      <xdr:row>617</xdr:row>
      <xdr:rowOff>228600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617</xdr:row>
      <xdr:rowOff>0</xdr:rowOff>
    </xdr:from>
    <xdr:to>
      <xdr:col>3</xdr:col>
      <xdr:colOff>228600</xdr:colOff>
      <xdr:row>617</xdr:row>
      <xdr:rowOff>228600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620</xdr:row>
      <xdr:rowOff>0</xdr:rowOff>
    </xdr:from>
    <xdr:to>
      <xdr:col>2</xdr:col>
      <xdr:colOff>228600</xdr:colOff>
      <xdr:row>620</xdr:row>
      <xdr:rowOff>228600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620</xdr:row>
      <xdr:rowOff>0</xdr:rowOff>
    </xdr:from>
    <xdr:to>
      <xdr:col>3</xdr:col>
      <xdr:colOff>228600</xdr:colOff>
      <xdr:row>620</xdr:row>
      <xdr:rowOff>228600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623</xdr:row>
      <xdr:rowOff>0</xdr:rowOff>
    </xdr:from>
    <xdr:to>
      <xdr:col>2</xdr:col>
      <xdr:colOff>228600</xdr:colOff>
      <xdr:row>623</xdr:row>
      <xdr:rowOff>228600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623</xdr:row>
      <xdr:rowOff>0</xdr:rowOff>
    </xdr:from>
    <xdr:to>
      <xdr:col>3</xdr:col>
      <xdr:colOff>228600</xdr:colOff>
      <xdr:row>623</xdr:row>
      <xdr:rowOff>228600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626</xdr:row>
      <xdr:rowOff>0</xdr:rowOff>
    </xdr:from>
    <xdr:to>
      <xdr:col>2</xdr:col>
      <xdr:colOff>228600</xdr:colOff>
      <xdr:row>626</xdr:row>
      <xdr:rowOff>228600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626</xdr:row>
      <xdr:rowOff>0</xdr:rowOff>
    </xdr:from>
    <xdr:to>
      <xdr:col>3</xdr:col>
      <xdr:colOff>228600</xdr:colOff>
      <xdr:row>626</xdr:row>
      <xdr:rowOff>228600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629</xdr:row>
      <xdr:rowOff>0</xdr:rowOff>
    </xdr:from>
    <xdr:to>
      <xdr:col>2</xdr:col>
      <xdr:colOff>228600</xdr:colOff>
      <xdr:row>629</xdr:row>
      <xdr:rowOff>228600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629</xdr:row>
      <xdr:rowOff>0</xdr:rowOff>
    </xdr:from>
    <xdr:to>
      <xdr:col>3</xdr:col>
      <xdr:colOff>228600</xdr:colOff>
      <xdr:row>629</xdr:row>
      <xdr:rowOff>228600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632</xdr:row>
      <xdr:rowOff>0</xdr:rowOff>
    </xdr:from>
    <xdr:to>
      <xdr:col>2</xdr:col>
      <xdr:colOff>228600</xdr:colOff>
      <xdr:row>632</xdr:row>
      <xdr:rowOff>228600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632</xdr:row>
      <xdr:rowOff>0</xdr:rowOff>
    </xdr:from>
    <xdr:to>
      <xdr:col>3</xdr:col>
      <xdr:colOff>228600</xdr:colOff>
      <xdr:row>632</xdr:row>
      <xdr:rowOff>228600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639</xdr:row>
      <xdr:rowOff>0</xdr:rowOff>
    </xdr:from>
    <xdr:to>
      <xdr:col>2</xdr:col>
      <xdr:colOff>228600</xdr:colOff>
      <xdr:row>639</xdr:row>
      <xdr:rowOff>228600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639</xdr:row>
      <xdr:rowOff>0</xdr:rowOff>
    </xdr:from>
    <xdr:to>
      <xdr:col>3</xdr:col>
      <xdr:colOff>228600</xdr:colOff>
      <xdr:row>639</xdr:row>
      <xdr:rowOff>228600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642</xdr:row>
      <xdr:rowOff>0</xdr:rowOff>
    </xdr:from>
    <xdr:to>
      <xdr:col>2</xdr:col>
      <xdr:colOff>228600</xdr:colOff>
      <xdr:row>642</xdr:row>
      <xdr:rowOff>228600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642</xdr:row>
      <xdr:rowOff>0</xdr:rowOff>
    </xdr:from>
    <xdr:to>
      <xdr:col>3</xdr:col>
      <xdr:colOff>228600</xdr:colOff>
      <xdr:row>642</xdr:row>
      <xdr:rowOff>228600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645</xdr:row>
      <xdr:rowOff>0</xdr:rowOff>
    </xdr:from>
    <xdr:to>
      <xdr:col>2</xdr:col>
      <xdr:colOff>228600</xdr:colOff>
      <xdr:row>645</xdr:row>
      <xdr:rowOff>228600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645</xdr:row>
      <xdr:rowOff>0</xdr:rowOff>
    </xdr:from>
    <xdr:to>
      <xdr:col>3</xdr:col>
      <xdr:colOff>228600</xdr:colOff>
      <xdr:row>645</xdr:row>
      <xdr:rowOff>228600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648</xdr:row>
      <xdr:rowOff>0</xdr:rowOff>
    </xdr:from>
    <xdr:to>
      <xdr:col>2</xdr:col>
      <xdr:colOff>228600</xdr:colOff>
      <xdr:row>648</xdr:row>
      <xdr:rowOff>228600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648</xdr:row>
      <xdr:rowOff>0</xdr:rowOff>
    </xdr:from>
    <xdr:to>
      <xdr:col>3</xdr:col>
      <xdr:colOff>228600</xdr:colOff>
      <xdr:row>648</xdr:row>
      <xdr:rowOff>228600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651</xdr:row>
      <xdr:rowOff>0</xdr:rowOff>
    </xdr:from>
    <xdr:to>
      <xdr:col>2</xdr:col>
      <xdr:colOff>228600</xdr:colOff>
      <xdr:row>651</xdr:row>
      <xdr:rowOff>228600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651</xdr:row>
      <xdr:rowOff>0</xdr:rowOff>
    </xdr:from>
    <xdr:to>
      <xdr:col>3</xdr:col>
      <xdr:colOff>228600</xdr:colOff>
      <xdr:row>651</xdr:row>
      <xdr:rowOff>228600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654</xdr:row>
      <xdr:rowOff>0</xdr:rowOff>
    </xdr:from>
    <xdr:to>
      <xdr:col>2</xdr:col>
      <xdr:colOff>228600</xdr:colOff>
      <xdr:row>654</xdr:row>
      <xdr:rowOff>228600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654</xdr:row>
      <xdr:rowOff>0</xdr:rowOff>
    </xdr:from>
    <xdr:to>
      <xdr:col>3</xdr:col>
      <xdr:colOff>228600</xdr:colOff>
      <xdr:row>654</xdr:row>
      <xdr:rowOff>228600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657</xdr:row>
      <xdr:rowOff>0</xdr:rowOff>
    </xdr:from>
    <xdr:to>
      <xdr:col>2</xdr:col>
      <xdr:colOff>228600</xdr:colOff>
      <xdr:row>657</xdr:row>
      <xdr:rowOff>228600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657</xdr:row>
      <xdr:rowOff>0</xdr:rowOff>
    </xdr:from>
    <xdr:to>
      <xdr:col>3</xdr:col>
      <xdr:colOff>228600</xdr:colOff>
      <xdr:row>657</xdr:row>
      <xdr:rowOff>228600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660</xdr:row>
      <xdr:rowOff>0</xdr:rowOff>
    </xdr:from>
    <xdr:to>
      <xdr:col>2</xdr:col>
      <xdr:colOff>228600</xdr:colOff>
      <xdr:row>660</xdr:row>
      <xdr:rowOff>228600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660</xdr:row>
      <xdr:rowOff>0</xdr:rowOff>
    </xdr:from>
    <xdr:to>
      <xdr:col>3</xdr:col>
      <xdr:colOff>228600</xdr:colOff>
      <xdr:row>660</xdr:row>
      <xdr:rowOff>228600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663</xdr:row>
      <xdr:rowOff>0</xdr:rowOff>
    </xdr:from>
    <xdr:to>
      <xdr:col>2</xdr:col>
      <xdr:colOff>228600</xdr:colOff>
      <xdr:row>663</xdr:row>
      <xdr:rowOff>228600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663</xdr:row>
      <xdr:rowOff>0</xdr:rowOff>
    </xdr:from>
    <xdr:to>
      <xdr:col>3</xdr:col>
      <xdr:colOff>228600</xdr:colOff>
      <xdr:row>663</xdr:row>
      <xdr:rowOff>228600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666</xdr:row>
      <xdr:rowOff>0</xdr:rowOff>
    </xdr:from>
    <xdr:to>
      <xdr:col>2</xdr:col>
      <xdr:colOff>228600</xdr:colOff>
      <xdr:row>666</xdr:row>
      <xdr:rowOff>228600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666</xdr:row>
      <xdr:rowOff>0</xdr:rowOff>
    </xdr:from>
    <xdr:to>
      <xdr:col>3</xdr:col>
      <xdr:colOff>228600</xdr:colOff>
      <xdr:row>666</xdr:row>
      <xdr:rowOff>228600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669</xdr:row>
      <xdr:rowOff>0</xdr:rowOff>
    </xdr:from>
    <xdr:to>
      <xdr:col>2</xdr:col>
      <xdr:colOff>228600</xdr:colOff>
      <xdr:row>669</xdr:row>
      <xdr:rowOff>228600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669</xdr:row>
      <xdr:rowOff>0</xdr:rowOff>
    </xdr:from>
    <xdr:to>
      <xdr:col>3</xdr:col>
      <xdr:colOff>228600</xdr:colOff>
      <xdr:row>669</xdr:row>
      <xdr:rowOff>228600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672</xdr:row>
      <xdr:rowOff>0</xdr:rowOff>
    </xdr:from>
    <xdr:to>
      <xdr:col>2</xdr:col>
      <xdr:colOff>228600</xdr:colOff>
      <xdr:row>672</xdr:row>
      <xdr:rowOff>228600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672</xdr:row>
      <xdr:rowOff>0</xdr:rowOff>
    </xdr:from>
    <xdr:to>
      <xdr:col>3</xdr:col>
      <xdr:colOff>228600</xdr:colOff>
      <xdr:row>672</xdr:row>
      <xdr:rowOff>228600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675</xdr:row>
      <xdr:rowOff>0</xdr:rowOff>
    </xdr:from>
    <xdr:to>
      <xdr:col>2</xdr:col>
      <xdr:colOff>228600</xdr:colOff>
      <xdr:row>675</xdr:row>
      <xdr:rowOff>228600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675</xdr:row>
      <xdr:rowOff>0</xdr:rowOff>
    </xdr:from>
    <xdr:to>
      <xdr:col>3</xdr:col>
      <xdr:colOff>228600</xdr:colOff>
      <xdr:row>675</xdr:row>
      <xdr:rowOff>228600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678</xdr:row>
      <xdr:rowOff>0</xdr:rowOff>
    </xdr:from>
    <xdr:to>
      <xdr:col>2</xdr:col>
      <xdr:colOff>228600</xdr:colOff>
      <xdr:row>678</xdr:row>
      <xdr:rowOff>228600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678</xdr:row>
      <xdr:rowOff>0</xdr:rowOff>
    </xdr:from>
    <xdr:to>
      <xdr:col>3</xdr:col>
      <xdr:colOff>228600</xdr:colOff>
      <xdr:row>678</xdr:row>
      <xdr:rowOff>228600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681</xdr:row>
      <xdr:rowOff>0</xdr:rowOff>
    </xdr:from>
    <xdr:to>
      <xdr:col>2</xdr:col>
      <xdr:colOff>228600</xdr:colOff>
      <xdr:row>681</xdr:row>
      <xdr:rowOff>228600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681</xdr:row>
      <xdr:rowOff>0</xdr:rowOff>
    </xdr:from>
    <xdr:to>
      <xdr:col>3</xdr:col>
      <xdr:colOff>228600</xdr:colOff>
      <xdr:row>681</xdr:row>
      <xdr:rowOff>228600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684</xdr:row>
      <xdr:rowOff>0</xdr:rowOff>
    </xdr:from>
    <xdr:to>
      <xdr:col>2</xdr:col>
      <xdr:colOff>228600</xdr:colOff>
      <xdr:row>684</xdr:row>
      <xdr:rowOff>228600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684</xdr:row>
      <xdr:rowOff>0</xdr:rowOff>
    </xdr:from>
    <xdr:to>
      <xdr:col>3</xdr:col>
      <xdr:colOff>228600</xdr:colOff>
      <xdr:row>684</xdr:row>
      <xdr:rowOff>228600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687</xdr:row>
      <xdr:rowOff>0</xdr:rowOff>
    </xdr:from>
    <xdr:to>
      <xdr:col>2</xdr:col>
      <xdr:colOff>228600</xdr:colOff>
      <xdr:row>687</xdr:row>
      <xdr:rowOff>228600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687</xdr:row>
      <xdr:rowOff>0</xdr:rowOff>
    </xdr:from>
    <xdr:to>
      <xdr:col>3</xdr:col>
      <xdr:colOff>228600</xdr:colOff>
      <xdr:row>687</xdr:row>
      <xdr:rowOff>228600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690</xdr:row>
      <xdr:rowOff>0</xdr:rowOff>
    </xdr:from>
    <xdr:to>
      <xdr:col>2</xdr:col>
      <xdr:colOff>228600</xdr:colOff>
      <xdr:row>690</xdr:row>
      <xdr:rowOff>228600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690</xdr:row>
      <xdr:rowOff>0</xdr:rowOff>
    </xdr:from>
    <xdr:to>
      <xdr:col>3</xdr:col>
      <xdr:colOff>228600</xdr:colOff>
      <xdr:row>690</xdr:row>
      <xdr:rowOff>228600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693</xdr:row>
      <xdr:rowOff>0</xdr:rowOff>
    </xdr:from>
    <xdr:to>
      <xdr:col>2</xdr:col>
      <xdr:colOff>228600</xdr:colOff>
      <xdr:row>693</xdr:row>
      <xdr:rowOff>228600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693</xdr:row>
      <xdr:rowOff>0</xdr:rowOff>
    </xdr:from>
    <xdr:to>
      <xdr:col>3</xdr:col>
      <xdr:colOff>228600</xdr:colOff>
      <xdr:row>693</xdr:row>
      <xdr:rowOff>228600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696</xdr:row>
      <xdr:rowOff>0</xdr:rowOff>
    </xdr:from>
    <xdr:to>
      <xdr:col>2</xdr:col>
      <xdr:colOff>228600</xdr:colOff>
      <xdr:row>696</xdr:row>
      <xdr:rowOff>228600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696</xdr:row>
      <xdr:rowOff>0</xdr:rowOff>
    </xdr:from>
    <xdr:to>
      <xdr:col>3</xdr:col>
      <xdr:colOff>228600</xdr:colOff>
      <xdr:row>696</xdr:row>
      <xdr:rowOff>228600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699</xdr:row>
      <xdr:rowOff>0</xdr:rowOff>
    </xdr:from>
    <xdr:to>
      <xdr:col>2</xdr:col>
      <xdr:colOff>228600</xdr:colOff>
      <xdr:row>699</xdr:row>
      <xdr:rowOff>228600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699</xdr:row>
      <xdr:rowOff>0</xdr:rowOff>
    </xdr:from>
    <xdr:to>
      <xdr:col>3</xdr:col>
      <xdr:colOff>228600</xdr:colOff>
      <xdr:row>699</xdr:row>
      <xdr:rowOff>228600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702</xdr:row>
      <xdr:rowOff>0</xdr:rowOff>
    </xdr:from>
    <xdr:to>
      <xdr:col>2</xdr:col>
      <xdr:colOff>228600</xdr:colOff>
      <xdr:row>702</xdr:row>
      <xdr:rowOff>228600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702</xdr:row>
      <xdr:rowOff>0</xdr:rowOff>
    </xdr:from>
    <xdr:to>
      <xdr:col>3</xdr:col>
      <xdr:colOff>228600</xdr:colOff>
      <xdr:row>702</xdr:row>
      <xdr:rowOff>228600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705</xdr:row>
      <xdr:rowOff>0</xdr:rowOff>
    </xdr:from>
    <xdr:to>
      <xdr:col>2</xdr:col>
      <xdr:colOff>228600</xdr:colOff>
      <xdr:row>705</xdr:row>
      <xdr:rowOff>228600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705</xdr:row>
      <xdr:rowOff>0</xdr:rowOff>
    </xdr:from>
    <xdr:to>
      <xdr:col>3</xdr:col>
      <xdr:colOff>228600</xdr:colOff>
      <xdr:row>705</xdr:row>
      <xdr:rowOff>228600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708</xdr:row>
      <xdr:rowOff>0</xdr:rowOff>
    </xdr:from>
    <xdr:to>
      <xdr:col>2</xdr:col>
      <xdr:colOff>228600</xdr:colOff>
      <xdr:row>708</xdr:row>
      <xdr:rowOff>228600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708</xdr:row>
      <xdr:rowOff>0</xdr:rowOff>
    </xdr:from>
    <xdr:to>
      <xdr:col>3</xdr:col>
      <xdr:colOff>228600</xdr:colOff>
      <xdr:row>708</xdr:row>
      <xdr:rowOff>228600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711</xdr:row>
      <xdr:rowOff>0</xdr:rowOff>
    </xdr:from>
    <xdr:to>
      <xdr:col>2</xdr:col>
      <xdr:colOff>228600</xdr:colOff>
      <xdr:row>711</xdr:row>
      <xdr:rowOff>228600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711</xdr:row>
      <xdr:rowOff>0</xdr:rowOff>
    </xdr:from>
    <xdr:to>
      <xdr:col>3</xdr:col>
      <xdr:colOff>228600</xdr:colOff>
      <xdr:row>711</xdr:row>
      <xdr:rowOff>228600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714</xdr:row>
      <xdr:rowOff>0</xdr:rowOff>
    </xdr:from>
    <xdr:to>
      <xdr:col>2</xdr:col>
      <xdr:colOff>228600</xdr:colOff>
      <xdr:row>714</xdr:row>
      <xdr:rowOff>228600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714</xdr:row>
      <xdr:rowOff>0</xdr:rowOff>
    </xdr:from>
    <xdr:to>
      <xdr:col>3</xdr:col>
      <xdr:colOff>228600</xdr:colOff>
      <xdr:row>714</xdr:row>
      <xdr:rowOff>228600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717</xdr:row>
      <xdr:rowOff>0</xdr:rowOff>
    </xdr:from>
    <xdr:to>
      <xdr:col>2</xdr:col>
      <xdr:colOff>228600</xdr:colOff>
      <xdr:row>717</xdr:row>
      <xdr:rowOff>228600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717</xdr:row>
      <xdr:rowOff>0</xdr:rowOff>
    </xdr:from>
    <xdr:to>
      <xdr:col>3</xdr:col>
      <xdr:colOff>228600</xdr:colOff>
      <xdr:row>717</xdr:row>
      <xdr:rowOff>228600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720</xdr:row>
      <xdr:rowOff>0</xdr:rowOff>
    </xdr:from>
    <xdr:to>
      <xdr:col>2</xdr:col>
      <xdr:colOff>228600</xdr:colOff>
      <xdr:row>720</xdr:row>
      <xdr:rowOff>228600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720</xdr:row>
      <xdr:rowOff>0</xdr:rowOff>
    </xdr:from>
    <xdr:to>
      <xdr:col>3</xdr:col>
      <xdr:colOff>228600</xdr:colOff>
      <xdr:row>720</xdr:row>
      <xdr:rowOff>228600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723</xdr:row>
      <xdr:rowOff>0</xdr:rowOff>
    </xdr:from>
    <xdr:to>
      <xdr:col>2</xdr:col>
      <xdr:colOff>228600</xdr:colOff>
      <xdr:row>723</xdr:row>
      <xdr:rowOff>228600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723</xdr:row>
      <xdr:rowOff>0</xdr:rowOff>
    </xdr:from>
    <xdr:to>
      <xdr:col>3</xdr:col>
      <xdr:colOff>228600</xdr:colOff>
      <xdr:row>723</xdr:row>
      <xdr:rowOff>228600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726</xdr:row>
      <xdr:rowOff>0</xdr:rowOff>
    </xdr:from>
    <xdr:to>
      <xdr:col>2</xdr:col>
      <xdr:colOff>228600</xdr:colOff>
      <xdr:row>726</xdr:row>
      <xdr:rowOff>228600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726</xdr:row>
      <xdr:rowOff>0</xdr:rowOff>
    </xdr:from>
    <xdr:to>
      <xdr:col>3</xdr:col>
      <xdr:colOff>228600</xdr:colOff>
      <xdr:row>726</xdr:row>
      <xdr:rowOff>228600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729</xdr:row>
      <xdr:rowOff>0</xdr:rowOff>
    </xdr:from>
    <xdr:to>
      <xdr:col>2</xdr:col>
      <xdr:colOff>228600</xdr:colOff>
      <xdr:row>729</xdr:row>
      <xdr:rowOff>228600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729</xdr:row>
      <xdr:rowOff>0</xdr:rowOff>
    </xdr:from>
    <xdr:to>
      <xdr:col>3</xdr:col>
      <xdr:colOff>228600</xdr:colOff>
      <xdr:row>729</xdr:row>
      <xdr:rowOff>228600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732</xdr:row>
      <xdr:rowOff>0</xdr:rowOff>
    </xdr:from>
    <xdr:to>
      <xdr:col>2</xdr:col>
      <xdr:colOff>228600</xdr:colOff>
      <xdr:row>732</xdr:row>
      <xdr:rowOff>228600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732</xdr:row>
      <xdr:rowOff>0</xdr:rowOff>
    </xdr:from>
    <xdr:to>
      <xdr:col>3</xdr:col>
      <xdr:colOff>228600</xdr:colOff>
      <xdr:row>732</xdr:row>
      <xdr:rowOff>228600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735</xdr:row>
      <xdr:rowOff>0</xdr:rowOff>
    </xdr:from>
    <xdr:to>
      <xdr:col>2</xdr:col>
      <xdr:colOff>228600</xdr:colOff>
      <xdr:row>735</xdr:row>
      <xdr:rowOff>228600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735</xdr:row>
      <xdr:rowOff>0</xdr:rowOff>
    </xdr:from>
    <xdr:to>
      <xdr:col>3</xdr:col>
      <xdr:colOff>228600</xdr:colOff>
      <xdr:row>735</xdr:row>
      <xdr:rowOff>228600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738</xdr:row>
      <xdr:rowOff>0</xdr:rowOff>
    </xdr:from>
    <xdr:to>
      <xdr:col>2</xdr:col>
      <xdr:colOff>228600</xdr:colOff>
      <xdr:row>738</xdr:row>
      <xdr:rowOff>228600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738</xdr:row>
      <xdr:rowOff>0</xdr:rowOff>
    </xdr:from>
    <xdr:to>
      <xdr:col>3</xdr:col>
      <xdr:colOff>228600</xdr:colOff>
      <xdr:row>738</xdr:row>
      <xdr:rowOff>228600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741</xdr:row>
      <xdr:rowOff>0</xdr:rowOff>
    </xdr:from>
    <xdr:to>
      <xdr:col>2</xdr:col>
      <xdr:colOff>228600</xdr:colOff>
      <xdr:row>741</xdr:row>
      <xdr:rowOff>228600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741</xdr:row>
      <xdr:rowOff>0</xdr:rowOff>
    </xdr:from>
    <xdr:to>
      <xdr:col>3</xdr:col>
      <xdr:colOff>228600</xdr:colOff>
      <xdr:row>741</xdr:row>
      <xdr:rowOff>228600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744</xdr:row>
      <xdr:rowOff>0</xdr:rowOff>
    </xdr:from>
    <xdr:to>
      <xdr:col>2</xdr:col>
      <xdr:colOff>228600</xdr:colOff>
      <xdr:row>744</xdr:row>
      <xdr:rowOff>228600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744</xdr:row>
      <xdr:rowOff>0</xdr:rowOff>
    </xdr:from>
    <xdr:to>
      <xdr:col>3</xdr:col>
      <xdr:colOff>228600</xdr:colOff>
      <xdr:row>744</xdr:row>
      <xdr:rowOff>228600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228600</xdr:colOff>
      <xdr:row>747</xdr:row>
      <xdr:rowOff>228600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747</xdr:row>
      <xdr:rowOff>0</xdr:rowOff>
    </xdr:from>
    <xdr:to>
      <xdr:col>3</xdr:col>
      <xdr:colOff>228600</xdr:colOff>
      <xdr:row>747</xdr:row>
      <xdr:rowOff>228600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228600</xdr:colOff>
      <xdr:row>750</xdr:row>
      <xdr:rowOff>228600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750</xdr:row>
      <xdr:rowOff>0</xdr:rowOff>
    </xdr:from>
    <xdr:to>
      <xdr:col>3</xdr:col>
      <xdr:colOff>228600</xdr:colOff>
      <xdr:row>750</xdr:row>
      <xdr:rowOff>228600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753</xdr:row>
      <xdr:rowOff>0</xdr:rowOff>
    </xdr:from>
    <xdr:to>
      <xdr:col>2</xdr:col>
      <xdr:colOff>228600</xdr:colOff>
      <xdr:row>753</xdr:row>
      <xdr:rowOff>228600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753</xdr:row>
      <xdr:rowOff>0</xdr:rowOff>
    </xdr:from>
    <xdr:to>
      <xdr:col>3</xdr:col>
      <xdr:colOff>228600</xdr:colOff>
      <xdr:row>753</xdr:row>
      <xdr:rowOff>228600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756</xdr:row>
      <xdr:rowOff>0</xdr:rowOff>
    </xdr:from>
    <xdr:to>
      <xdr:col>2</xdr:col>
      <xdr:colOff>228600</xdr:colOff>
      <xdr:row>756</xdr:row>
      <xdr:rowOff>228600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756</xdr:row>
      <xdr:rowOff>0</xdr:rowOff>
    </xdr:from>
    <xdr:to>
      <xdr:col>3</xdr:col>
      <xdr:colOff>228600</xdr:colOff>
      <xdr:row>756</xdr:row>
      <xdr:rowOff>228600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228600</xdr:colOff>
      <xdr:row>759</xdr:row>
      <xdr:rowOff>228600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759</xdr:row>
      <xdr:rowOff>0</xdr:rowOff>
    </xdr:from>
    <xdr:to>
      <xdr:col>3</xdr:col>
      <xdr:colOff>228600</xdr:colOff>
      <xdr:row>759</xdr:row>
      <xdr:rowOff>228600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762</xdr:row>
      <xdr:rowOff>0</xdr:rowOff>
    </xdr:from>
    <xdr:to>
      <xdr:col>2</xdr:col>
      <xdr:colOff>228600</xdr:colOff>
      <xdr:row>762</xdr:row>
      <xdr:rowOff>228600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762</xdr:row>
      <xdr:rowOff>0</xdr:rowOff>
    </xdr:from>
    <xdr:to>
      <xdr:col>3</xdr:col>
      <xdr:colOff>228600</xdr:colOff>
      <xdr:row>762</xdr:row>
      <xdr:rowOff>228600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765</xdr:row>
      <xdr:rowOff>0</xdr:rowOff>
    </xdr:from>
    <xdr:to>
      <xdr:col>2</xdr:col>
      <xdr:colOff>228600</xdr:colOff>
      <xdr:row>765</xdr:row>
      <xdr:rowOff>228600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765</xdr:row>
      <xdr:rowOff>0</xdr:rowOff>
    </xdr:from>
    <xdr:to>
      <xdr:col>3</xdr:col>
      <xdr:colOff>228600</xdr:colOff>
      <xdr:row>765</xdr:row>
      <xdr:rowOff>228600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768</xdr:row>
      <xdr:rowOff>0</xdr:rowOff>
    </xdr:from>
    <xdr:to>
      <xdr:col>2</xdr:col>
      <xdr:colOff>228600</xdr:colOff>
      <xdr:row>768</xdr:row>
      <xdr:rowOff>228600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768</xdr:row>
      <xdr:rowOff>0</xdr:rowOff>
    </xdr:from>
    <xdr:to>
      <xdr:col>3</xdr:col>
      <xdr:colOff>228600</xdr:colOff>
      <xdr:row>768</xdr:row>
      <xdr:rowOff>228600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771</xdr:row>
      <xdr:rowOff>0</xdr:rowOff>
    </xdr:from>
    <xdr:to>
      <xdr:col>2</xdr:col>
      <xdr:colOff>228600</xdr:colOff>
      <xdr:row>771</xdr:row>
      <xdr:rowOff>228600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771</xdr:row>
      <xdr:rowOff>0</xdr:rowOff>
    </xdr:from>
    <xdr:to>
      <xdr:col>3</xdr:col>
      <xdr:colOff>228600</xdr:colOff>
      <xdr:row>771</xdr:row>
      <xdr:rowOff>228600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774</xdr:row>
      <xdr:rowOff>0</xdr:rowOff>
    </xdr:from>
    <xdr:to>
      <xdr:col>2</xdr:col>
      <xdr:colOff>228600</xdr:colOff>
      <xdr:row>774</xdr:row>
      <xdr:rowOff>228600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774</xdr:row>
      <xdr:rowOff>0</xdr:rowOff>
    </xdr:from>
    <xdr:to>
      <xdr:col>3</xdr:col>
      <xdr:colOff>228600</xdr:colOff>
      <xdr:row>774</xdr:row>
      <xdr:rowOff>228600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777</xdr:row>
      <xdr:rowOff>0</xdr:rowOff>
    </xdr:from>
    <xdr:to>
      <xdr:col>2</xdr:col>
      <xdr:colOff>228600</xdr:colOff>
      <xdr:row>777</xdr:row>
      <xdr:rowOff>228600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777</xdr:row>
      <xdr:rowOff>0</xdr:rowOff>
    </xdr:from>
    <xdr:to>
      <xdr:col>3</xdr:col>
      <xdr:colOff>228600</xdr:colOff>
      <xdr:row>777</xdr:row>
      <xdr:rowOff>228600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780</xdr:row>
      <xdr:rowOff>0</xdr:rowOff>
    </xdr:from>
    <xdr:to>
      <xdr:col>2</xdr:col>
      <xdr:colOff>228600</xdr:colOff>
      <xdr:row>780</xdr:row>
      <xdr:rowOff>228600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780</xdr:row>
      <xdr:rowOff>0</xdr:rowOff>
    </xdr:from>
    <xdr:to>
      <xdr:col>3</xdr:col>
      <xdr:colOff>228600</xdr:colOff>
      <xdr:row>780</xdr:row>
      <xdr:rowOff>228600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783</xdr:row>
      <xdr:rowOff>0</xdr:rowOff>
    </xdr:from>
    <xdr:to>
      <xdr:col>2</xdr:col>
      <xdr:colOff>228600</xdr:colOff>
      <xdr:row>783</xdr:row>
      <xdr:rowOff>228600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783</xdr:row>
      <xdr:rowOff>0</xdr:rowOff>
    </xdr:from>
    <xdr:to>
      <xdr:col>3</xdr:col>
      <xdr:colOff>228600</xdr:colOff>
      <xdr:row>783</xdr:row>
      <xdr:rowOff>228600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786</xdr:row>
      <xdr:rowOff>0</xdr:rowOff>
    </xdr:from>
    <xdr:to>
      <xdr:col>2</xdr:col>
      <xdr:colOff>228600</xdr:colOff>
      <xdr:row>786</xdr:row>
      <xdr:rowOff>228600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786</xdr:row>
      <xdr:rowOff>0</xdr:rowOff>
    </xdr:from>
    <xdr:to>
      <xdr:col>3</xdr:col>
      <xdr:colOff>228600</xdr:colOff>
      <xdr:row>786</xdr:row>
      <xdr:rowOff>228600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789</xdr:row>
      <xdr:rowOff>0</xdr:rowOff>
    </xdr:from>
    <xdr:to>
      <xdr:col>2</xdr:col>
      <xdr:colOff>228600</xdr:colOff>
      <xdr:row>789</xdr:row>
      <xdr:rowOff>228600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789</xdr:row>
      <xdr:rowOff>0</xdr:rowOff>
    </xdr:from>
    <xdr:to>
      <xdr:col>3</xdr:col>
      <xdr:colOff>228600</xdr:colOff>
      <xdr:row>789</xdr:row>
      <xdr:rowOff>228600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792</xdr:row>
      <xdr:rowOff>0</xdr:rowOff>
    </xdr:from>
    <xdr:to>
      <xdr:col>2</xdr:col>
      <xdr:colOff>228600</xdr:colOff>
      <xdr:row>792</xdr:row>
      <xdr:rowOff>228600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792</xdr:row>
      <xdr:rowOff>0</xdr:rowOff>
    </xdr:from>
    <xdr:to>
      <xdr:col>3</xdr:col>
      <xdr:colOff>228600</xdr:colOff>
      <xdr:row>792</xdr:row>
      <xdr:rowOff>228600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795</xdr:row>
      <xdr:rowOff>0</xdr:rowOff>
    </xdr:from>
    <xdr:to>
      <xdr:col>2</xdr:col>
      <xdr:colOff>228600</xdr:colOff>
      <xdr:row>795</xdr:row>
      <xdr:rowOff>228600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795</xdr:row>
      <xdr:rowOff>0</xdr:rowOff>
    </xdr:from>
    <xdr:to>
      <xdr:col>3</xdr:col>
      <xdr:colOff>228600</xdr:colOff>
      <xdr:row>795</xdr:row>
      <xdr:rowOff>228600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228600</xdr:colOff>
      <xdr:row>802</xdr:row>
      <xdr:rowOff>228600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802</xdr:row>
      <xdr:rowOff>0</xdr:rowOff>
    </xdr:from>
    <xdr:to>
      <xdr:col>3</xdr:col>
      <xdr:colOff>228600</xdr:colOff>
      <xdr:row>802</xdr:row>
      <xdr:rowOff>228600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805</xdr:row>
      <xdr:rowOff>0</xdr:rowOff>
    </xdr:from>
    <xdr:to>
      <xdr:col>2</xdr:col>
      <xdr:colOff>228600</xdr:colOff>
      <xdr:row>805</xdr:row>
      <xdr:rowOff>228600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805</xdr:row>
      <xdr:rowOff>0</xdr:rowOff>
    </xdr:from>
    <xdr:to>
      <xdr:col>3</xdr:col>
      <xdr:colOff>228600</xdr:colOff>
      <xdr:row>805</xdr:row>
      <xdr:rowOff>228600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808</xdr:row>
      <xdr:rowOff>0</xdr:rowOff>
    </xdr:from>
    <xdr:to>
      <xdr:col>2</xdr:col>
      <xdr:colOff>228600</xdr:colOff>
      <xdr:row>808</xdr:row>
      <xdr:rowOff>228600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808</xdr:row>
      <xdr:rowOff>0</xdr:rowOff>
    </xdr:from>
    <xdr:to>
      <xdr:col>3</xdr:col>
      <xdr:colOff>228600</xdr:colOff>
      <xdr:row>808</xdr:row>
      <xdr:rowOff>228600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811</xdr:row>
      <xdr:rowOff>0</xdr:rowOff>
    </xdr:from>
    <xdr:to>
      <xdr:col>2</xdr:col>
      <xdr:colOff>228600</xdr:colOff>
      <xdr:row>811</xdr:row>
      <xdr:rowOff>228600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811</xdr:row>
      <xdr:rowOff>0</xdr:rowOff>
    </xdr:from>
    <xdr:to>
      <xdr:col>3</xdr:col>
      <xdr:colOff>228600</xdr:colOff>
      <xdr:row>811</xdr:row>
      <xdr:rowOff>228600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814</xdr:row>
      <xdr:rowOff>0</xdr:rowOff>
    </xdr:from>
    <xdr:to>
      <xdr:col>2</xdr:col>
      <xdr:colOff>228600</xdr:colOff>
      <xdr:row>814</xdr:row>
      <xdr:rowOff>228600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814</xdr:row>
      <xdr:rowOff>0</xdr:rowOff>
    </xdr:from>
    <xdr:to>
      <xdr:col>3</xdr:col>
      <xdr:colOff>228600</xdr:colOff>
      <xdr:row>814</xdr:row>
      <xdr:rowOff>228600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817</xdr:row>
      <xdr:rowOff>0</xdr:rowOff>
    </xdr:from>
    <xdr:to>
      <xdr:col>2</xdr:col>
      <xdr:colOff>228600</xdr:colOff>
      <xdr:row>817</xdr:row>
      <xdr:rowOff>228600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817</xdr:row>
      <xdr:rowOff>0</xdr:rowOff>
    </xdr:from>
    <xdr:to>
      <xdr:col>3</xdr:col>
      <xdr:colOff>228600</xdr:colOff>
      <xdr:row>817</xdr:row>
      <xdr:rowOff>228600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820</xdr:row>
      <xdr:rowOff>0</xdr:rowOff>
    </xdr:from>
    <xdr:to>
      <xdr:col>2</xdr:col>
      <xdr:colOff>228600</xdr:colOff>
      <xdr:row>820</xdr:row>
      <xdr:rowOff>228600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820</xdr:row>
      <xdr:rowOff>0</xdr:rowOff>
    </xdr:from>
    <xdr:to>
      <xdr:col>3</xdr:col>
      <xdr:colOff>228600</xdr:colOff>
      <xdr:row>820</xdr:row>
      <xdr:rowOff>228600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823</xdr:row>
      <xdr:rowOff>0</xdr:rowOff>
    </xdr:from>
    <xdr:to>
      <xdr:col>2</xdr:col>
      <xdr:colOff>228600</xdr:colOff>
      <xdr:row>823</xdr:row>
      <xdr:rowOff>228600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823</xdr:row>
      <xdr:rowOff>0</xdr:rowOff>
    </xdr:from>
    <xdr:to>
      <xdr:col>3</xdr:col>
      <xdr:colOff>228600</xdr:colOff>
      <xdr:row>823</xdr:row>
      <xdr:rowOff>228600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826</xdr:row>
      <xdr:rowOff>0</xdr:rowOff>
    </xdr:from>
    <xdr:to>
      <xdr:col>2</xdr:col>
      <xdr:colOff>228600</xdr:colOff>
      <xdr:row>826</xdr:row>
      <xdr:rowOff>228600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826</xdr:row>
      <xdr:rowOff>0</xdr:rowOff>
    </xdr:from>
    <xdr:to>
      <xdr:col>3</xdr:col>
      <xdr:colOff>228600</xdr:colOff>
      <xdr:row>826</xdr:row>
      <xdr:rowOff>228600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829</xdr:row>
      <xdr:rowOff>0</xdr:rowOff>
    </xdr:from>
    <xdr:to>
      <xdr:col>2</xdr:col>
      <xdr:colOff>228600</xdr:colOff>
      <xdr:row>829</xdr:row>
      <xdr:rowOff>228600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829</xdr:row>
      <xdr:rowOff>0</xdr:rowOff>
    </xdr:from>
    <xdr:to>
      <xdr:col>3</xdr:col>
      <xdr:colOff>228600</xdr:colOff>
      <xdr:row>829</xdr:row>
      <xdr:rowOff>228600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832</xdr:row>
      <xdr:rowOff>0</xdr:rowOff>
    </xdr:from>
    <xdr:to>
      <xdr:col>2</xdr:col>
      <xdr:colOff>228600</xdr:colOff>
      <xdr:row>832</xdr:row>
      <xdr:rowOff>228600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832</xdr:row>
      <xdr:rowOff>0</xdr:rowOff>
    </xdr:from>
    <xdr:to>
      <xdr:col>3</xdr:col>
      <xdr:colOff>228600</xdr:colOff>
      <xdr:row>832</xdr:row>
      <xdr:rowOff>228600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835</xdr:row>
      <xdr:rowOff>0</xdr:rowOff>
    </xdr:from>
    <xdr:to>
      <xdr:col>2</xdr:col>
      <xdr:colOff>228600</xdr:colOff>
      <xdr:row>835</xdr:row>
      <xdr:rowOff>228600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835</xdr:row>
      <xdr:rowOff>0</xdr:rowOff>
    </xdr:from>
    <xdr:to>
      <xdr:col>3</xdr:col>
      <xdr:colOff>228600</xdr:colOff>
      <xdr:row>835</xdr:row>
      <xdr:rowOff>228600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838</xdr:row>
      <xdr:rowOff>0</xdr:rowOff>
    </xdr:from>
    <xdr:to>
      <xdr:col>2</xdr:col>
      <xdr:colOff>228600</xdr:colOff>
      <xdr:row>838</xdr:row>
      <xdr:rowOff>228600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838</xdr:row>
      <xdr:rowOff>0</xdr:rowOff>
    </xdr:from>
    <xdr:to>
      <xdr:col>3</xdr:col>
      <xdr:colOff>228600</xdr:colOff>
      <xdr:row>838</xdr:row>
      <xdr:rowOff>228600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841</xdr:row>
      <xdr:rowOff>0</xdr:rowOff>
    </xdr:from>
    <xdr:to>
      <xdr:col>2</xdr:col>
      <xdr:colOff>228600</xdr:colOff>
      <xdr:row>841</xdr:row>
      <xdr:rowOff>228600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841</xdr:row>
      <xdr:rowOff>0</xdr:rowOff>
    </xdr:from>
    <xdr:to>
      <xdr:col>3</xdr:col>
      <xdr:colOff>228600</xdr:colOff>
      <xdr:row>841</xdr:row>
      <xdr:rowOff>228600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844</xdr:row>
      <xdr:rowOff>0</xdr:rowOff>
    </xdr:from>
    <xdr:to>
      <xdr:col>2</xdr:col>
      <xdr:colOff>228600</xdr:colOff>
      <xdr:row>844</xdr:row>
      <xdr:rowOff>228600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844</xdr:row>
      <xdr:rowOff>0</xdr:rowOff>
    </xdr:from>
    <xdr:to>
      <xdr:col>3</xdr:col>
      <xdr:colOff>228600</xdr:colOff>
      <xdr:row>844</xdr:row>
      <xdr:rowOff>228600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847</xdr:row>
      <xdr:rowOff>0</xdr:rowOff>
    </xdr:from>
    <xdr:to>
      <xdr:col>2</xdr:col>
      <xdr:colOff>228600</xdr:colOff>
      <xdr:row>847</xdr:row>
      <xdr:rowOff>228600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847</xdr:row>
      <xdr:rowOff>0</xdr:rowOff>
    </xdr:from>
    <xdr:to>
      <xdr:col>3</xdr:col>
      <xdr:colOff>228600</xdr:colOff>
      <xdr:row>847</xdr:row>
      <xdr:rowOff>228600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850</xdr:row>
      <xdr:rowOff>0</xdr:rowOff>
    </xdr:from>
    <xdr:to>
      <xdr:col>2</xdr:col>
      <xdr:colOff>228600</xdr:colOff>
      <xdr:row>850</xdr:row>
      <xdr:rowOff>228600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850</xdr:row>
      <xdr:rowOff>0</xdr:rowOff>
    </xdr:from>
    <xdr:to>
      <xdr:col>3</xdr:col>
      <xdr:colOff>228600</xdr:colOff>
      <xdr:row>850</xdr:row>
      <xdr:rowOff>228600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853</xdr:row>
      <xdr:rowOff>0</xdr:rowOff>
    </xdr:from>
    <xdr:to>
      <xdr:col>2</xdr:col>
      <xdr:colOff>228600</xdr:colOff>
      <xdr:row>853</xdr:row>
      <xdr:rowOff>228600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853</xdr:row>
      <xdr:rowOff>0</xdr:rowOff>
    </xdr:from>
    <xdr:to>
      <xdr:col>3</xdr:col>
      <xdr:colOff>228600</xdr:colOff>
      <xdr:row>853</xdr:row>
      <xdr:rowOff>228600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856</xdr:row>
      <xdr:rowOff>0</xdr:rowOff>
    </xdr:from>
    <xdr:to>
      <xdr:col>2</xdr:col>
      <xdr:colOff>228600</xdr:colOff>
      <xdr:row>856</xdr:row>
      <xdr:rowOff>228600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856</xdr:row>
      <xdr:rowOff>0</xdr:rowOff>
    </xdr:from>
    <xdr:to>
      <xdr:col>3</xdr:col>
      <xdr:colOff>228600</xdr:colOff>
      <xdr:row>856</xdr:row>
      <xdr:rowOff>228600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859</xdr:row>
      <xdr:rowOff>0</xdr:rowOff>
    </xdr:from>
    <xdr:to>
      <xdr:col>2</xdr:col>
      <xdr:colOff>228600</xdr:colOff>
      <xdr:row>859</xdr:row>
      <xdr:rowOff>228600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859</xdr:row>
      <xdr:rowOff>0</xdr:rowOff>
    </xdr:from>
    <xdr:to>
      <xdr:col>3</xdr:col>
      <xdr:colOff>228600</xdr:colOff>
      <xdr:row>859</xdr:row>
      <xdr:rowOff>228600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862</xdr:row>
      <xdr:rowOff>0</xdr:rowOff>
    </xdr:from>
    <xdr:to>
      <xdr:col>2</xdr:col>
      <xdr:colOff>228600</xdr:colOff>
      <xdr:row>862</xdr:row>
      <xdr:rowOff>228600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862</xdr:row>
      <xdr:rowOff>0</xdr:rowOff>
    </xdr:from>
    <xdr:to>
      <xdr:col>3</xdr:col>
      <xdr:colOff>228600</xdr:colOff>
      <xdr:row>862</xdr:row>
      <xdr:rowOff>228600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865</xdr:row>
      <xdr:rowOff>0</xdr:rowOff>
    </xdr:from>
    <xdr:to>
      <xdr:col>2</xdr:col>
      <xdr:colOff>228600</xdr:colOff>
      <xdr:row>865</xdr:row>
      <xdr:rowOff>228600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865</xdr:row>
      <xdr:rowOff>0</xdr:rowOff>
    </xdr:from>
    <xdr:to>
      <xdr:col>3</xdr:col>
      <xdr:colOff>228600</xdr:colOff>
      <xdr:row>865</xdr:row>
      <xdr:rowOff>228600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868</xdr:row>
      <xdr:rowOff>0</xdr:rowOff>
    </xdr:from>
    <xdr:to>
      <xdr:col>2</xdr:col>
      <xdr:colOff>228600</xdr:colOff>
      <xdr:row>868</xdr:row>
      <xdr:rowOff>228600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868</xdr:row>
      <xdr:rowOff>0</xdr:rowOff>
    </xdr:from>
    <xdr:to>
      <xdr:col>3</xdr:col>
      <xdr:colOff>228600</xdr:colOff>
      <xdr:row>868</xdr:row>
      <xdr:rowOff>228600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871</xdr:row>
      <xdr:rowOff>0</xdr:rowOff>
    </xdr:from>
    <xdr:to>
      <xdr:col>2</xdr:col>
      <xdr:colOff>228600</xdr:colOff>
      <xdr:row>871</xdr:row>
      <xdr:rowOff>228600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871</xdr:row>
      <xdr:rowOff>0</xdr:rowOff>
    </xdr:from>
    <xdr:to>
      <xdr:col>3</xdr:col>
      <xdr:colOff>228600</xdr:colOff>
      <xdr:row>871</xdr:row>
      <xdr:rowOff>228600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874</xdr:row>
      <xdr:rowOff>0</xdr:rowOff>
    </xdr:from>
    <xdr:to>
      <xdr:col>2</xdr:col>
      <xdr:colOff>228600</xdr:colOff>
      <xdr:row>874</xdr:row>
      <xdr:rowOff>228600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874</xdr:row>
      <xdr:rowOff>0</xdr:rowOff>
    </xdr:from>
    <xdr:to>
      <xdr:col>3</xdr:col>
      <xdr:colOff>228600</xdr:colOff>
      <xdr:row>874</xdr:row>
      <xdr:rowOff>228600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877</xdr:row>
      <xdr:rowOff>0</xdr:rowOff>
    </xdr:from>
    <xdr:to>
      <xdr:col>2</xdr:col>
      <xdr:colOff>228600</xdr:colOff>
      <xdr:row>877</xdr:row>
      <xdr:rowOff>228600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877</xdr:row>
      <xdr:rowOff>0</xdr:rowOff>
    </xdr:from>
    <xdr:to>
      <xdr:col>3</xdr:col>
      <xdr:colOff>228600</xdr:colOff>
      <xdr:row>877</xdr:row>
      <xdr:rowOff>228600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880</xdr:row>
      <xdr:rowOff>0</xdr:rowOff>
    </xdr:from>
    <xdr:to>
      <xdr:col>2</xdr:col>
      <xdr:colOff>228600</xdr:colOff>
      <xdr:row>880</xdr:row>
      <xdr:rowOff>228600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880</xdr:row>
      <xdr:rowOff>0</xdr:rowOff>
    </xdr:from>
    <xdr:to>
      <xdr:col>3</xdr:col>
      <xdr:colOff>228600</xdr:colOff>
      <xdr:row>880</xdr:row>
      <xdr:rowOff>228600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883</xdr:row>
      <xdr:rowOff>0</xdr:rowOff>
    </xdr:from>
    <xdr:to>
      <xdr:col>2</xdr:col>
      <xdr:colOff>228600</xdr:colOff>
      <xdr:row>883</xdr:row>
      <xdr:rowOff>228600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883</xdr:row>
      <xdr:rowOff>0</xdr:rowOff>
    </xdr:from>
    <xdr:to>
      <xdr:col>3</xdr:col>
      <xdr:colOff>228600</xdr:colOff>
      <xdr:row>883</xdr:row>
      <xdr:rowOff>228600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886</xdr:row>
      <xdr:rowOff>0</xdr:rowOff>
    </xdr:from>
    <xdr:to>
      <xdr:col>2</xdr:col>
      <xdr:colOff>228600</xdr:colOff>
      <xdr:row>886</xdr:row>
      <xdr:rowOff>228600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886</xdr:row>
      <xdr:rowOff>0</xdr:rowOff>
    </xdr:from>
    <xdr:to>
      <xdr:col>3</xdr:col>
      <xdr:colOff>228600</xdr:colOff>
      <xdr:row>886</xdr:row>
      <xdr:rowOff>228600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889</xdr:row>
      <xdr:rowOff>0</xdr:rowOff>
    </xdr:from>
    <xdr:to>
      <xdr:col>2</xdr:col>
      <xdr:colOff>228600</xdr:colOff>
      <xdr:row>889</xdr:row>
      <xdr:rowOff>228600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889</xdr:row>
      <xdr:rowOff>0</xdr:rowOff>
    </xdr:from>
    <xdr:to>
      <xdr:col>3</xdr:col>
      <xdr:colOff>228600</xdr:colOff>
      <xdr:row>889</xdr:row>
      <xdr:rowOff>228600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892</xdr:row>
      <xdr:rowOff>0</xdr:rowOff>
    </xdr:from>
    <xdr:to>
      <xdr:col>2</xdr:col>
      <xdr:colOff>228600</xdr:colOff>
      <xdr:row>892</xdr:row>
      <xdr:rowOff>228600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892</xdr:row>
      <xdr:rowOff>0</xdr:rowOff>
    </xdr:from>
    <xdr:to>
      <xdr:col>3</xdr:col>
      <xdr:colOff>228600</xdr:colOff>
      <xdr:row>892</xdr:row>
      <xdr:rowOff>228600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895</xdr:row>
      <xdr:rowOff>0</xdr:rowOff>
    </xdr:from>
    <xdr:to>
      <xdr:col>2</xdr:col>
      <xdr:colOff>228600</xdr:colOff>
      <xdr:row>895</xdr:row>
      <xdr:rowOff>228600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895</xdr:row>
      <xdr:rowOff>0</xdr:rowOff>
    </xdr:from>
    <xdr:to>
      <xdr:col>3</xdr:col>
      <xdr:colOff>228600</xdr:colOff>
      <xdr:row>895</xdr:row>
      <xdr:rowOff>228600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898</xdr:row>
      <xdr:rowOff>0</xdr:rowOff>
    </xdr:from>
    <xdr:to>
      <xdr:col>2</xdr:col>
      <xdr:colOff>228600</xdr:colOff>
      <xdr:row>898</xdr:row>
      <xdr:rowOff>228600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898</xdr:row>
      <xdr:rowOff>0</xdr:rowOff>
    </xdr:from>
    <xdr:to>
      <xdr:col>3</xdr:col>
      <xdr:colOff>228600</xdr:colOff>
      <xdr:row>898</xdr:row>
      <xdr:rowOff>228600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901</xdr:row>
      <xdr:rowOff>0</xdr:rowOff>
    </xdr:from>
    <xdr:to>
      <xdr:col>2</xdr:col>
      <xdr:colOff>228600</xdr:colOff>
      <xdr:row>901</xdr:row>
      <xdr:rowOff>228600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901</xdr:row>
      <xdr:rowOff>0</xdr:rowOff>
    </xdr:from>
    <xdr:to>
      <xdr:col>3</xdr:col>
      <xdr:colOff>228600</xdr:colOff>
      <xdr:row>901</xdr:row>
      <xdr:rowOff>228600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904</xdr:row>
      <xdr:rowOff>0</xdr:rowOff>
    </xdr:from>
    <xdr:to>
      <xdr:col>2</xdr:col>
      <xdr:colOff>228600</xdr:colOff>
      <xdr:row>904</xdr:row>
      <xdr:rowOff>228600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904</xdr:row>
      <xdr:rowOff>0</xdr:rowOff>
    </xdr:from>
    <xdr:to>
      <xdr:col>3</xdr:col>
      <xdr:colOff>228600</xdr:colOff>
      <xdr:row>904</xdr:row>
      <xdr:rowOff>228600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907</xdr:row>
      <xdr:rowOff>0</xdr:rowOff>
    </xdr:from>
    <xdr:to>
      <xdr:col>2</xdr:col>
      <xdr:colOff>228600</xdr:colOff>
      <xdr:row>907</xdr:row>
      <xdr:rowOff>228600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907</xdr:row>
      <xdr:rowOff>0</xdr:rowOff>
    </xdr:from>
    <xdr:to>
      <xdr:col>3</xdr:col>
      <xdr:colOff>228600</xdr:colOff>
      <xdr:row>907</xdr:row>
      <xdr:rowOff>228600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910</xdr:row>
      <xdr:rowOff>0</xdr:rowOff>
    </xdr:from>
    <xdr:to>
      <xdr:col>2</xdr:col>
      <xdr:colOff>228600</xdr:colOff>
      <xdr:row>910</xdr:row>
      <xdr:rowOff>228600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910</xdr:row>
      <xdr:rowOff>0</xdr:rowOff>
    </xdr:from>
    <xdr:to>
      <xdr:col>3</xdr:col>
      <xdr:colOff>228600</xdr:colOff>
      <xdr:row>910</xdr:row>
      <xdr:rowOff>228600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913</xdr:row>
      <xdr:rowOff>0</xdr:rowOff>
    </xdr:from>
    <xdr:to>
      <xdr:col>2</xdr:col>
      <xdr:colOff>228600</xdr:colOff>
      <xdr:row>913</xdr:row>
      <xdr:rowOff>228600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913</xdr:row>
      <xdr:rowOff>0</xdr:rowOff>
    </xdr:from>
    <xdr:to>
      <xdr:col>3</xdr:col>
      <xdr:colOff>228600</xdr:colOff>
      <xdr:row>913</xdr:row>
      <xdr:rowOff>228600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916</xdr:row>
      <xdr:rowOff>0</xdr:rowOff>
    </xdr:from>
    <xdr:to>
      <xdr:col>2</xdr:col>
      <xdr:colOff>228600</xdr:colOff>
      <xdr:row>916</xdr:row>
      <xdr:rowOff>228600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916</xdr:row>
      <xdr:rowOff>0</xdr:rowOff>
    </xdr:from>
    <xdr:to>
      <xdr:col>3</xdr:col>
      <xdr:colOff>228600</xdr:colOff>
      <xdr:row>916</xdr:row>
      <xdr:rowOff>228600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919</xdr:row>
      <xdr:rowOff>0</xdr:rowOff>
    </xdr:from>
    <xdr:to>
      <xdr:col>2</xdr:col>
      <xdr:colOff>228600</xdr:colOff>
      <xdr:row>919</xdr:row>
      <xdr:rowOff>228600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919</xdr:row>
      <xdr:rowOff>0</xdr:rowOff>
    </xdr:from>
    <xdr:to>
      <xdr:col>3</xdr:col>
      <xdr:colOff>228600</xdr:colOff>
      <xdr:row>919</xdr:row>
      <xdr:rowOff>228600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922</xdr:row>
      <xdr:rowOff>0</xdr:rowOff>
    </xdr:from>
    <xdr:to>
      <xdr:col>2</xdr:col>
      <xdr:colOff>228600</xdr:colOff>
      <xdr:row>922</xdr:row>
      <xdr:rowOff>228600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922</xdr:row>
      <xdr:rowOff>0</xdr:rowOff>
    </xdr:from>
    <xdr:to>
      <xdr:col>3</xdr:col>
      <xdr:colOff>228600</xdr:colOff>
      <xdr:row>922</xdr:row>
      <xdr:rowOff>228600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925</xdr:row>
      <xdr:rowOff>0</xdr:rowOff>
    </xdr:from>
    <xdr:to>
      <xdr:col>2</xdr:col>
      <xdr:colOff>228600</xdr:colOff>
      <xdr:row>925</xdr:row>
      <xdr:rowOff>228600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925</xdr:row>
      <xdr:rowOff>0</xdr:rowOff>
    </xdr:from>
    <xdr:to>
      <xdr:col>3</xdr:col>
      <xdr:colOff>228600</xdr:colOff>
      <xdr:row>925</xdr:row>
      <xdr:rowOff>228600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928</xdr:row>
      <xdr:rowOff>0</xdr:rowOff>
    </xdr:from>
    <xdr:to>
      <xdr:col>2</xdr:col>
      <xdr:colOff>228600</xdr:colOff>
      <xdr:row>928</xdr:row>
      <xdr:rowOff>228600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928</xdr:row>
      <xdr:rowOff>0</xdr:rowOff>
    </xdr:from>
    <xdr:to>
      <xdr:col>3</xdr:col>
      <xdr:colOff>228600</xdr:colOff>
      <xdr:row>928</xdr:row>
      <xdr:rowOff>228600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931</xdr:row>
      <xdr:rowOff>0</xdr:rowOff>
    </xdr:from>
    <xdr:to>
      <xdr:col>2</xdr:col>
      <xdr:colOff>228600</xdr:colOff>
      <xdr:row>931</xdr:row>
      <xdr:rowOff>228600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931</xdr:row>
      <xdr:rowOff>0</xdr:rowOff>
    </xdr:from>
    <xdr:to>
      <xdr:col>3</xdr:col>
      <xdr:colOff>228600</xdr:colOff>
      <xdr:row>931</xdr:row>
      <xdr:rowOff>228600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934</xdr:row>
      <xdr:rowOff>0</xdr:rowOff>
    </xdr:from>
    <xdr:to>
      <xdr:col>2</xdr:col>
      <xdr:colOff>228600</xdr:colOff>
      <xdr:row>934</xdr:row>
      <xdr:rowOff>228600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934</xdr:row>
      <xdr:rowOff>0</xdr:rowOff>
    </xdr:from>
    <xdr:to>
      <xdr:col>3</xdr:col>
      <xdr:colOff>228600</xdr:colOff>
      <xdr:row>934</xdr:row>
      <xdr:rowOff>228600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937</xdr:row>
      <xdr:rowOff>0</xdr:rowOff>
    </xdr:from>
    <xdr:to>
      <xdr:col>2</xdr:col>
      <xdr:colOff>228600</xdr:colOff>
      <xdr:row>937</xdr:row>
      <xdr:rowOff>228600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937</xdr:row>
      <xdr:rowOff>0</xdr:rowOff>
    </xdr:from>
    <xdr:to>
      <xdr:col>3</xdr:col>
      <xdr:colOff>228600</xdr:colOff>
      <xdr:row>937</xdr:row>
      <xdr:rowOff>228600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940</xdr:row>
      <xdr:rowOff>0</xdr:rowOff>
    </xdr:from>
    <xdr:to>
      <xdr:col>2</xdr:col>
      <xdr:colOff>228600</xdr:colOff>
      <xdr:row>940</xdr:row>
      <xdr:rowOff>228600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940</xdr:row>
      <xdr:rowOff>0</xdr:rowOff>
    </xdr:from>
    <xdr:to>
      <xdr:col>3</xdr:col>
      <xdr:colOff>228600</xdr:colOff>
      <xdr:row>940</xdr:row>
      <xdr:rowOff>228600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943</xdr:row>
      <xdr:rowOff>0</xdr:rowOff>
    </xdr:from>
    <xdr:to>
      <xdr:col>2</xdr:col>
      <xdr:colOff>228600</xdr:colOff>
      <xdr:row>943</xdr:row>
      <xdr:rowOff>228600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943</xdr:row>
      <xdr:rowOff>0</xdr:rowOff>
    </xdr:from>
    <xdr:to>
      <xdr:col>3</xdr:col>
      <xdr:colOff>228600</xdr:colOff>
      <xdr:row>943</xdr:row>
      <xdr:rowOff>228600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946</xdr:row>
      <xdr:rowOff>0</xdr:rowOff>
    </xdr:from>
    <xdr:to>
      <xdr:col>2</xdr:col>
      <xdr:colOff>228600</xdr:colOff>
      <xdr:row>946</xdr:row>
      <xdr:rowOff>228600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946</xdr:row>
      <xdr:rowOff>0</xdr:rowOff>
    </xdr:from>
    <xdr:to>
      <xdr:col>3</xdr:col>
      <xdr:colOff>228600</xdr:colOff>
      <xdr:row>946</xdr:row>
      <xdr:rowOff>228600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949</xdr:row>
      <xdr:rowOff>0</xdr:rowOff>
    </xdr:from>
    <xdr:to>
      <xdr:col>2</xdr:col>
      <xdr:colOff>228600</xdr:colOff>
      <xdr:row>949</xdr:row>
      <xdr:rowOff>228600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949</xdr:row>
      <xdr:rowOff>0</xdr:rowOff>
    </xdr:from>
    <xdr:to>
      <xdr:col>3</xdr:col>
      <xdr:colOff>228600</xdr:colOff>
      <xdr:row>949</xdr:row>
      <xdr:rowOff>228600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952</xdr:row>
      <xdr:rowOff>0</xdr:rowOff>
    </xdr:from>
    <xdr:to>
      <xdr:col>2</xdr:col>
      <xdr:colOff>228600</xdr:colOff>
      <xdr:row>952</xdr:row>
      <xdr:rowOff>228600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952</xdr:row>
      <xdr:rowOff>0</xdr:rowOff>
    </xdr:from>
    <xdr:to>
      <xdr:col>3</xdr:col>
      <xdr:colOff>228600</xdr:colOff>
      <xdr:row>952</xdr:row>
      <xdr:rowOff>228600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955</xdr:row>
      <xdr:rowOff>0</xdr:rowOff>
    </xdr:from>
    <xdr:to>
      <xdr:col>2</xdr:col>
      <xdr:colOff>228600</xdr:colOff>
      <xdr:row>955</xdr:row>
      <xdr:rowOff>228600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955</xdr:row>
      <xdr:rowOff>0</xdr:rowOff>
    </xdr:from>
    <xdr:to>
      <xdr:col>3</xdr:col>
      <xdr:colOff>228600</xdr:colOff>
      <xdr:row>955</xdr:row>
      <xdr:rowOff>228600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958</xdr:row>
      <xdr:rowOff>0</xdr:rowOff>
    </xdr:from>
    <xdr:to>
      <xdr:col>2</xdr:col>
      <xdr:colOff>228600</xdr:colOff>
      <xdr:row>958</xdr:row>
      <xdr:rowOff>228600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958</xdr:row>
      <xdr:rowOff>0</xdr:rowOff>
    </xdr:from>
    <xdr:to>
      <xdr:col>3</xdr:col>
      <xdr:colOff>228600</xdr:colOff>
      <xdr:row>958</xdr:row>
      <xdr:rowOff>228600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961</xdr:row>
      <xdr:rowOff>0</xdr:rowOff>
    </xdr:from>
    <xdr:to>
      <xdr:col>2</xdr:col>
      <xdr:colOff>228600</xdr:colOff>
      <xdr:row>961</xdr:row>
      <xdr:rowOff>228600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961</xdr:row>
      <xdr:rowOff>0</xdr:rowOff>
    </xdr:from>
    <xdr:to>
      <xdr:col>3</xdr:col>
      <xdr:colOff>228600</xdr:colOff>
      <xdr:row>961</xdr:row>
      <xdr:rowOff>228600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964</xdr:row>
      <xdr:rowOff>0</xdr:rowOff>
    </xdr:from>
    <xdr:to>
      <xdr:col>2</xdr:col>
      <xdr:colOff>228600</xdr:colOff>
      <xdr:row>964</xdr:row>
      <xdr:rowOff>228600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964</xdr:row>
      <xdr:rowOff>0</xdr:rowOff>
    </xdr:from>
    <xdr:to>
      <xdr:col>3</xdr:col>
      <xdr:colOff>228600</xdr:colOff>
      <xdr:row>964</xdr:row>
      <xdr:rowOff>228600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967</xdr:row>
      <xdr:rowOff>0</xdr:rowOff>
    </xdr:from>
    <xdr:to>
      <xdr:col>2</xdr:col>
      <xdr:colOff>228600</xdr:colOff>
      <xdr:row>967</xdr:row>
      <xdr:rowOff>228600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967</xdr:row>
      <xdr:rowOff>0</xdr:rowOff>
    </xdr:from>
    <xdr:to>
      <xdr:col>3</xdr:col>
      <xdr:colOff>228600</xdr:colOff>
      <xdr:row>967</xdr:row>
      <xdr:rowOff>228600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970</xdr:row>
      <xdr:rowOff>0</xdr:rowOff>
    </xdr:from>
    <xdr:to>
      <xdr:col>2</xdr:col>
      <xdr:colOff>228600</xdr:colOff>
      <xdr:row>970</xdr:row>
      <xdr:rowOff>228600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970</xdr:row>
      <xdr:rowOff>0</xdr:rowOff>
    </xdr:from>
    <xdr:to>
      <xdr:col>3</xdr:col>
      <xdr:colOff>228600</xdr:colOff>
      <xdr:row>970</xdr:row>
      <xdr:rowOff>228600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973</xdr:row>
      <xdr:rowOff>0</xdr:rowOff>
    </xdr:from>
    <xdr:to>
      <xdr:col>2</xdr:col>
      <xdr:colOff>228600</xdr:colOff>
      <xdr:row>973</xdr:row>
      <xdr:rowOff>228600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973</xdr:row>
      <xdr:rowOff>0</xdr:rowOff>
    </xdr:from>
    <xdr:to>
      <xdr:col>3</xdr:col>
      <xdr:colOff>228600</xdr:colOff>
      <xdr:row>973</xdr:row>
      <xdr:rowOff>228600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976</xdr:row>
      <xdr:rowOff>0</xdr:rowOff>
    </xdr:from>
    <xdr:to>
      <xdr:col>2</xdr:col>
      <xdr:colOff>228600</xdr:colOff>
      <xdr:row>976</xdr:row>
      <xdr:rowOff>228600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976</xdr:row>
      <xdr:rowOff>0</xdr:rowOff>
    </xdr:from>
    <xdr:to>
      <xdr:col>3</xdr:col>
      <xdr:colOff>228600</xdr:colOff>
      <xdr:row>976</xdr:row>
      <xdr:rowOff>228600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979</xdr:row>
      <xdr:rowOff>0</xdr:rowOff>
    </xdr:from>
    <xdr:to>
      <xdr:col>2</xdr:col>
      <xdr:colOff>228600</xdr:colOff>
      <xdr:row>979</xdr:row>
      <xdr:rowOff>228600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979</xdr:row>
      <xdr:rowOff>0</xdr:rowOff>
    </xdr:from>
    <xdr:to>
      <xdr:col>3</xdr:col>
      <xdr:colOff>228600</xdr:colOff>
      <xdr:row>979</xdr:row>
      <xdr:rowOff>228600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982</xdr:row>
      <xdr:rowOff>0</xdr:rowOff>
    </xdr:from>
    <xdr:to>
      <xdr:col>2</xdr:col>
      <xdr:colOff>228600</xdr:colOff>
      <xdr:row>982</xdr:row>
      <xdr:rowOff>228600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982</xdr:row>
      <xdr:rowOff>0</xdr:rowOff>
    </xdr:from>
    <xdr:to>
      <xdr:col>3</xdr:col>
      <xdr:colOff>228600</xdr:colOff>
      <xdr:row>982</xdr:row>
      <xdr:rowOff>228600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985</xdr:row>
      <xdr:rowOff>0</xdr:rowOff>
    </xdr:from>
    <xdr:to>
      <xdr:col>2</xdr:col>
      <xdr:colOff>228600</xdr:colOff>
      <xdr:row>985</xdr:row>
      <xdr:rowOff>228600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985</xdr:row>
      <xdr:rowOff>0</xdr:rowOff>
    </xdr:from>
    <xdr:to>
      <xdr:col>3</xdr:col>
      <xdr:colOff>228600</xdr:colOff>
      <xdr:row>985</xdr:row>
      <xdr:rowOff>228600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988</xdr:row>
      <xdr:rowOff>0</xdr:rowOff>
    </xdr:from>
    <xdr:to>
      <xdr:col>2</xdr:col>
      <xdr:colOff>228600</xdr:colOff>
      <xdr:row>988</xdr:row>
      <xdr:rowOff>228600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988</xdr:row>
      <xdr:rowOff>0</xdr:rowOff>
    </xdr:from>
    <xdr:to>
      <xdr:col>3</xdr:col>
      <xdr:colOff>228600</xdr:colOff>
      <xdr:row>988</xdr:row>
      <xdr:rowOff>228600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991</xdr:row>
      <xdr:rowOff>0</xdr:rowOff>
    </xdr:from>
    <xdr:to>
      <xdr:col>2</xdr:col>
      <xdr:colOff>228600</xdr:colOff>
      <xdr:row>991</xdr:row>
      <xdr:rowOff>228600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991</xdr:row>
      <xdr:rowOff>0</xdr:rowOff>
    </xdr:from>
    <xdr:to>
      <xdr:col>3</xdr:col>
      <xdr:colOff>228600</xdr:colOff>
      <xdr:row>991</xdr:row>
      <xdr:rowOff>228600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994</xdr:row>
      <xdr:rowOff>0</xdr:rowOff>
    </xdr:from>
    <xdr:to>
      <xdr:col>2</xdr:col>
      <xdr:colOff>228600</xdr:colOff>
      <xdr:row>994</xdr:row>
      <xdr:rowOff>228600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994</xdr:row>
      <xdr:rowOff>0</xdr:rowOff>
    </xdr:from>
    <xdr:to>
      <xdr:col>3</xdr:col>
      <xdr:colOff>228600</xdr:colOff>
      <xdr:row>994</xdr:row>
      <xdr:rowOff>228600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997</xdr:row>
      <xdr:rowOff>0</xdr:rowOff>
    </xdr:from>
    <xdr:to>
      <xdr:col>2</xdr:col>
      <xdr:colOff>228600</xdr:colOff>
      <xdr:row>997</xdr:row>
      <xdr:rowOff>228600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997</xdr:row>
      <xdr:rowOff>0</xdr:rowOff>
    </xdr:from>
    <xdr:to>
      <xdr:col>3</xdr:col>
      <xdr:colOff>228600</xdr:colOff>
      <xdr:row>997</xdr:row>
      <xdr:rowOff>228600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1000</xdr:row>
      <xdr:rowOff>0</xdr:rowOff>
    </xdr:from>
    <xdr:to>
      <xdr:col>2</xdr:col>
      <xdr:colOff>228600</xdr:colOff>
      <xdr:row>1000</xdr:row>
      <xdr:rowOff>228600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1000</xdr:row>
      <xdr:rowOff>0</xdr:rowOff>
    </xdr:from>
    <xdr:to>
      <xdr:col>3</xdr:col>
      <xdr:colOff>228600</xdr:colOff>
      <xdr:row>1000</xdr:row>
      <xdr:rowOff>228600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1003</xdr:row>
      <xdr:rowOff>0</xdr:rowOff>
    </xdr:from>
    <xdr:to>
      <xdr:col>2</xdr:col>
      <xdr:colOff>228600</xdr:colOff>
      <xdr:row>1003</xdr:row>
      <xdr:rowOff>228600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1003</xdr:row>
      <xdr:rowOff>0</xdr:rowOff>
    </xdr:from>
    <xdr:to>
      <xdr:col>3</xdr:col>
      <xdr:colOff>228600</xdr:colOff>
      <xdr:row>1003</xdr:row>
      <xdr:rowOff>228600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1006</xdr:row>
      <xdr:rowOff>0</xdr:rowOff>
    </xdr:from>
    <xdr:to>
      <xdr:col>2</xdr:col>
      <xdr:colOff>228600</xdr:colOff>
      <xdr:row>1006</xdr:row>
      <xdr:rowOff>228600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1006</xdr:row>
      <xdr:rowOff>0</xdr:rowOff>
    </xdr:from>
    <xdr:to>
      <xdr:col>3</xdr:col>
      <xdr:colOff>228600</xdr:colOff>
      <xdr:row>1006</xdr:row>
      <xdr:rowOff>228600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1009</xdr:row>
      <xdr:rowOff>0</xdr:rowOff>
    </xdr:from>
    <xdr:to>
      <xdr:col>2</xdr:col>
      <xdr:colOff>228600</xdr:colOff>
      <xdr:row>1009</xdr:row>
      <xdr:rowOff>228600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1009</xdr:row>
      <xdr:rowOff>0</xdr:rowOff>
    </xdr:from>
    <xdr:to>
      <xdr:col>3</xdr:col>
      <xdr:colOff>228600</xdr:colOff>
      <xdr:row>1009</xdr:row>
      <xdr:rowOff>228600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1012</xdr:row>
      <xdr:rowOff>0</xdr:rowOff>
    </xdr:from>
    <xdr:to>
      <xdr:col>2</xdr:col>
      <xdr:colOff>228600</xdr:colOff>
      <xdr:row>1012</xdr:row>
      <xdr:rowOff>228600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1012</xdr:row>
      <xdr:rowOff>0</xdr:rowOff>
    </xdr:from>
    <xdr:to>
      <xdr:col>3</xdr:col>
      <xdr:colOff>228600</xdr:colOff>
      <xdr:row>1012</xdr:row>
      <xdr:rowOff>228600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1015</xdr:row>
      <xdr:rowOff>0</xdr:rowOff>
    </xdr:from>
    <xdr:to>
      <xdr:col>2</xdr:col>
      <xdr:colOff>228600</xdr:colOff>
      <xdr:row>1015</xdr:row>
      <xdr:rowOff>228600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1015</xdr:row>
      <xdr:rowOff>0</xdr:rowOff>
    </xdr:from>
    <xdr:to>
      <xdr:col>3</xdr:col>
      <xdr:colOff>228600</xdr:colOff>
      <xdr:row>1015</xdr:row>
      <xdr:rowOff>228600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1018</xdr:row>
      <xdr:rowOff>0</xdr:rowOff>
    </xdr:from>
    <xdr:to>
      <xdr:col>2</xdr:col>
      <xdr:colOff>228600</xdr:colOff>
      <xdr:row>1018</xdr:row>
      <xdr:rowOff>228600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1018</xdr:row>
      <xdr:rowOff>0</xdr:rowOff>
    </xdr:from>
    <xdr:to>
      <xdr:col>3</xdr:col>
      <xdr:colOff>228600</xdr:colOff>
      <xdr:row>1018</xdr:row>
      <xdr:rowOff>228600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1021</xdr:row>
      <xdr:rowOff>0</xdr:rowOff>
    </xdr:from>
    <xdr:to>
      <xdr:col>2</xdr:col>
      <xdr:colOff>228600</xdr:colOff>
      <xdr:row>1021</xdr:row>
      <xdr:rowOff>228600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1021</xdr:row>
      <xdr:rowOff>0</xdr:rowOff>
    </xdr:from>
    <xdr:to>
      <xdr:col>3</xdr:col>
      <xdr:colOff>228600</xdr:colOff>
      <xdr:row>1021</xdr:row>
      <xdr:rowOff>228600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1024</xdr:row>
      <xdr:rowOff>0</xdr:rowOff>
    </xdr:from>
    <xdr:to>
      <xdr:col>2</xdr:col>
      <xdr:colOff>228600</xdr:colOff>
      <xdr:row>1024</xdr:row>
      <xdr:rowOff>228600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1024</xdr:row>
      <xdr:rowOff>0</xdr:rowOff>
    </xdr:from>
    <xdr:to>
      <xdr:col>3</xdr:col>
      <xdr:colOff>228600</xdr:colOff>
      <xdr:row>1024</xdr:row>
      <xdr:rowOff>228600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1027</xdr:row>
      <xdr:rowOff>0</xdr:rowOff>
    </xdr:from>
    <xdr:to>
      <xdr:col>2</xdr:col>
      <xdr:colOff>228600</xdr:colOff>
      <xdr:row>1027</xdr:row>
      <xdr:rowOff>228600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1027</xdr:row>
      <xdr:rowOff>0</xdr:rowOff>
    </xdr:from>
    <xdr:to>
      <xdr:col>3</xdr:col>
      <xdr:colOff>228600</xdr:colOff>
      <xdr:row>1027</xdr:row>
      <xdr:rowOff>228600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1030</xdr:row>
      <xdr:rowOff>0</xdr:rowOff>
    </xdr:from>
    <xdr:to>
      <xdr:col>2</xdr:col>
      <xdr:colOff>228600</xdr:colOff>
      <xdr:row>1030</xdr:row>
      <xdr:rowOff>228600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1030</xdr:row>
      <xdr:rowOff>0</xdr:rowOff>
    </xdr:from>
    <xdr:to>
      <xdr:col>3</xdr:col>
      <xdr:colOff>228600</xdr:colOff>
      <xdr:row>1030</xdr:row>
      <xdr:rowOff>228600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1033</xdr:row>
      <xdr:rowOff>0</xdr:rowOff>
    </xdr:from>
    <xdr:to>
      <xdr:col>2</xdr:col>
      <xdr:colOff>228600</xdr:colOff>
      <xdr:row>1033</xdr:row>
      <xdr:rowOff>228600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1033</xdr:row>
      <xdr:rowOff>0</xdr:rowOff>
    </xdr:from>
    <xdr:to>
      <xdr:col>3</xdr:col>
      <xdr:colOff>228600</xdr:colOff>
      <xdr:row>1033</xdr:row>
      <xdr:rowOff>228600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1036</xdr:row>
      <xdr:rowOff>0</xdr:rowOff>
    </xdr:from>
    <xdr:to>
      <xdr:col>2</xdr:col>
      <xdr:colOff>228600</xdr:colOff>
      <xdr:row>1036</xdr:row>
      <xdr:rowOff>228600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1036</xdr:row>
      <xdr:rowOff>0</xdr:rowOff>
    </xdr:from>
    <xdr:to>
      <xdr:col>3</xdr:col>
      <xdr:colOff>228600</xdr:colOff>
      <xdr:row>1036</xdr:row>
      <xdr:rowOff>228600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1039</xdr:row>
      <xdr:rowOff>0</xdr:rowOff>
    </xdr:from>
    <xdr:to>
      <xdr:col>2</xdr:col>
      <xdr:colOff>228600</xdr:colOff>
      <xdr:row>1039</xdr:row>
      <xdr:rowOff>228600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1039</xdr:row>
      <xdr:rowOff>0</xdr:rowOff>
    </xdr:from>
    <xdr:to>
      <xdr:col>3</xdr:col>
      <xdr:colOff>228600</xdr:colOff>
      <xdr:row>1039</xdr:row>
      <xdr:rowOff>228600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1042</xdr:row>
      <xdr:rowOff>0</xdr:rowOff>
    </xdr:from>
    <xdr:to>
      <xdr:col>2</xdr:col>
      <xdr:colOff>228600</xdr:colOff>
      <xdr:row>1042</xdr:row>
      <xdr:rowOff>228600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1042</xdr:row>
      <xdr:rowOff>0</xdr:rowOff>
    </xdr:from>
    <xdr:to>
      <xdr:col>3</xdr:col>
      <xdr:colOff>228600</xdr:colOff>
      <xdr:row>1042</xdr:row>
      <xdr:rowOff>228600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1045</xdr:row>
      <xdr:rowOff>0</xdr:rowOff>
    </xdr:from>
    <xdr:to>
      <xdr:col>2</xdr:col>
      <xdr:colOff>228600</xdr:colOff>
      <xdr:row>1045</xdr:row>
      <xdr:rowOff>228600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1045</xdr:row>
      <xdr:rowOff>0</xdr:rowOff>
    </xdr:from>
    <xdr:to>
      <xdr:col>3</xdr:col>
      <xdr:colOff>228600</xdr:colOff>
      <xdr:row>1045</xdr:row>
      <xdr:rowOff>228600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1048</xdr:row>
      <xdr:rowOff>0</xdr:rowOff>
    </xdr:from>
    <xdr:to>
      <xdr:col>2</xdr:col>
      <xdr:colOff>228600</xdr:colOff>
      <xdr:row>1048</xdr:row>
      <xdr:rowOff>228600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1048</xdr:row>
      <xdr:rowOff>0</xdr:rowOff>
    </xdr:from>
    <xdr:to>
      <xdr:col>3</xdr:col>
      <xdr:colOff>228600</xdr:colOff>
      <xdr:row>1048</xdr:row>
      <xdr:rowOff>228600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1051</xdr:row>
      <xdr:rowOff>0</xdr:rowOff>
    </xdr:from>
    <xdr:to>
      <xdr:col>2</xdr:col>
      <xdr:colOff>228600</xdr:colOff>
      <xdr:row>1051</xdr:row>
      <xdr:rowOff>228600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1051</xdr:row>
      <xdr:rowOff>0</xdr:rowOff>
    </xdr:from>
    <xdr:to>
      <xdr:col>3</xdr:col>
      <xdr:colOff>228600</xdr:colOff>
      <xdr:row>1051</xdr:row>
      <xdr:rowOff>228600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1054</xdr:row>
      <xdr:rowOff>0</xdr:rowOff>
    </xdr:from>
    <xdr:to>
      <xdr:col>2</xdr:col>
      <xdr:colOff>228600</xdr:colOff>
      <xdr:row>1054</xdr:row>
      <xdr:rowOff>228600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1054</xdr:row>
      <xdr:rowOff>0</xdr:rowOff>
    </xdr:from>
    <xdr:to>
      <xdr:col>3</xdr:col>
      <xdr:colOff>228600</xdr:colOff>
      <xdr:row>1054</xdr:row>
      <xdr:rowOff>228600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1057</xdr:row>
      <xdr:rowOff>0</xdr:rowOff>
    </xdr:from>
    <xdr:to>
      <xdr:col>2</xdr:col>
      <xdr:colOff>228600</xdr:colOff>
      <xdr:row>1057</xdr:row>
      <xdr:rowOff>228600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1057</xdr:row>
      <xdr:rowOff>0</xdr:rowOff>
    </xdr:from>
    <xdr:to>
      <xdr:col>3</xdr:col>
      <xdr:colOff>228600</xdr:colOff>
      <xdr:row>1057</xdr:row>
      <xdr:rowOff>228600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1060</xdr:row>
      <xdr:rowOff>0</xdr:rowOff>
    </xdr:from>
    <xdr:to>
      <xdr:col>2</xdr:col>
      <xdr:colOff>228600</xdr:colOff>
      <xdr:row>1060</xdr:row>
      <xdr:rowOff>228600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1060</xdr:row>
      <xdr:rowOff>0</xdr:rowOff>
    </xdr:from>
    <xdr:to>
      <xdr:col>3</xdr:col>
      <xdr:colOff>228600</xdr:colOff>
      <xdr:row>1060</xdr:row>
      <xdr:rowOff>228600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1063</xdr:row>
      <xdr:rowOff>0</xdr:rowOff>
    </xdr:from>
    <xdr:to>
      <xdr:col>2</xdr:col>
      <xdr:colOff>228600</xdr:colOff>
      <xdr:row>1063</xdr:row>
      <xdr:rowOff>228600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1063</xdr:row>
      <xdr:rowOff>0</xdr:rowOff>
    </xdr:from>
    <xdr:to>
      <xdr:col>3</xdr:col>
      <xdr:colOff>228600</xdr:colOff>
      <xdr:row>1063</xdr:row>
      <xdr:rowOff>228600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1066</xdr:row>
      <xdr:rowOff>0</xdr:rowOff>
    </xdr:from>
    <xdr:to>
      <xdr:col>2</xdr:col>
      <xdr:colOff>228600</xdr:colOff>
      <xdr:row>1066</xdr:row>
      <xdr:rowOff>228600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1066</xdr:row>
      <xdr:rowOff>0</xdr:rowOff>
    </xdr:from>
    <xdr:to>
      <xdr:col>3</xdr:col>
      <xdr:colOff>228600</xdr:colOff>
      <xdr:row>1066</xdr:row>
      <xdr:rowOff>228600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1069</xdr:row>
      <xdr:rowOff>0</xdr:rowOff>
    </xdr:from>
    <xdr:to>
      <xdr:col>2</xdr:col>
      <xdr:colOff>228600</xdr:colOff>
      <xdr:row>1069</xdr:row>
      <xdr:rowOff>228600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1069</xdr:row>
      <xdr:rowOff>0</xdr:rowOff>
    </xdr:from>
    <xdr:to>
      <xdr:col>3</xdr:col>
      <xdr:colOff>228600</xdr:colOff>
      <xdr:row>1069</xdr:row>
      <xdr:rowOff>228600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1072</xdr:row>
      <xdr:rowOff>0</xdr:rowOff>
    </xdr:from>
    <xdr:to>
      <xdr:col>2</xdr:col>
      <xdr:colOff>228600</xdr:colOff>
      <xdr:row>1072</xdr:row>
      <xdr:rowOff>228600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1072</xdr:row>
      <xdr:rowOff>0</xdr:rowOff>
    </xdr:from>
    <xdr:to>
      <xdr:col>3</xdr:col>
      <xdr:colOff>228600</xdr:colOff>
      <xdr:row>1072</xdr:row>
      <xdr:rowOff>228600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1075</xdr:row>
      <xdr:rowOff>0</xdr:rowOff>
    </xdr:from>
    <xdr:to>
      <xdr:col>2</xdr:col>
      <xdr:colOff>228600</xdr:colOff>
      <xdr:row>1075</xdr:row>
      <xdr:rowOff>228600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1075</xdr:row>
      <xdr:rowOff>0</xdr:rowOff>
    </xdr:from>
    <xdr:to>
      <xdr:col>3</xdr:col>
      <xdr:colOff>228600</xdr:colOff>
      <xdr:row>1075</xdr:row>
      <xdr:rowOff>228600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1078</xdr:row>
      <xdr:rowOff>0</xdr:rowOff>
    </xdr:from>
    <xdr:to>
      <xdr:col>2</xdr:col>
      <xdr:colOff>228600</xdr:colOff>
      <xdr:row>1078</xdr:row>
      <xdr:rowOff>228600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1078</xdr:row>
      <xdr:rowOff>0</xdr:rowOff>
    </xdr:from>
    <xdr:to>
      <xdr:col>3</xdr:col>
      <xdr:colOff>228600</xdr:colOff>
      <xdr:row>1078</xdr:row>
      <xdr:rowOff>228600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1081</xdr:row>
      <xdr:rowOff>0</xdr:rowOff>
    </xdr:from>
    <xdr:to>
      <xdr:col>2</xdr:col>
      <xdr:colOff>228600</xdr:colOff>
      <xdr:row>1081</xdr:row>
      <xdr:rowOff>228600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1081</xdr:row>
      <xdr:rowOff>0</xdr:rowOff>
    </xdr:from>
    <xdr:to>
      <xdr:col>3</xdr:col>
      <xdr:colOff>228600</xdr:colOff>
      <xdr:row>1081</xdr:row>
      <xdr:rowOff>228600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1084</xdr:row>
      <xdr:rowOff>0</xdr:rowOff>
    </xdr:from>
    <xdr:to>
      <xdr:col>2</xdr:col>
      <xdr:colOff>228600</xdr:colOff>
      <xdr:row>1084</xdr:row>
      <xdr:rowOff>228600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1084</xdr:row>
      <xdr:rowOff>0</xdr:rowOff>
    </xdr:from>
    <xdr:to>
      <xdr:col>3</xdr:col>
      <xdr:colOff>228600</xdr:colOff>
      <xdr:row>1084</xdr:row>
      <xdr:rowOff>228600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1087</xdr:row>
      <xdr:rowOff>0</xdr:rowOff>
    </xdr:from>
    <xdr:to>
      <xdr:col>2</xdr:col>
      <xdr:colOff>228600</xdr:colOff>
      <xdr:row>1087</xdr:row>
      <xdr:rowOff>228600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1087</xdr:row>
      <xdr:rowOff>0</xdr:rowOff>
    </xdr:from>
    <xdr:to>
      <xdr:col>3</xdr:col>
      <xdr:colOff>228600</xdr:colOff>
      <xdr:row>1087</xdr:row>
      <xdr:rowOff>228600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1090</xdr:row>
      <xdr:rowOff>0</xdr:rowOff>
    </xdr:from>
    <xdr:to>
      <xdr:col>2</xdr:col>
      <xdr:colOff>228600</xdr:colOff>
      <xdr:row>1090</xdr:row>
      <xdr:rowOff>228600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1090</xdr:row>
      <xdr:rowOff>0</xdr:rowOff>
    </xdr:from>
    <xdr:to>
      <xdr:col>3</xdr:col>
      <xdr:colOff>228600</xdr:colOff>
      <xdr:row>1090</xdr:row>
      <xdr:rowOff>228600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1093</xdr:row>
      <xdr:rowOff>0</xdr:rowOff>
    </xdr:from>
    <xdr:to>
      <xdr:col>2</xdr:col>
      <xdr:colOff>228600</xdr:colOff>
      <xdr:row>1093</xdr:row>
      <xdr:rowOff>228600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1093</xdr:row>
      <xdr:rowOff>0</xdr:rowOff>
    </xdr:from>
    <xdr:to>
      <xdr:col>3</xdr:col>
      <xdr:colOff>228600</xdr:colOff>
      <xdr:row>1093</xdr:row>
      <xdr:rowOff>228600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1096</xdr:row>
      <xdr:rowOff>0</xdr:rowOff>
    </xdr:from>
    <xdr:to>
      <xdr:col>2</xdr:col>
      <xdr:colOff>228600</xdr:colOff>
      <xdr:row>1096</xdr:row>
      <xdr:rowOff>228600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1096</xdr:row>
      <xdr:rowOff>0</xdr:rowOff>
    </xdr:from>
    <xdr:to>
      <xdr:col>3</xdr:col>
      <xdr:colOff>228600</xdr:colOff>
      <xdr:row>1096</xdr:row>
      <xdr:rowOff>228600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1099</xdr:row>
      <xdr:rowOff>0</xdr:rowOff>
    </xdr:from>
    <xdr:to>
      <xdr:col>2</xdr:col>
      <xdr:colOff>228600</xdr:colOff>
      <xdr:row>1099</xdr:row>
      <xdr:rowOff>228600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1099</xdr:row>
      <xdr:rowOff>0</xdr:rowOff>
    </xdr:from>
    <xdr:to>
      <xdr:col>3</xdr:col>
      <xdr:colOff>228600</xdr:colOff>
      <xdr:row>1099</xdr:row>
      <xdr:rowOff>228600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1102</xdr:row>
      <xdr:rowOff>0</xdr:rowOff>
    </xdr:from>
    <xdr:to>
      <xdr:col>2</xdr:col>
      <xdr:colOff>228600</xdr:colOff>
      <xdr:row>1102</xdr:row>
      <xdr:rowOff>228600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1102</xdr:row>
      <xdr:rowOff>0</xdr:rowOff>
    </xdr:from>
    <xdr:to>
      <xdr:col>3</xdr:col>
      <xdr:colOff>228600</xdr:colOff>
      <xdr:row>1102</xdr:row>
      <xdr:rowOff>228600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1105</xdr:row>
      <xdr:rowOff>0</xdr:rowOff>
    </xdr:from>
    <xdr:to>
      <xdr:col>2</xdr:col>
      <xdr:colOff>228600</xdr:colOff>
      <xdr:row>1105</xdr:row>
      <xdr:rowOff>228600</xdr:rowOff>
    </xdr:to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1105</xdr:row>
      <xdr:rowOff>0</xdr:rowOff>
    </xdr:from>
    <xdr:to>
      <xdr:col>3</xdr:col>
      <xdr:colOff>228600</xdr:colOff>
      <xdr:row>1105</xdr:row>
      <xdr:rowOff>228600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1108</xdr:row>
      <xdr:rowOff>0</xdr:rowOff>
    </xdr:from>
    <xdr:to>
      <xdr:col>2</xdr:col>
      <xdr:colOff>228600</xdr:colOff>
      <xdr:row>1108</xdr:row>
      <xdr:rowOff>228600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1108</xdr:row>
      <xdr:rowOff>0</xdr:rowOff>
    </xdr:from>
    <xdr:to>
      <xdr:col>3</xdr:col>
      <xdr:colOff>228600</xdr:colOff>
      <xdr:row>1108</xdr:row>
      <xdr:rowOff>228600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1111</xdr:row>
      <xdr:rowOff>0</xdr:rowOff>
    </xdr:from>
    <xdr:to>
      <xdr:col>2</xdr:col>
      <xdr:colOff>228600</xdr:colOff>
      <xdr:row>1111</xdr:row>
      <xdr:rowOff>228600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1111</xdr:row>
      <xdr:rowOff>0</xdr:rowOff>
    </xdr:from>
    <xdr:to>
      <xdr:col>3</xdr:col>
      <xdr:colOff>228600</xdr:colOff>
      <xdr:row>1111</xdr:row>
      <xdr:rowOff>228600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1114</xdr:row>
      <xdr:rowOff>0</xdr:rowOff>
    </xdr:from>
    <xdr:to>
      <xdr:col>2</xdr:col>
      <xdr:colOff>228600</xdr:colOff>
      <xdr:row>1114</xdr:row>
      <xdr:rowOff>228600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1114</xdr:row>
      <xdr:rowOff>0</xdr:rowOff>
    </xdr:from>
    <xdr:to>
      <xdr:col>3</xdr:col>
      <xdr:colOff>228600</xdr:colOff>
      <xdr:row>1114</xdr:row>
      <xdr:rowOff>228600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1117</xdr:row>
      <xdr:rowOff>0</xdr:rowOff>
    </xdr:from>
    <xdr:to>
      <xdr:col>2</xdr:col>
      <xdr:colOff>228600</xdr:colOff>
      <xdr:row>1117</xdr:row>
      <xdr:rowOff>228600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1117</xdr:row>
      <xdr:rowOff>0</xdr:rowOff>
    </xdr:from>
    <xdr:to>
      <xdr:col>3</xdr:col>
      <xdr:colOff>228600</xdr:colOff>
      <xdr:row>1117</xdr:row>
      <xdr:rowOff>228600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1120</xdr:row>
      <xdr:rowOff>0</xdr:rowOff>
    </xdr:from>
    <xdr:to>
      <xdr:col>2</xdr:col>
      <xdr:colOff>228600</xdr:colOff>
      <xdr:row>1120</xdr:row>
      <xdr:rowOff>228600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1120</xdr:row>
      <xdr:rowOff>0</xdr:rowOff>
    </xdr:from>
    <xdr:to>
      <xdr:col>3</xdr:col>
      <xdr:colOff>228600</xdr:colOff>
      <xdr:row>1120</xdr:row>
      <xdr:rowOff>228600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1123</xdr:row>
      <xdr:rowOff>0</xdr:rowOff>
    </xdr:from>
    <xdr:to>
      <xdr:col>2</xdr:col>
      <xdr:colOff>228600</xdr:colOff>
      <xdr:row>1123</xdr:row>
      <xdr:rowOff>228600</xdr:rowOff>
    </xdr:to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1123</xdr:row>
      <xdr:rowOff>0</xdr:rowOff>
    </xdr:from>
    <xdr:to>
      <xdr:col>3</xdr:col>
      <xdr:colOff>228600</xdr:colOff>
      <xdr:row>1123</xdr:row>
      <xdr:rowOff>228600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1126</xdr:row>
      <xdr:rowOff>0</xdr:rowOff>
    </xdr:from>
    <xdr:to>
      <xdr:col>2</xdr:col>
      <xdr:colOff>228600</xdr:colOff>
      <xdr:row>1126</xdr:row>
      <xdr:rowOff>228600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1126</xdr:row>
      <xdr:rowOff>0</xdr:rowOff>
    </xdr:from>
    <xdr:to>
      <xdr:col>3</xdr:col>
      <xdr:colOff>228600</xdr:colOff>
      <xdr:row>1126</xdr:row>
      <xdr:rowOff>228600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1129</xdr:row>
      <xdr:rowOff>0</xdr:rowOff>
    </xdr:from>
    <xdr:to>
      <xdr:col>2</xdr:col>
      <xdr:colOff>228600</xdr:colOff>
      <xdr:row>1129</xdr:row>
      <xdr:rowOff>228600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1129</xdr:row>
      <xdr:rowOff>0</xdr:rowOff>
    </xdr:from>
    <xdr:to>
      <xdr:col>3</xdr:col>
      <xdr:colOff>228600</xdr:colOff>
      <xdr:row>1129</xdr:row>
      <xdr:rowOff>228600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1132</xdr:row>
      <xdr:rowOff>0</xdr:rowOff>
    </xdr:from>
    <xdr:to>
      <xdr:col>2</xdr:col>
      <xdr:colOff>228600</xdr:colOff>
      <xdr:row>1132</xdr:row>
      <xdr:rowOff>228600</xdr:rowOff>
    </xdr:to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1132</xdr:row>
      <xdr:rowOff>0</xdr:rowOff>
    </xdr:from>
    <xdr:to>
      <xdr:col>3</xdr:col>
      <xdr:colOff>228600</xdr:colOff>
      <xdr:row>1132</xdr:row>
      <xdr:rowOff>228600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1135</xdr:row>
      <xdr:rowOff>0</xdr:rowOff>
    </xdr:from>
    <xdr:to>
      <xdr:col>2</xdr:col>
      <xdr:colOff>228600</xdr:colOff>
      <xdr:row>1135</xdr:row>
      <xdr:rowOff>228600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1135</xdr:row>
      <xdr:rowOff>0</xdr:rowOff>
    </xdr:from>
    <xdr:to>
      <xdr:col>3</xdr:col>
      <xdr:colOff>228600</xdr:colOff>
      <xdr:row>1135</xdr:row>
      <xdr:rowOff>228600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1138</xdr:row>
      <xdr:rowOff>0</xdr:rowOff>
    </xdr:from>
    <xdr:to>
      <xdr:col>2</xdr:col>
      <xdr:colOff>228600</xdr:colOff>
      <xdr:row>1138</xdr:row>
      <xdr:rowOff>228600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1138</xdr:row>
      <xdr:rowOff>0</xdr:rowOff>
    </xdr:from>
    <xdr:to>
      <xdr:col>3</xdr:col>
      <xdr:colOff>228600</xdr:colOff>
      <xdr:row>1138</xdr:row>
      <xdr:rowOff>228600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1141</xdr:row>
      <xdr:rowOff>0</xdr:rowOff>
    </xdr:from>
    <xdr:to>
      <xdr:col>2</xdr:col>
      <xdr:colOff>228600</xdr:colOff>
      <xdr:row>1141</xdr:row>
      <xdr:rowOff>228600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228600</xdr:colOff>
      <xdr:row>1141</xdr:row>
      <xdr:rowOff>228600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1144</xdr:row>
      <xdr:rowOff>0</xdr:rowOff>
    </xdr:from>
    <xdr:to>
      <xdr:col>2</xdr:col>
      <xdr:colOff>228600</xdr:colOff>
      <xdr:row>1144</xdr:row>
      <xdr:rowOff>228600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1144</xdr:row>
      <xdr:rowOff>0</xdr:rowOff>
    </xdr:from>
    <xdr:to>
      <xdr:col>3</xdr:col>
      <xdr:colOff>228600</xdr:colOff>
      <xdr:row>1144</xdr:row>
      <xdr:rowOff>228600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1147</xdr:row>
      <xdr:rowOff>0</xdr:rowOff>
    </xdr:from>
    <xdr:to>
      <xdr:col>2</xdr:col>
      <xdr:colOff>228600</xdr:colOff>
      <xdr:row>1147</xdr:row>
      <xdr:rowOff>228600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1147</xdr:row>
      <xdr:rowOff>0</xdr:rowOff>
    </xdr:from>
    <xdr:to>
      <xdr:col>3</xdr:col>
      <xdr:colOff>228600</xdr:colOff>
      <xdr:row>1147</xdr:row>
      <xdr:rowOff>228600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1150</xdr:row>
      <xdr:rowOff>0</xdr:rowOff>
    </xdr:from>
    <xdr:to>
      <xdr:col>2</xdr:col>
      <xdr:colOff>228600</xdr:colOff>
      <xdr:row>1150</xdr:row>
      <xdr:rowOff>228600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1150</xdr:row>
      <xdr:rowOff>0</xdr:rowOff>
    </xdr:from>
    <xdr:to>
      <xdr:col>3</xdr:col>
      <xdr:colOff>228600</xdr:colOff>
      <xdr:row>1150</xdr:row>
      <xdr:rowOff>228600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1153</xdr:row>
      <xdr:rowOff>0</xdr:rowOff>
    </xdr:from>
    <xdr:to>
      <xdr:col>2</xdr:col>
      <xdr:colOff>228600</xdr:colOff>
      <xdr:row>1153</xdr:row>
      <xdr:rowOff>228600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1153</xdr:row>
      <xdr:rowOff>0</xdr:rowOff>
    </xdr:from>
    <xdr:to>
      <xdr:col>3</xdr:col>
      <xdr:colOff>228600</xdr:colOff>
      <xdr:row>1153</xdr:row>
      <xdr:rowOff>228600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1156</xdr:row>
      <xdr:rowOff>0</xdr:rowOff>
    </xdr:from>
    <xdr:to>
      <xdr:col>2</xdr:col>
      <xdr:colOff>228600</xdr:colOff>
      <xdr:row>1156</xdr:row>
      <xdr:rowOff>228600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1156</xdr:row>
      <xdr:rowOff>0</xdr:rowOff>
    </xdr:from>
    <xdr:to>
      <xdr:col>3</xdr:col>
      <xdr:colOff>228600</xdr:colOff>
      <xdr:row>1156</xdr:row>
      <xdr:rowOff>228600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1159</xdr:row>
      <xdr:rowOff>0</xdr:rowOff>
    </xdr:from>
    <xdr:to>
      <xdr:col>2</xdr:col>
      <xdr:colOff>228600</xdr:colOff>
      <xdr:row>1159</xdr:row>
      <xdr:rowOff>228600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1159</xdr:row>
      <xdr:rowOff>0</xdr:rowOff>
    </xdr:from>
    <xdr:to>
      <xdr:col>3</xdr:col>
      <xdr:colOff>228600</xdr:colOff>
      <xdr:row>1159</xdr:row>
      <xdr:rowOff>228600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1162</xdr:row>
      <xdr:rowOff>0</xdr:rowOff>
    </xdr:from>
    <xdr:to>
      <xdr:col>2</xdr:col>
      <xdr:colOff>228600</xdr:colOff>
      <xdr:row>1162</xdr:row>
      <xdr:rowOff>228600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1162</xdr:row>
      <xdr:rowOff>0</xdr:rowOff>
    </xdr:from>
    <xdr:to>
      <xdr:col>3</xdr:col>
      <xdr:colOff>228600</xdr:colOff>
      <xdr:row>1162</xdr:row>
      <xdr:rowOff>228600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1165</xdr:row>
      <xdr:rowOff>0</xdr:rowOff>
    </xdr:from>
    <xdr:to>
      <xdr:col>2</xdr:col>
      <xdr:colOff>228600</xdr:colOff>
      <xdr:row>1165</xdr:row>
      <xdr:rowOff>228600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1165</xdr:row>
      <xdr:rowOff>0</xdr:rowOff>
    </xdr:from>
    <xdr:to>
      <xdr:col>3</xdr:col>
      <xdr:colOff>228600</xdr:colOff>
      <xdr:row>1165</xdr:row>
      <xdr:rowOff>228600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1168</xdr:row>
      <xdr:rowOff>0</xdr:rowOff>
    </xdr:from>
    <xdr:to>
      <xdr:col>2</xdr:col>
      <xdr:colOff>228600</xdr:colOff>
      <xdr:row>1168</xdr:row>
      <xdr:rowOff>228600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1168</xdr:row>
      <xdr:rowOff>0</xdr:rowOff>
    </xdr:from>
    <xdr:to>
      <xdr:col>3</xdr:col>
      <xdr:colOff>228600</xdr:colOff>
      <xdr:row>1168</xdr:row>
      <xdr:rowOff>228600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1171</xdr:row>
      <xdr:rowOff>0</xdr:rowOff>
    </xdr:from>
    <xdr:to>
      <xdr:col>2</xdr:col>
      <xdr:colOff>228600</xdr:colOff>
      <xdr:row>1171</xdr:row>
      <xdr:rowOff>228600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1171</xdr:row>
      <xdr:rowOff>0</xdr:rowOff>
    </xdr:from>
    <xdr:to>
      <xdr:col>3</xdr:col>
      <xdr:colOff>228600</xdr:colOff>
      <xdr:row>1171</xdr:row>
      <xdr:rowOff>228600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1174</xdr:row>
      <xdr:rowOff>0</xdr:rowOff>
    </xdr:from>
    <xdr:to>
      <xdr:col>2</xdr:col>
      <xdr:colOff>228600</xdr:colOff>
      <xdr:row>1174</xdr:row>
      <xdr:rowOff>228600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1174</xdr:row>
      <xdr:rowOff>0</xdr:rowOff>
    </xdr:from>
    <xdr:to>
      <xdr:col>3</xdr:col>
      <xdr:colOff>228600</xdr:colOff>
      <xdr:row>1174</xdr:row>
      <xdr:rowOff>228600</xdr:rowOff>
    </xdr:to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1177</xdr:row>
      <xdr:rowOff>0</xdr:rowOff>
    </xdr:from>
    <xdr:to>
      <xdr:col>2</xdr:col>
      <xdr:colOff>228600</xdr:colOff>
      <xdr:row>1177</xdr:row>
      <xdr:rowOff>228600</xdr:rowOff>
    </xdr:to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1177</xdr:row>
      <xdr:rowOff>0</xdr:rowOff>
    </xdr:from>
    <xdr:to>
      <xdr:col>3</xdr:col>
      <xdr:colOff>228600</xdr:colOff>
      <xdr:row>1177</xdr:row>
      <xdr:rowOff>228600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1180</xdr:row>
      <xdr:rowOff>0</xdr:rowOff>
    </xdr:from>
    <xdr:to>
      <xdr:col>2</xdr:col>
      <xdr:colOff>228600</xdr:colOff>
      <xdr:row>1180</xdr:row>
      <xdr:rowOff>228600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1180</xdr:row>
      <xdr:rowOff>0</xdr:rowOff>
    </xdr:from>
    <xdr:to>
      <xdr:col>3</xdr:col>
      <xdr:colOff>228600</xdr:colOff>
      <xdr:row>1180</xdr:row>
      <xdr:rowOff>228600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1183</xdr:row>
      <xdr:rowOff>0</xdr:rowOff>
    </xdr:from>
    <xdr:to>
      <xdr:col>2</xdr:col>
      <xdr:colOff>228600</xdr:colOff>
      <xdr:row>1183</xdr:row>
      <xdr:rowOff>228600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228600</xdr:colOff>
      <xdr:row>1183</xdr:row>
      <xdr:rowOff>228600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1186</xdr:row>
      <xdr:rowOff>0</xdr:rowOff>
    </xdr:from>
    <xdr:to>
      <xdr:col>2</xdr:col>
      <xdr:colOff>228600</xdr:colOff>
      <xdr:row>1186</xdr:row>
      <xdr:rowOff>228600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1186</xdr:row>
      <xdr:rowOff>0</xdr:rowOff>
    </xdr:from>
    <xdr:to>
      <xdr:col>3</xdr:col>
      <xdr:colOff>228600</xdr:colOff>
      <xdr:row>1186</xdr:row>
      <xdr:rowOff>228600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1189</xdr:row>
      <xdr:rowOff>0</xdr:rowOff>
    </xdr:from>
    <xdr:to>
      <xdr:col>2</xdr:col>
      <xdr:colOff>228600</xdr:colOff>
      <xdr:row>1189</xdr:row>
      <xdr:rowOff>228600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1189</xdr:row>
      <xdr:rowOff>0</xdr:rowOff>
    </xdr:from>
    <xdr:to>
      <xdr:col>3</xdr:col>
      <xdr:colOff>228600</xdr:colOff>
      <xdr:row>1189</xdr:row>
      <xdr:rowOff>228600</xdr:rowOff>
    </xdr:to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1192</xdr:row>
      <xdr:rowOff>0</xdr:rowOff>
    </xdr:from>
    <xdr:to>
      <xdr:col>2</xdr:col>
      <xdr:colOff>228600</xdr:colOff>
      <xdr:row>1192</xdr:row>
      <xdr:rowOff>228600</xdr:rowOff>
    </xdr:to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1192</xdr:row>
      <xdr:rowOff>0</xdr:rowOff>
    </xdr:from>
    <xdr:to>
      <xdr:col>3</xdr:col>
      <xdr:colOff>228600</xdr:colOff>
      <xdr:row>1192</xdr:row>
      <xdr:rowOff>228600</xdr:rowOff>
    </xdr:to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1195</xdr:row>
      <xdr:rowOff>0</xdr:rowOff>
    </xdr:from>
    <xdr:to>
      <xdr:col>2</xdr:col>
      <xdr:colOff>228600</xdr:colOff>
      <xdr:row>1195</xdr:row>
      <xdr:rowOff>228600</xdr:rowOff>
    </xdr:to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1195</xdr:row>
      <xdr:rowOff>0</xdr:rowOff>
    </xdr:from>
    <xdr:to>
      <xdr:col>3</xdr:col>
      <xdr:colOff>228600</xdr:colOff>
      <xdr:row>1195</xdr:row>
      <xdr:rowOff>228600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1198</xdr:row>
      <xdr:rowOff>0</xdr:rowOff>
    </xdr:from>
    <xdr:to>
      <xdr:col>2</xdr:col>
      <xdr:colOff>228600</xdr:colOff>
      <xdr:row>1198</xdr:row>
      <xdr:rowOff>228600</xdr:rowOff>
    </xdr:to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1198</xdr:row>
      <xdr:rowOff>0</xdr:rowOff>
    </xdr:from>
    <xdr:to>
      <xdr:col>3</xdr:col>
      <xdr:colOff>228600</xdr:colOff>
      <xdr:row>1198</xdr:row>
      <xdr:rowOff>228600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1201</xdr:row>
      <xdr:rowOff>0</xdr:rowOff>
    </xdr:from>
    <xdr:to>
      <xdr:col>2</xdr:col>
      <xdr:colOff>228600</xdr:colOff>
      <xdr:row>1201</xdr:row>
      <xdr:rowOff>228600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1201</xdr:row>
      <xdr:rowOff>0</xdr:rowOff>
    </xdr:from>
    <xdr:to>
      <xdr:col>3</xdr:col>
      <xdr:colOff>228600</xdr:colOff>
      <xdr:row>1201</xdr:row>
      <xdr:rowOff>228600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1204</xdr:row>
      <xdr:rowOff>0</xdr:rowOff>
    </xdr:from>
    <xdr:to>
      <xdr:col>2</xdr:col>
      <xdr:colOff>228600</xdr:colOff>
      <xdr:row>1204</xdr:row>
      <xdr:rowOff>228600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1204</xdr:row>
      <xdr:rowOff>0</xdr:rowOff>
    </xdr:from>
    <xdr:to>
      <xdr:col>3</xdr:col>
      <xdr:colOff>228600</xdr:colOff>
      <xdr:row>1204</xdr:row>
      <xdr:rowOff>228600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1207</xdr:row>
      <xdr:rowOff>0</xdr:rowOff>
    </xdr:from>
    <xdr:to>
      <xdr:col>2</xdr:col>
      <xdr:colOff>228600</xdr:colOff>
      <xdr:row>1207</xdr:row>
      <xdr:rowOff>228600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1207</xdr:row>
      <xdr:rowOff>0</xdr:rowOff>
    </xdr:from>
    <xdr:to>
      <xdr:col>3</xdr:col>
      <xdr:colOff>228600</xdr:colOff>
      <xdr:row>1207</xdr:row>
      <xdr:rowOff>228600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1210</xdr:row>
      <xdr:rowOff>0</xdr:rowOff>
    </xdr:from>
    <xdr:to>
      <xdr:col>2</xdr:col>
      <xdr:colOff>228600</xdr:colOff>
      <xdr:row>1210</xdr:row>
      <xdr:rowOff>228600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1210</xdr:row>
      <xdr:rowOff>0</xdr:rowOff>
    </xdr:from>
    <xdr:to>
      <xdr:col>3</xdr:col>
      <xdr:colOff>228600</xdr:colOff>
      <xdr:row>1210</xdr:row>
      <xdr:rowOff>228600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1213</xdr:row>
      <xdr:rowOff>0</xdr:rowOff>
    </xdr:from>
    <xdr:to>
      <xdr:col>2</xdr:col>
      <xdr:colOff>228600</xdr:colOff>
      <xdr:row>1213</xdr:row>
      <xdr:rowOff>228600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1213</xdr:row>
      <xdr:rowOff>0</xdr:rowOff>
    </xdr:from>
    <xdr:to>
      <xdr:col>3</xdr:col>
      <xdr:colOff>228600</xdr:colOff>
      <xdr:row>1213</xdr:row>
      <xdr:rowOff>228600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1216</xdr:row>
      <xdr:rowOff>0</xdr:rowOff>
    </xdr:from>
    <xdr:to>
      <xdr:col>2</xdr:col>
      <xdr:colOff>228600</xdr:colOff>
      <xdr:row>1216</xdr:row>
      <xdr:rowOff>228600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1216</xdr:row>
      <xdr:rowOff>0</xdr:rowOff>
    </xdr:from>
    <xdr:to>
      <xdr:col>3</xdr:col>
      <xdr:colOff>228600</xdr:colOff>
      <xdr:row>1216</xdr:row>
      <xdr:rowOff>228600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1219</xdr:row>
      <xdr:rowOff>0</xdr:rowOff>
    </xdr:from>
    <xdr:to>
      <xdr:col>2</xdr:col>
      <xdr:colOff>228600</xdr:colOff>
      <xdr:row>1219</xdr:row>
      <xdr:rowOff>228600</xdr:rowOff>
    </xdr:to>
    <xdr:pic>
      <xdr:nvPicPr>
        <xdr:cNvPr id="782" name="Pictur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1219</xdr:row>
      <xdr:rowOff>0</xdr:rowOff>
    </xdr:from>
    <xdr:to>
      <xdr:col>3</xdr:col>
      <xdr:colOff>228600</xdr:colOff>
      <xdr:row>1219</xdr:row>
      <xdr:rowOff>228600</xdr:rowOff>
    </xdr:to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1222</xdr:row>
      <xdr:rowOff>0</xdr:rowOff>
    </xdr:from>
    <xdr:to>
      <xdr:col>2</xdr:col>
      <xdr:colOff>228600</xdr:colOff>
      <xdr:row>1222</xdr:row>
      <xdr:rowOff>228600</xdr:rowOff>
    </xdr:to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1222</xdr:row>
      <xdr:rowOff>0</xdr:rowOff>
    </xdr:from>
    <xdr:to>
      <xdr:col>3</xdr:col>
      <xdr:colOff>228600</xdr:colOff>
      <xdr:row>1222</xdr:row>
      <xdr:rowOff>228600</xdr:rowOff>
    </xdr:to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1225</xdr:row>
      <xdr:rowOff>0</xdr:rowOff>
    </xdr:from>
    <xdr:to>
      <xdr:col>2</xdr:col>
      <xdr:colOff>228600</xdr:colOff>
      <xdr:row>1225</xdr:row>
      <xdr:rowOff>228600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1225</xdr:row>
      <xdr:rowOff>0</xdr:rowOff>
    </xdr:from>
    <xdr:to>
      <xdr:col>3</xdr:col>
      <xdr:colOff>228600</xdr:colOff>
      <xdr:row>1225</xdr:row>
      <xdr:rowOff>228600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1228</xdr:row>
      <xdr:rowOff>0</xdr:rowOff>
    </xdr:from>
    <xdr:to>
      <xdr:col>2</xdr:col>
      <xdr:colOff>228600</xdr:colOff>
      <xdr:row>1228</xdr:row>
      <xdr:rowOff>228600</xdr:rowOff>
    </xdr:to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1228</xdr:row>
      <xdr:rowOff>0</xdr:rowOff>
    </xdr:from>
    <xdr:to>
      <xdr:col>3</xdr:col>
      <xdr:colOff>228600</xdr:colOff>
      <xdr:row>1228</xdr:row>
      <xdr:rowOff>228600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1231</xdr:row>
      <xdr:rowOff>0</xdr:rowOff>
    </xdr:from>
    <xdr:to>
      <xdr:col>2</xdr:col>
      <xdr:colOff>228600</xdr:colOff>
      <xdr:row>1231</xdr:row>
      <xdr:rowOff>228600</xdr:rowOff>
    </xdr:to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1231</xdr:row>
      <xdr:rowOff>0</xdr:rowOff>
    </xdr:from>
    <xdr:to>
      <xdr:col>3</xdr:col>
      <xdr:colOff>228600</xdr:colOff>
      <xdr:row>1231</xdr:row>
      <xdr:rowOff>228600</xdr:rowOff>
    </xdr:to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1234</xdr:row>
      <xdr:rowOff>0</xdr:rowOff>
    </xdr:from>
    <xdr:to>
      <xdr:col>2</xdr:col>
      <xdr:colOff>228600</xdr:colOff>
      <xdr:row>1234</xdr:row>
      <xdr:rowOff>228600</xdr:rowOff>
    </xdr:to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1234</xdr:row>
      <xdr:rowOff>0</xdr:rowOff>
    </xdr:from>
    <xdr:to>
      <xdr:col>3</xdr:col>
      <xdr:colOff>228600</xdr:colOff>
      <xdr:row>1234</xdr:row>
      <xdr:rowOff>228600</xdr:rowOff>
    </xdr:to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1237</xdr:row>
      <xdr:rowOff>0</xdr:rowOff>
    </xdr:from>
    <xdr:to>
      <xdr:col>2</xdr:col>
      <xdr:colOff>228600</xdr:colOff>
      <xdr:row>1237</xdr:row>
      <xdr:rowOff>228600</xdr:rowOff>
    </xdr:to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1237</xdr:row>
      <xdr:rowOff>0</xdr:rowOff>
    </xdr:from>
    <xdr:to>
      <xdr:col>3</xdr:col>
      <xdr:colOff>228600</xdr:colOff>
      <xdr:row>1237</xdr:row>
      <xdr:rowOff>228600</xdr:rowOff>
    </xdr:to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1240</xdr:row>
      <xdr:rowOff>0</xdr:rowOff>
    </xdr:from>
    <xdr:to>
      <xdr:col>2</xdr:col>
      <xdr:colOff>228600</xdr:colOff>
      <xdr:row>1240</xdr:row>
      <xdr:rowOff>228600</xdr:rowOff>
    </xdr:to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1240</xdr:row>
      <xdr:rowOff>0</xdr:rowOff>
    </xdr:from>
    <xdr:to>
      <xdr:col>3</xdr:col>
      <xdr:colOff>228600</xdr:colOff>
      <xdr:row>1240</xdr:row>
      <xdr:rowOff>228600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1243</xdr:row>
      <xdr:rowOff>0</xdr:rowOff>
    </xdr:from>
    <xdr:to>
      <xdr:col>2</xdr:col>
      <xdr:colOff>228600</xdr:colOff>
      <xdr:row>1243</xdr:row>
      <xdr:rowOff>228600</xdr:rowOff>
    </xdr:to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1243</xdr:row>
      <xdr:rowOff>0</xdr:rowOff>
    </xdr:from>
    <xdr:to>
      <xdr:col>3</xdr:col>
      <xdr:colOff>228600</xdr:colOff>
      <xdr:row>1243</xdr:row>
      <xdr:rowOff>228600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1246</xdr:row>
      <xdr:rowOff>0</xdr:rowOff>
    </xdr:from>
    <xdr:to>
      <xdr:col>2</xdr:col>
      <xdr:colOff>228600</xdr:colOff>
      <xdr:row>1246</xdr:row>
      <xdr:rowOff>228600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1246</xdr:row>
      <xdr:rowOff>0</xdr:rowOff>
    </xdr:from>
    <xdr:to>
      <xdr:col>3</xdr:col>
      <xdr:colOff>228600</xdr:colOff>
      <xdr:row>1246</xdr:row>
      <xdr:rowOff>228600</xdr:rowOff>
    </xdr:to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1249</xdr:row>
      <xdr:rowOff>0</xdr:rowOff>
    </xdr:from>
    <xdr:to>
      <xdr:col>2</xdr:col>
      <xdr:colOff>228600</xdr:colOff>
      <xdr:row>1249</xdr:row>
      <xdr:rowOff>228600</xdr:rowOff>
    </xdr:to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1249</xdr:row>
      <xdr:rowOff>0</xdr:rowOff>
    </xdr:from>
    <xdr:to>
      <xdr:col>3</xdr:col>
      <xdr:colOff>228600</xdr:colOff>
      <xdr:row>1249</xdr:row>
      <xdr:rowOff>228600</xdr:rowOff>
    </xdr:to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1252</xdr:row>
      <xdr:rowOff>0</xdr:rowOff>
    </xdr:from>
    <xdr:to>
      <xdr:col>2</xdr:col>
      <xdr:colOff>228600</xdr:colOff>
      <xdr:row>1252</xdr:row>
      <xdr:rowOff>228600</xdr:rowOff>
    </xdr:to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1252</xdr:row>
      <xdr:rowOff>0</xdr:rowOff>
    </xdr:from>
    <xdr:to>
      <xdr:col>3</xdr:col>
      <xdr:colOff>228600</xdr:colOff>
      <xdr:row>1252</xdr:row>
      <xdr:rowOff>228600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1255</xdr:row>
      <xdr:rowOff>0</xdr:rowOff>
    </xdr:from>
    <xdr:to>
      <xdr:col>2</xdr:col>
      <xdr:colOff>228600</xdr:colOff>
      <xdr:row>1255</xdr:row>
      <xdr:rowOff>228600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1255</xdr:row>
      <xdr:rowOff>0</xdr:rowOff>
    </xdr:from>
    <xdr:to>
      <xdr:col>3</xdr:col>
      <xdr:colOff>228600</xdr:colOff>
      <xdr:row>1255</xdr:row>
      <xdr:rowOff>228600</xdr:rowOff>
    </xdr:to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1258</xdr:row>
      <xdr:rowOff>0</xdr:rowOff>
    </xdr:from>
    <xdr:to>
      <xdr:col>2</xdr:col>
      <xdr:colOff>228600</xdr:colOff>
      <xdr:row>1258</xdr:row>
      <xdr:rowOff>228600</xdr:rowOff>
    </xdr:to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1258</xdr:row>
      <xdr:rowOff>0</xdr:rowOff>
    </xdr:from>
    <xdr:to>
      <xdr:col>3</xdr:col>
      <xdr:colOff>228600</xdr:colOff>
      <xdr:row>1258</xdr:row>
      <xdr:rowOff>228600</xdr:rowOff>
    </xdr:to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1265</xdr:row>
      <xdr:rowOff>0</xdr:rowOff>
    </xdr:from>
    <xdr:to>
      <xdr:col>2</xdr:col>
      <xdr:colOff>228600</xdr:colOff>
      <xdr:row>1265</xdr:row>
      <xdr:rowOff>228600</xdr:rowOff>
    </xdr:to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1265</xdr:row>
      <xdr:rowOff>0</xdr:rowOff>
    </xdr:from>
    <xdr:to>
      <xdr:col>3</xdr:col>
      <xdr:colOff>228600</xdr:colOff>
      <xdr:row>1265</xdr:row>
      <xdr:rowOff>228600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1268</xdr:row>
      <xdr:rowOff>0</xdr:rowOff>
    </xdr:from>
    <xdr:to>
      <xdr:col>2</xdr:col>
      <xdr:colOff>228600</xdr:colOff>
      <xdr:row>1268</xdr:row>
      <xdr:rowOff>228600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1268</xdr:row>
      <xdr:rowOff>0</xdr:rowOff>
    </xdr:from>
    <xdr:to>
      <xdr:col>3</xdr:col>
      <xdr:colOff>228600</xdr:colOff>
      <xdr:row>1268</xdr:row>
      <xdr:rowOff>228600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1271</xdr:row>
      <xdr:rowOff>0</xdr:rowOff>
    </xdr:from>
    <xdr:to>
      <xdr:col>2</xdr:col>
      <xdr:colOff>228600</xdr:colOff>
      <xdr:row>1271</xdr:row>
      <xdr:rowOff>228600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1271</xdr:row>
      <xdr:rowOff>0</xdr:rowOff>
    </xdr:from>
    <xdr:to>
      <xdr:col>3</xdr:col>
      <xdr:colOff>228600</xdr:colOff>
      <xdr:row>1271</xdr:row>
      <xdr:rowOff>228600</xdr:rowOff>
    </xdr:to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1274</xdr:row>
      <xdr:rowOff>0</xdr:rowOff>
    </xdr:from>
    <xdr:to>
      <xdr:col>2</xdr:col>
      <xdr:colOff>228600</xdr:colOff>
      <xdr:row>1274</xdr:row>
      <xdr:rowOff>228600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1274</xdr:row>
      <xdr:rowOff>0</xdr:rowOff>
    </xdr:from>
    <xdr:to>
      <xdr:col>3</xdr:col>
      <xdr:colOff>228600</xdr:colOff>
      <xdr:row>1274</xdr:row>
      <xdr:rowOff>228600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1277</xdr:row>
      <xdr:rowOff>0</xdr:rowOff>
    </xdr:from>
    <xdr:to>
      <xdr:col>2</xdr:col>
      <xdr:colOff>228600</xdr:colOff>
      <xdr:row>1277</xdr:row>
      <xdr:rowOff>228600</xdr:rowOff>
    </xdr:to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1277</xdr:row>
      <xdr:rowOff>0</xdr:rowOff>
    </xdr:from>
    <xdr:to>
      <xdr:col>3</xdr:col>
      <xdr:colOff>228600</xdr:colOff>
      <xdr:row>1277</xdr:row>
      <xdr:rowOff>228600</xdr:rowOff>
    </xdr:to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1280</xdr:row>
      <xdr:rowOff>0</xdr:rowOff>
    </xdr:from>
    <xdr:to>
      <xdr:col>2</xdr:col>
      <xdr:colOff>228600</xdr:colOff>
      <xdr:row>1280</xdr:row>
      <xdr:rowOff>228600</xdr:rowOff>
    </xdr:to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1280</xdr:row>
      <xdr:rowOff>0</xdr:rowOff>
    </xdr:from>
    <xdr:to>
      <xdr:col>3</xdr:col>
      <xdr:colOff>228600</xdr:colOff>
      <xdr:row>1280</xdr:row>
      <xdr:rowOff>228600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1283</xdr:row>
      <xdr:rowOff>0</xdr:rowOff>
    </xdr:from>
    <xdr:to>
      <xdr:col>2</xdr:col>
      <xdr:colOff>228600</xdr:colOff>
      <xdr:row>1283</xdr:row>
      <xdr:rowOff>228600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1283</xdr:row>
      <xdr:rowOff>0</xdr:rowOff>
    </xdr:from>
    <xdr:to>
      <xdr:col>3</xdr:col>
      <xdr:colOff>228600</xdr:colOff>
      <xdr:row>1283</xdr:row>
      <xdr:rowOff>228600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1286</xdr:row>
      <xdr:rowOff>0</xdr:rowOff>
    </xdr:from>
    <xdr:to>
      <xdr:col>2</xdr:col>
      <xdr:colOff>228600</xdr:colOff>
      <xdr:row>1286</xdr:row>
      <xdr:rowOff>228600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1286</xdr:row>
      <xdr:rowOff>0</xdr:rowOff>
    </xdr:from>
    <xdr:to>
      <xdr:col>3</xdr:col>
      <xdr:colOff>228600</xdr:colOff>
      <xdr:row>1286</xdr:row>
      <xdr:rowOff>228600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1289</xdr:row>
      <xdr:rowOff>0</xdr:rowOff>
    </xdr:from>
    <xdr:to>
      <xdr:col>2</xdr:col>
      <xdr:colOff>228600</xdr:colOff>
      <xdr:row>1289</xdr:row>
      <xdr:rowOff>228600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1289</xdr:row>
      <xdr:rowOff>0</xdr:rowOff>
    </xdr:from>
    <xdr:to>
      <xdr:col>3</xdr:col>
      <xdr:colOff>228600</xdr:colOff>
      <xdr:row>1289</xdr:row>
      <xdr:rowOff>228600</xdr:rowOff>
    </xdr:to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1296</xdr:row>
      <xdr:rowOff>0</xdr:rowOff>
    </xdr:from>
    <xdr:to>
      <xdr:col>2</xdr:col>
      <xdr:colOff>228600</xdr:colOff>
      <xdr:row>1296</xdr:row>
      <xdr:rowOff>228600</xdr:rowOff>
    </xdr:to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1296</xdr:row>
      <xdr:rowOff>0</xdr:rowOff>
    </xdr:from>
    <xdr:to>
      <xdr:col>3</xdr:col>
      <xdr:colOff>228600</xdr:colOff>
      <xdr:row>1296</xdr:row>
      <xdr:rowOff>228600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1299</xdr:row>
      <xdr:rowOff>0</xdr:rowOff>
    </xdr:from>
    <xdr:to>
      <xdr:col>2</xdr:col>
      <xdr:colOff>228600</xdr:colOff>
      <xdr:row>1299</xdr:row>
      <xdr:rowOff>228600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1299</xdr:row>
      <xdr:rowOff>0</xdr:rowOff>
    </xdr:from>
    <xdr:to>
      <xdr:col>3</xdr:col>
      <xdr:colOff>228600</xdr:colOff>
      <xdr:row>1299</xdr:row>
      <xdr:rowOff>228600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1306</xdr:row>
      <xdr:rowOff>0</xdr:rowOff>
    </xdr:from>
    <xdr:to>
      <xdr:col>2</xdr:col>
      <xdr:colOff>228600</xdr:colOff>
      <xdr:row>1306</xdr:row>
      <xdr:rowOff>228600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1306</xdr:row>
      <xdr:rowOff>0</xdr:rowOff>
    </xdr:from>
    <xdr:to>
      <xdr:col>3</xdr:col>
      <xdr:colOff>228600</xdr:colOff>
      <xdr:row>1306</xdr:row>
      <xdr:rowOff>228600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1309</xdr:row>
      <xdr:rowOff>0</xdr:rowOff>
    </xdr:from>
    <xdr:to>
      <xdr:col>2</xdr:col>
      <xdr:colOff>228600</xdr:colOff>
      <xdr:row>1309</xdr:row>
      <xdr:rowOff>228600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1309</xdr:row>
      <xdr:rowOff>0</xdr:rowOff>
    </xdr:from>
    <xdr:to>
      <xdr:col>3</xdr:col>
      <xdr:colOff>228600</xdr:colOff>
      <xdr:row>1309</xdr:row>
      <xdr:rowOff>228600</xdr:rowOff>
    </xdr:to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1312</xdr:row>
      <xdr:rowOff>0</xdr:rowOff>
    </xdr:from>
    <xdr:to>
      <xdr:col>2</xdr:col>
      <xdr:colOff>228600</xdr:colOff>
      <xdr:row>1312</xdr:row>
      <xdr:rowOff>228600</xdr:rowOff>
    </xdr:to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1312</xdr:row>
      <xdr:rowOff>0</xdr:rowOff>
    </xdr:from>
    <xdr:to>
      <xdr:col>3</xdr:col>
      <xdr:colOff>228600</xdr:colOff>
      <xdr:row>1312</xdr:row>
      <xdr:rowOff>228600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1319</xdr:row>
      <xdr:rowOff>0</xdr:rowOff>
    </xdr:from>
    <xdr:to>
      <xdr:col>2</xdr:col>
      <xdr:colOff>228600</xdr:colOff>
      <xdr:row>1319</xdr:row>
      <xdr:rowOff>228600</xdr:rowOff>
    </xdr:to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1319</xdr:row>
      <xdr:rowOff>0</xdr:rowOff>
    </xdr:from>
    <xdr:to>
      <xdr:col>3</xdr:col>
      <xdr:colOff>228600</xdr:colOff>
      <xdr:row>1319</xdr:row>
      <xdr:rowOff>228600</xdr:rowOff>
    </xdr:to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1322</xdr:row>
      <xdr:rowOff>0</xdr:rowOff>
    </xdr:from>
    <xdr:to>
      <xdr:col>2</xdr:col>
      <xdr:colOff>228600</xdr:colOff>
      <xdr:row>1322</xdr:row>
      <xdr:rowOff>228600</xdr:rowOff>
    </xdr:to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1322</xdr:row>
      <xdr:rowOff>0</xdr:rowOff>
    </xdr:from>
    <xdr:to>
      <xdr:col>3</xdr:col>
      <xdr:colOff>228600</xdr:colOff>
      <xdr:row>1322</xdr:row>
      <xdr:rowOff>228600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1329</xdr:row>
      <xdr:rowOff>0</xdr:rowOff>
    </xdr:from>
    <xdr:to>
      <xdr:col>2</xdr:col>
      <xdr:colOff>228600</xdr:colOff>
      <xdr:row>1329</xdr:row>
      <xdr:rowOff>228600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1329</xdr:row>
      <xdr:rowOff>0</xdr:rowOff>
    </xdr:from>
    <xdr:to>
      <xdr:col>3</xdr:col>
      <xdr:colOff>228600</xdr:colOff>
      <xdr:row>1329</xdr:row>
      <xdr:rowOff>228600</xdr:rowOff>
    </xdr:to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1336</xdr:row>
      <xdr:rowOff>0</xdr:rowOff>
    </xdr:from>
    <xdr:to>
      <xdr:col>2</xdr:col>
      <xdr:colOff>228600</xdr:colOff>
      <xdr:row>1336</xdr:row>
      <xdr:rowOff>228600</xdr:rowOff>
    </xdr:to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1336</xdr:row>
      <xdr:rowOff>0</xdr:rowOff>
    </xdr:from>
    <xdr:to>
      <xdr:col>3</xdr:col>
      <xdr:colOff>228600</xdr:colOff>
      <xdr:row>1336</xdr:row>
      <xdr:rowOff>228600</xdr:rowOff>
    </xdr:to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1343</xdr:row>
      <xdr:rowOff>0</xdr:rowOff>
    </xdr:from>
    <xdr:to>
      <xdr:col>2</xdr:col>
      <xdr:colOff>228600</xdr:colOff>
      <xdr:row>1343</xdr:row>
      <xdr:rowOff>228600</xdr:rowOff>
    </xdr:to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1343</xdr:row>
      <xdr:rowOff>0</xdr:rowOff>
    </xdr:from>
    <xdr:to>
      <xdr:col>3</xdr:col>
      <xdr:colOff>228600</xdr:colOff>
      <xdr:row>1343</xdr:row>
      <xdr:rowOff>228600</xdr:rowOff>
    </xdr:to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1350</xdr:row>
      <xdr:rowOff>0</xdr:rowOff>
    </xdr:from>
    <xdr:to>
      <xdr:col>2</xdr:col>
      <xdr:colOff>228600</xdr:colOff>
      <xdr:row>1350</xdr:row>
      <xdr:rowOff>228600</xdr:rowOff>
    </xdr:to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1350</xdr:row>
      <xdr:rowOff>0</xdr:rowOff>
    </xdr:from>
    <xdr:to>
      <xdr:col>3</xdr:col>
      <xdr:colOff>228600</xdr:colOff>
      <xdr:row>1350</xdr:row>
      <xdr:rowOff>228600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1353</xdr:row>
      <xdr:rowOff>0</xdr:rowOff>
    </xdr:from>
    <xdr:to>
      <xdr:col>2</xdr:col>
      <xdr:colOff>228600</xdr:colOff>
      <xdr:row>1353</xdr:row>
      <xdr:rowOff>228600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1353</xdr:row>
      <xdr:rowOff>0</xdr:rowOff>
    </xdr:from>
    <xdr:to>
      <xdr:col>3</xdr:col>
      <xdr:colOff>228600</xdr:colOff>
      <xdr:row>1353</xdr:row>
      <xdr:rowOff>228600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1360</xdr:row>
      <xdr:rowOff>0</xdr:rowOff>
    </xdr:from>
    <xdr:to>
      <xdr:col>2</xdr:col>
      <xdr:colOff>228600</xdr:colOff>
      <xdr:row>1360</xdr:row>
      <xdr:rowOff>228600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1360</xdr:row>
      <xdr:rowOff>0</xdr:rowOff>
    </xdr:from>
    <xdr:to>
      <xdr:col>3</xdr:col>
      <xdr:colOff>228600</xdr:colOff>
      <xdr:row>1360</xdr:row>
      <xdr:rowOff>228600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1363</xdr:row>
      <xdr:rowOff>0</xdr:rowOff>
    </xdr:from>
    <xdr:to>
      <xdr:col>2</xdr:col>
      <xdr:colOff>228600</xdr:colOff>
      <xdr:row>1363</xdr:row>
      <xdr:rowOff>228600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1363</xdr:row>
      <xdr:rowOff>0</xdr:rowOff>
    </xdr:from>
    <xdr:to>
      <xdr:col>3</xdr:col>
      <xdr:colOff>228600</xdr:colOff>
      <xdr:row>1363</xdr:row>
      <xdr:rowOff>228600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1366</xdr:row>
      <xdr:rowOff>0</xdr:rowOff>
    </xdr:from>
    <xdr:to>
      <xdr:col>2</xdr:col>
      <xdr:colOff>228600</xdr:colOff>
      <xdr:row>1366</xdr:row>
      <xdr:rowOff>228600</xdr:rowOff>
    </xdr:to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1366</xdr:row>
      <xdr:rowOff>0</xdr:rowOff>
    </xdr:from>
    <xdr:to>
      <xdr:col>3</xdr:col>
      <xdr:colOff>228600</xdr:colOff>
      <xdr:row>1366</xdr:row>
      <xdr:rowOff>228600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1369</xdr:row>
      <xdr:rowOff>0</xdr:rowOff>
    </xdr:from>
    <xdr:to>
      <xdr:col>2</xdr:col>
      <xdr:colOff>228600</xdr:colOff>
      <xdr:row>1369</xdr:row>
      <xdr:rowOff>228600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1369</xdr:row>
      <xdr:rowOff>0</xdr:rowOff>
    </xdr:from>
    <xdr:to>
      <xdr:col>3</xdr:col>
      <xdr:colOff>228600</xdr:colOff>
      <xdr:row>1369</xdr:row>
      <xdr:rowOff>228600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1376</xdr:row>
      <xdr:rowOff>0</xdr:rowOff>
    </xdr:from>
    <xdr:to>
      <xdr:col>2</xdr:col>
      <xdr:colOff>228600</xdr:colOff>
      <xdr:row>1376</xdr:row>
      <xdr:rowOff>228600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1376</xdr:row>
      <xdr:rowOff>0</xdr:rowOff>
    </xdr:from>
    <xdr:to>
      <xdr:col>3</xdr:col>
      <xdr:colOff>228600</xdr:colOff>
      <xdr:row>1376</xdr:row>
      <xdr:rowOff>228600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1383</xdr:row>
      <xdr:rowOff>0</xdr:rowOff>
    </xdr:from>
    <xdr:to>
      <xdr:col>2</xdr:col>
      <xdr:colOff>228600</xdr:colOff>
      <xdr:row>1383</xdr:row>
      <xdr:rowOff>228600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1383</xdr:row>
      <xdr:rowOff>0</xdr:rowOff>
    </xdr:from>
    <xdr:to>
      <xdr:col>3</xdr:col>
      <xdr:colOff>228600</xdr:colOff>
      <xdr:row>1383</xdr:row>
      <xdr:rowOff>228600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1390</xdr:row>
      <xdr:rowOff>0</xdr:rowOff>
    </xdr:from>
    <xdr:to>
      <xdr:col>2</xdr:col>
      <xdr:colOff>228600</xdr:colOff>
      <xdr:row>1390</xdr:row>
      <xdr:rowOff>228600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1390</xdr:row>
      <xdr:rowOff>0</xdr:rowOff>
    </xdr:from>
    <xdr:to>
      <xdr:col>3</xdr:col>
      <xdr:colOff>228600</xdr:colOff>
      <xdr:row>1390</xdr:row>
      <xdr:rowOff>228600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1393</xdr:row>
      <xdr:rowOff>0</xdr:rowOff>
    </xdr:from>
    <xdr:to>
      <xdr:col>2</xdr:col>
      <xdr:colOff>228600</xdr:colOff>
      <xdr:row>1393</xdr:row>
      <xdr:rowOff>228600</xdr:rowOff>
    </xdr:to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1393</xdr:row>
      <xdr:rowOff>0</xdr:rowOff>
    </xdr:from>
    <xdr:to>
      <xdr:col>3</xdr:col>
      <xdr:colOff>228600</xdr:colOff>
      <xdr:row>1393</xdr:row>
      <xdr:rowOff>228600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1400</xdr:row>
      <xdr:rowOff>0</xdr:rowOff>
    </xdr:from>
    <xdr:to>
      <xdr:col>2</xdr:col>
      <xdr:colOff>228600</xdr:colOff>
      <xdr:row>1400</xdr:row>
      <xdr:rowOff>228600</xdr:rowOff>
    </xdr:to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1400</xdr:row>
      <xdr:rowOff>0</xdr:rowOff>
    </xdr:from>
    <xdr:to>
      <xdr:col>3</xdr:col>
      <xdr:colOff>228600</xdr:colOff>
      <xdr:row>1400</xdr:row>
      <xdr:rowOff>228600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1403</xdr:row>
      <xdr:rowOff>0</xdr:rowOff>
    </xdr:from>
    <xdr:to>
      <xdr:col>2</xdr:col>
      <xdr:colOff>228600</xdr:colOff>
      <xdr:row>1403</xdr:row>
      <xdr:rowOff>228600</xdr:rowOff>
    </xdr:to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1403</xdr:row>
      <xdr:rowOff>0</xdr:rowOff>
    </xdr:from>
    <xdr:to>
      <xdr:col>3</xdr:col>
      <xdr:colOff>228600</xdr:colOff>
      <xdr:row>1403</xdr:row>
      <xdr:rowOff>228600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1406</xdr:row>
      <xdr:rowOff>0</xdr:rowOff>
    </xdr:from>
    <xdr:to>
      <xdr:col>2</xdr:col>
      <xdr:colOff>228600</xdr:colOff>
      <xdr:row>1406</xdr:row>
      <xdr:rowOff>228600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1406</xdr:row>
      <xdr:rowOff>0</xdr:rowOff>
    </xdr:from>
    <xdr:to>
      <xdr:col>3</xdr:col>
      <xdr:colOff>228600</xdr:colOff>
      <xdr:row>1406</xdr:row>
      <xdr:rowOff>228600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1409</xdr:row>
      <xdr:rowOff>0</xdr:rowOff>
    </xdr:from>
    <xdr:to>
      <xdr:col>2</xdr:col>
      <xdr:colOff>228600</xdr:colOff>
      <xdr:row>1409</xdr:row>
      <xdr:rowOff>228600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1409</xdr:row>
      <xdr:rowOff>0</xdr:rowOff>
    </xdr:from>
    <xdr:to>
      <xdr:col>3</xdr:col>
      <xdr:colOff>228600</xdr:colOff>
      <xdr:row>1409</xdr:row>
      <xdr:rowOff>228600</xdr:rowOff>
    </xdr:to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1412</xdr:row>
      <xdr:rowOff>0</xdr:rowOff>
    </xdr:from>
    <xdr:to>
      <xdr:col>2</xdr:col>
      <xdr:colOff>228600</xdr:colOff>
      <xdr:row>1412</xdr:row>
      <xdr:rowOff>228600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1412</xdr:row>
      <xdr:rowOff>0</xdr:rowOff>
    </xdr:from>
    <xdr:to>
      <xdr:col>3</xdr:col>
      <xdr:colOff>228600</xdr:colOff>
      <xdr:row>1412</xdr:row>
      <xdr:rowOff>228600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1415</xdr:row>
      <xdr:rowOff>0</xdr:rowOff>
    </xdr:from>
    <xdr:to>
      <xdr:col>2</xdr:col>
      <xdr:colOff>228600</xdr:colOff>
      <xdr:row>1415</xdr:row>
      <xdr:rowOff>228600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1415</xdr:row>
      <xdr:rowOff>0</xdr:rowOff>
    </xdr:from>
    <xdr:to>
      <xdr:col>3</xdr:col>
      <xdr:colOff>228600</xdr:colOff>
      <xdr:row>1415</xdr:row>
      <xdr:rowOff>228600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1418</xdr:row>
      <xdr:rowOff>0</xdr:rowOff>
    </xdr:from>
    <xdr:to>
      <xdr:col>2</xdr:col>
      <xdr:colOff>228600</xdr:colOff>
      <xdr:row>1418</xdr:row>
      <xdr:rowOff>228600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1418</xdr:row>
      <xdr:rowOff>0</xdr:rowOff>
    </xdr:from>
    <xdr:to>
      <xdr:col>3</xdr:col>
      <xdr:colOff>228600</xdr:colOff>
      <xdr:row>1418</xdr:row>
      <xdr:rowOff>228600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1421</xdr:row>
      <xdr:rowOff>0</xdr:rowOff>
    </xdr:from>
    <xdr:to>
      <xdr:col>2</xdr:col>
      <xdr:colOff>228600</xdr:colOff>
      <xdr:row>1421</xdr:row>
      <xdr:rowOff>228600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1421</xdr:row>
      <xdr:rowOff>0</xdr:rowOff>
    </xdr:from>
    <xdr:to>
      <xdr:col>3</xdr:col>
      <xdr:colOff>228600</xdr:colOff>
      <xdr:row>1421</xdr:row>
      <xdr:rowOff>228600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1424</xdr:row>
      <xdr:rowOff>0</xdr:rowOff>
    </xdr:from>
    <xdr:to>
      <xdr:col>2</xdr:col>
      <xdr:colOff>228600</xdr:colOff>
      <xdr:row>1424</xdr:row>
      <xdr:rowOff>228600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1424</xdr:row>
      <xdr:rowOff>0</xdr:rowOff>
    </xdr:from>
    <xdr:to>
      <xdr:col>3</xdr:col>
      <xdr:colOff>228600</xdr:colOff>
      <xdr:row>1424</xdr:row>
      <xdr:rowOff>228600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1427</xdr:row>
      <xdr:rowOff>0</xdr:rowOff>
    </xdr:from>
    <xdr:to>
      <xdr:col>2</xdr:col>
      <xdr:colOff>228600</xdr:colOff>
      <xdr:row>1427</xdr:row>
      <xdr:rowOff>228600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1427</xdr:row>
      <xdr:rowOff>0</xdr:rowOff>
    </xdr:from>
    <xdr:to>
      <xdr:col>3</xdr:col>
      <xdr:colOff>228600</xdr:colOff>
      <xdr:row>1427</xdr:row>
      <xdr:rowOff>228600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1430</xdr:row>
      <xdr:rowOff>0</xdr:rowOff>
    </xdr:from>
    <xdr:to>
      <xdr:col>2</xdr:col>
      <xdr:colOff>228600</xdr:colOff>
      <xdr:row>1430</xdr:row>
      <xdr:rowOff>228600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1430</xdr:row>
      <xdr:rowOff>0</xdr:rowOff>
    </xdr:from>
    <xdr:to>
      <xdr:col>3</xdr:col>
      <xdr:colOff>228600</xdr:colOff>
      <xdr:row>1430</xdr:row>
      <xdr:rowOff>228600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1433</xdr:row>
      <xdr:rowOff>0</xdr:rowOff>
    </xdr:from>
    <xdr:to>
      <xdr:col>2</xdr:col>
      <xdr:colOff>228600</xdr:colOff>
      <xdr:row>1433</xdr:row>
      <xdr:rowOff>228600</xdr:rowOff>
    </xdr:to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1433</xdr:row>
      <xdr:rowOff>0</xdr:rowOff>
    </xdr:from>
    <xdr:to>
      <xdr:col>3</xdr:col>
      <xdr:colOff>228600</xdr:colOff>
      <xdr:row>1433</xdr:row>
      <xdr:rowOff>228600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1436</xdr:row>
      <xdr:rowOff>0</xdr:rowOff>
    </xdr:from>
    <xdr:to>
      <xdr:col>2</xdr:col>
      <xdr:colOff>228600</xdr:colOff>
      <xdr:row>1436</xdr:row>
      <xdr:rowOff>228600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1436</xdr:row>
      <xdr:rowOff>0</xdr:rowOff>
    </xdr:from>
    <xdr:to>
      <xdr:col>3</xdr:col>
      <xdr:colOff>228600</xdr:colOff>
      <xdr:row>1436</xdr:row>
      <xdr:rowOff>228600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1439</xdr:row>
      <xdr:rowOff>0</xdr:rowOff>
    </xdr:from>
    <xdr:to>
      <xdr:col>2</xdr:col>
      <xdr:colOff>228600</xdr:colOff>
      <xdr:row>1439</xdr:row>
      <xdr:rowOff>228600</xdr:rowOff>
    </xdr:to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1439</xdr:row>
      <xdr:rowOff>0</xdr:rowOff>
    </xdr:from>
    <xdr:to>
      <xdr:col>3</xdr:col>
      <xdr:colOff>228600</xdr:colOff>
      <xdr:row>1439</xdr:row>
      <xdr:rowOff>228600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1442</xdr:row>
      <xdr:rowOff>0</xdr:rowOff>
    </xdr:from>
    <xdr:to>
      <xdr:col>2</xdr:col>
      <xdr:colOff>228600</xdr:colOff>
      <xdr:row>1442</xdr:row>
      <xdr:rowOff>228600</xdr:rowOff>
    </xdr:to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1442</xdr:row>
      <xdr:rowOff>0</xdr:rowOff>
    </xdr:from>
    <xdr:to>
      <xdr:col>3</xdr:col>
      <xdr:colOff>228600</xdr:colOff>
      <xdr:row>1442</xdr:row>
      <xdr:rowOff>228600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1445</xdr:row>
      <xdr:rowOff>0</xdr:rowOff>
    </xdr:from>
    <xdr:to>
      <xdr:col>2</xdr:col>
      <xdr:colOff>228600</xdr:colOff>
      <xdr:row>1445</xdr:row>
      <xdr:rowOff>228600</xdr:rowOff>
    </xdr:to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1445</xdr:row>
      <xdr:rowOff>0</xdr:rowOff>
    </xdr:from>
    <xdr:to>
      <xdr:col>3</xdr:col>
      <xdr:colOff>228600</xdr:colOff>
      <xdr:row>1445</xdr:row>
      <xdr:rowOff>228600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1452</xdr:row>
      <xdr:rowOff>0</xdr:rowOff>
    </xdr:from>
    <xdr:to>
      <xdr:col>2</xdr:col>
      <xdr:colOff>228600</xdr:colOff>
      <xdr:row>1452</xdr:row>
      <xdr:rowOff>228600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1452</xdr:row>
      <xdr:rowOff>0</xdr:rowOff>
    </xdr:from>
    <xdr:to>
      <xdr:col>3</xdr:col>
      <xdr:colOff>228600</xdr:colOff>
      <xdr:row>1452</xdr:row>
      <xdr:rowOff>228600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1455</xdr:row>
      <xdr:rowOff>0</xdr:rowOff>
    </xdr:from>
    <xdr:to>
      <xdr:col>2</xdr:col>
      <xdr:colOff>228600</xdr:colOff>
      <xdr:row>1455</xdr:row>
      <xdr:rowOff>228600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1455</xdr:row>
      <xdr:rowOff>0</xdr:rowOff>
    </xdr:from>
    <xdr:to>
      <xdr:col>3</xdr:col>
      <xdr:colOff>228600</xdr:colOff>
      <xdr:row>1455</xdr:row>
      <xdr:rowOff>228600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1458</xdr:row>
      <xdr:rowOff>0</xdr:rowOff>
    </xdr:from>
    <xdr:to>
      <xdr:col>2</xdr:col>
      <xdr:colOff>228600</xdr:colOff>
      <xdr:row>1458</xdr:row>
      <xdr:rowOff>228600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1458</xdr:row>
      <xdr:rowOff>0</xdr:rowOff>
    </xdr:from>
    <xdr:to>
      <xdr:col>3</xdr:col>
      <xdr:colOff>228600</xdr:colOff>
      <xdr:row>1458</xdr:row>
      <xdr:rowOff>228600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1461</xdr:row>
      <xdr:rowOff>0</xdr:rowOff>
    </xdr:from>
    <xdr:to>
      <xdr:col>2</xdr:col>
      <xdr:colOff>228600</xdr:colOff>
      <xdr:row>1461</xdr:row>
      <xdr:rowOff>228600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1461</xdr:row>
      <xdr:rowOff>0</xdr:rowOff>
    </xdr:from>
    <xdr:to>
      <xdr:col>3</xdr:col>
      <xdr:colOff>228600</xdr:colOff>
      <xdr:row>1461</xdr:row>
      <xdr:rowOff>228600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1464</xdr:row>
      <xdr:rowOff>0</xdr:rowOff>
    </xdr:from>
    <xdr:to>
      <xdr:col>2</xdr:col>
      <xdr:colOff>228600</xdr:colOff>
      <xdr:row>1464</xdr:row>
      <xdr:rowOff>228600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1464</xdr:row>
      <xdr:rowOff>0</xdr:rowOff>
    </xdr:from>
    <xdr:to>
      <xdr:col>3</xdr:col>
      <xdr:colOff>228600</xdr:colOff>
      <xdr:row>1464</xdr:row>
      <xdr:rowOff>228600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1467</xdr:row>
      <xdr:rowOff>0</xdr:rowOff>
    </xdr:from>
    <xdr:to>
      <xdr:col>2</xdr:col>
      <xdr:colOff>228600</xdr:colOff>
      <xdr:row>1467</xdr:row>
      <xdr:rowOff>228600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1467</xdr:row>
      <xdr:rowOff>0</xdr:rowOff>
    </xdr:from>
    <xdr:to>
      <xdr:col>3</xdr:col>
      <xdr:colOff>228600</xdr:colOff>
      <xdr:row>1467</xdr:row>
      <xdr:rowOff>228600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1470</xdr:row>
      <xdr:rowOff>0</xdr:rowOff>
    </xdr:from>
    <xdr:to>
      <xdr:col>2</xdr:col>
      <xdr:colOff>228600</xdr:colOff>
      <xdr:row>1470</xdr:row>
      <xdr:rowOff>228600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1470</xdr:row>
      <xdr:rowOff>0</xdr:rowOff>
    </xdr:from>
    <xdr:to>
      <xdr:col>3</xdr:col>
      <xdr:colOff>228600</xdr:colOff>
      <xdr:row>1470</xdr:row>
      <xdr:rowOff>228600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1473</xdr:row>
      <xdr:rowOff>0</xdr:rowOff>
    </xdr:from>
    <xdr:to>
      <xdr:col>2</xdr:col>
      <xdr:colOff>228600</xdr:colOff>
      <xdr:row>1473</xdr:row>
      <xdr:rowOff>228600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1473</xdr:row>
      <xdr:rowOff>0</xdr:rowOff>
    </xdr:from>
    <xdr:to>
      <xdr:col>3</xdr:col>
      <xdr:colOff>228600</xdr:colOff>
      <xdr:row>1473</xdr:row>
      <xdr:rowOff>228600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1476</xdr:row>
      <xdr:rowOff>0</xdr:rowOff>
    </xdr:from>
    <xdr:to>
      <xdr:col>2</xdr:col>
      <xdr:colOff>228600</xdr:colOff>
      <xdr:row>1476</xdr:row>
      <xdr:rowOff>228600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1476</xdr:row>
      <xdr:rowOff>0</xdr:rowOff>
    </xdr:from>
    <xdr:to>
      <xdr:col>3</xdr:col>
      <xdr:colOff>228600</xdr:colOff>
      <xdr:row>1476</xdr:row>
      <xdr:rowOff>228600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1479</xdr:row>
      <xdr:rowOff>0</xdr:rowOff>
    </xdr:from>
    <xdr:to>
      <xdr:col>2</xdr:col>
      <xdr:colOff>228600</xdr:colOff>
      <xdr:row>1479</xdr:row>
      <xdr:rowOff>228600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1479</xdr:row>
      <xdr:rowOff>0</xdr:rowOff>
    </xdr:from>
    <xdr:to>
      <xdr:col>3</xdr:col>
      <xdr:colOff>228600</xdr:colOff>
      <xdr:row>1479</xdr:row>
      <xdr:rowOff>228600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1482</xdr:row>
      <xdr:rowOff>0</xdr:rowOff>
    </xdr:from>
    <xdr:to>
      <xdr:col>2</xdr:col>
      <xdr:colOff>228600</xdr:colOff>
      <xdr:row>1482</xdr:row>
      <xdr:rowOff>228600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1482</xdr:row>
      <xdr:rowOff>0</xdr:rowOff>
    </xdr:from>
    <xdr:to>
      <xdr:col>3</xdr:col>
      <xdr:colOff>228600</xdr:colOff>
      <xdr:row>1482</xdr:row>
      <xdr:rowOff>228600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1485</xdr:row>
      <xdr:rowOff>0</xdr:rowOff>
    </xdr:from>
    <xdr:to>
      <xdr:col>2</xdr:col>
      <xdr:colOff>228600</xdr:colOff>
      <xdr:row>1485</xdr:row>
      <xdr:rowOff>228600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1485</xdr:row>
      <xdr:rowOff>0</xdr:rowOff>
    </xdr:from>
    <xdr:to>
      <xdr:col>3</xdr:col>
      <xdr:colOff>228600</xdr:colOff>
      <xdr:row>1485</xdr:row>
      <xdr:rowOff>228600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1488</xdr:row>
      <xdr:rowOff>0</xdr:rowOff>
    </xdr:from>
    <xdr:to>
      <xdr:col>2</xdr:col>
      <xdr:colOff>228600</xdr:colOff>
      <xdr:row>1488</xdr:row>
      <xdr:rowOff>228600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1488</xdr:row>
      <xdr:rowOff>0</xdr:rowOff>
    </xdr:from>
    <xdr:to>
      <xdr:col>3</xdr:col>
      <xdr:colOff>228600</xdr:colOff>
      <xdr:row>1488</xdr:row>
      <xdr:rowOff>228600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1491</xdr:row>
      <xdr:rowOff>0</xdr:rowOff>
    </xdr:from>
    <xdr:to>
      <xdr:col>2</xdr:col>
      <xdr:colOff>228600</xdr:colOff>
      <xdr:row>1491</xdr:row>
      <xdr:rowOff>228600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1491</xdr:row>
      <xdr:rowOff>0</xdr:rowOff>
    </xdr:from>
    <xdr:to>
      <xdr:col>3</xdr:col>
      <xdr:colOff>228600</xdr:colOff>
      <xdr:row>1491</xdr:row>
      <xdr:rowOff>228600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1494</xdr:row>
      <xdr:rowOff>0</xdr:rowOff>
    </xdr:from>
    <xdr:to>
      <xdr:col>2</xdr:col>
      <xdr:colOff>228600</xdr:colOff>
      <xdr:row>1494</xdr:row>
      <xdr:rowOff>228600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1494</xdr:row>
      <xdr:rowOff>0</xdr:rowOff>
    </xdr:from>
    <xdr:to>
      <xdr:col>3</xdr:col>
      <xdr:colOff>228600</xdr:colOff>
      <xdr:row>1494</xdr:row>
      <xdr:rowOff>228600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1497</xdr:row>
      <xdr:rowOff>0</xdr:rowOff>
    </xdr:from>
    <xdr:to>
      <xdr:col>2</xdr:col>
      <xdr:colOff>228600</xdr:colOff>
      <xdr:row>1497</xdr:row>
      <xdr:rowOff>228600</xdr:rowOff>
    </xdr:to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1497</xdr:row>
      <xdr:rowOff>0</xdr:rowOff>
    </xdr:from>
    <xdr:to>
      <xdr:col>3</xdr:col>
      <xdr:colOff>228600</xdr:colOff>
      <xdr:row>1497</xdr:row>
      <xdr:rowOff>228600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1500</xdr:row>
      <xdr:rowOff>0</xdr:rowOff>
    </xdr:from>
    <xdr:to>
      <xdr:col>2</xdr:col>
      <xdr:colOff>228600</xdr:colOff>
      <xdr:row>1500</xdr:row>
      <xdr:rowOff>228600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1500</xdr:row>
      <xdr:rowOff>0</xdr:rowOff>
    </xdr:from>
    <xdr:to>
      <xdr:col>3</xdr:col>
      <xdr:colOff>228600</xdr:colOff>
      <xdr:row>1500</xdr:row>
      <xdr:rowOff>228600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1503</xdr:row>
      <xdr:rowOff>0</xdr:rowOff>
    </xdr:from>
    <xdr:to>
      <xdr:col>2</xdr:col>
      <xdr:colOff>228600</xdr:colOff>
      <xdr:row>1503</xdr:row>
      <xdr:rowOff>228600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1503</xdr:row>
      <xdr:rowOff>0</xdr:rowOff>
    </xdr:from>
    <xdr:to>
      <xdr:col>3</xdr:col>
      <xdr:colOff>228600</xdr:colOff>
      <xdr:row>1503</xdr:row>
      <xdr:rowOff>228600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1506</xdr:row>
      <xdr:rowOff>0</xdr:rowOff>
    </xdr:from>
    <xdr:to>
      <xdr:col>2</xdr:col>
      <xdr:colOff>228600</xdr:colOff>
      <xdr:row>1506</xdr:row>
      <xdr:rowOff>228600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1506</xdr:row>
      <xdr:rowOff>0</xdr:rowOff>
    </xdr:from>
    <xdr:to>
      <xdr:col>3</xdr:col>
      <xdr:colOff>228600</xdr:colOff>
      <xdr:row>1506</xdr:row>
      <xdr:rowOff>228600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1513</xdr:row>
      <xdr:rowOff>0</xdr:rowOff>
    </xdr:from>
    <xdr:to>
      <xdr:col>2</xdr:col>
      <xdr:colOff>228600</xdr:colOff>
      <xdr:row>1513</xdr:row>
      <xdr:rowOff>228600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1513</xdr:row>
      <xdr:rowOff>0</xdr:rowOff>
    </xdr:from>
    <xdr:to>
      <xdr:col>3</xdr:col>
      <xdr:colOff>228600</xdr:colOff>
      <xdr:row>1513</xdr:row>
      <xdr:rowOff>228600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1516</xdr:row>
      <xdr:rowOff>0</xdr:rowOff>
    </xdr:from>
    <xdr:to>
      <xdr:col>2</xdr:col>
      <xdr:colOff>228600</xdr:colOff>
      <xdr:row>1516</xdr:row>
      <xdr:rowOff>228600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1516</xdr:row>
      <xdr:rowOff>0</xdr:rowOff>
    </xdr:from>
    <xdr:to>
      <xdr:col>3</xdr:col>
      <xdr:colOff>228600</xdr:colOff>
      <xdr:row>1516</xdr:row>
      <xdr:rowOff>228600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1519</xdr:row>
      <xdr:rowOff>0</xdr:rowOff>
    </xdr:from>
    <xdr:to>
      <xdr:col>2</xdr:col>
      <xdr:colOff>228600</xdr:colOff>
      <xdr:row>1519</xdr:row>
      <xdr:rowOff>228600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1519</xdr:row>
      <xdr:rowOff>0</xdr:rowOff>
    </xdr:from>
    <xdr:to>
      <xdr:col>3</xdr:col>
      <xdr:colOff>228600</xdr:colOff>
      <xdr:row>1519</xdr:row>
      <xdr:rowOff>228600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1522</xdr:row>
      <xdr:rowOff>0</xdr:rowOff>
    </xdr:from>
    <xdr:to>
      <xdr:col>2</xdr:col>
      <xdr:colOff>228600</xdr:colOff>
      <xdr:row>1522</xdr:row>
      <xdr:rowOff>228600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1522</xdr:row>
      <xdr:rowOff>0</xdr:rowOff>
    </xdr:from>
    <xdr:to>
      <xdr:col>3</xdr:col>
      <xdr:colOff>228600</xdr:colOff>
      <xdr:row>1522</xdr:row>
      <xdr:rowOff>228600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228600</xdr:colOff>
      <xdr:row>1525</xdr:row>
      <xdr:rowOff>228600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1525</xdr:row>
      <xdr:rowOff>0</xdr:rowOff>
    </xdr:from>
    <xdr:to>
      <xdr:col>3</xdr:col>
      <xdr:colOff>228600</xdr:colOff>
      <xdr:row>1525</xdr:row>
      <xdr:rowOff>228600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1528</xdr:row>
      <xdr:rowOff>0</xdr:rowOff>
    </xdr:from>
    <xdr:to>
      <xdr:col>2</xdr:col>
      <xdr:colOff>228600</xdr:colOff>
      <xdr:row>1528</xdr:row>
      <xdr:rowOff>228600</xdr:rowOff>
    </xdr:to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1528</xdr:row>
      <xdr:rowOff>0</xdr:rowOff>
    </xdr:from>
    <xdr:to>
      <xdr:col>3</xdr:col>
      <xdr:colOff>228600</xdr:colOff>
      <xdr:row>1528</xdr:row>
      <xdr:rowOff>228600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1531</xdr:row>
      <xdr:rowOff>0</xdr:rowOff>
    </xdr:from>
    <xdr:to>
      <xdr:col>2</xdr:col>
      <xdr:colOff>228600</xdr:colOff>
      <xdr:row>1531</xdr:row>
      <xdr:rowOff>228600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1531</xdr:row>
      <xdr:rowOff>0</xdr:rowOff>
    </xdr:from>
    <xdr:to>
      <xdr:col>3</xdr:col>
      <xdr:colOff>228600</xdr:colOff>
      <xdr:row>1531</xdr:row>
      <xdr:rowOff>228600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1534</xdr:row>
      <xdr:rowOff>0</xdr:rowOff>
    </xdr:from>
    <xdr:to>
      <xdr:col>2</xdr:col>
      <xdr:colOff>228600</xdr:colOff>
      <xdr:row>1534</xdr:row>
      <xdr:rowOff>228600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1534</xdr:row>
      <xdr:rowOff>0</xdr:rowOff>
    </xdr:from>
    <xdr:to>
      <xdr:col>3</xdr:col>
      <xdr:colOff>228600</xdr:colOff>
      <xdr:row>1534</xdr:row>
      <xdr:rowOff>228600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1537</xdr:row>
      <xdr:rowOff>0</xdr:rowOff>
    </xdr:from>
    <xdr:to>
      <xdr:col>2</xdr:col>
      <xdr:colOff>228600</xdr:colOff>
      <xdr:row>1537</xdr:row>
      <xdr:rowOff>228600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1537</xdr:row>
      <xdr:rowOff>0</xdr:rowOff>
    </xdr:from>
    <xdr:to>
      <xdr:col>3</xdr:col>
      <xdr:colOff>228600</xdr:colOff>
      <xdr:row>1537</xdr:row>
      <xdr:rowOff>228600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1544</xdr:row>
      <xdr:rowOff>0</xdr:rowOff>
    </xdr:from>
    <xdr:to>
      <xdr:col>2</xdr:col>
      <xdr:colOff>228600</xdr:colOff>
      <xdr:row>1544</xdr:row>
      <xdr:rowOff>228600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1544</xdr:row>
      <xdr:rowOff>0</xdr:rowOff>
    </xdr:from>
    <xdr:to>
      <xdr:col>3</xdr:col>
      <xdr:colOff>228600</xdr:colOff>
      <xdr:row>1544</xdr:row>
      <xdr:rowOff>228600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1547</xdr:row>
      <xdr:rowOff>0</xdr:rowOff>
    </xdr:from>
    <xdr:to>
      <xdr:col>2</xdr:col>
      <xdr:colOff>228600</xdr:colOff>
      <xdr:row>1547</xdr:row>
      <xdr:rowOff>228600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228600</xdr:colOff>
      <xdr:row>1547</xdr:row>
      <xdr:rowOff>228600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1550</xdr:row>
      <xdr:rowOff>0</xdr:rowOff>
    </xdr:from>
    <xdr:to>
      <xdr:col>2</xdr:col>
      <xdr:colOff>228600</xdr:colOff>
      <xdr:row>1550</xdr:row>
      <xdr:rowOff>228600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1550</xdr:row>
      <xdr:rowOff>0</xdr:rowOff>
    </xdr:from>
    <xdr:to>
      <xdr:col>3</xdr:col>
      <xdr:colOff>228600</xdr:colOff>
      <xdr:row>1550</xdr:row>
      <xdr:rowOff>228600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1553</xdr:row>
      <xdr:rowOff>0</xdr:rowOff>
    </xdr:from>
    <xdr:to>
      <xdr:col>2</xdr:col>
      <xdr:colOff>228600</xdr:colOff>
      <xdr:row>1553</xdr:row>
      <xdr:rowOff>228600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1553</xdr:row>
      <xdr:rowOff>0</xdr:rowOff>
    </xdr:from>
    <xdr:to>
      <xdr:col>3</xdr:col>
      <xdr:colOff>228600</xdr:colOff>
      <xdr:row>1553</xdr:row>
      <xdr:rowOff>228600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1556</xdr:row>
      <xdr:rowOff>0</xdr:rowOff>
    </xdr:from>
    <xdr:to>
      <xdr:col>2</xdr:col>
      <xdr:colOff>228600</xdr:colOff>
      <xdr:row>1556</xdr:row>
      <xdr:rowOff>228600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1556</xdr:row>
      <xdr:rowOff>0</xdr:rowOff>
    </xdr:from>
    <xdr:to>
      <xdr:col>3</xdr:col>
      <xdr:colOff>228600</xdr:colOff>
      <xdr:row>1556</xdr:row>
      <xdr:rowOff>228600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228600</xdr:colOff>
      <xdr:row>1559</xdr:row>
      <xdr:rowOff>228600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1559</xdr:row>
      <xdr:rowOff>0</xdr:rowOff>
    </xdr:from>
    <xdr:to>
      <xdr:col>3</xdr:col>
      <xdr:colOff>228600</xdr:colOff>
      <xdr:row>1559</xdr:row>
      <xdr:rowOff>228600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228600</xdr:colOff>
      <xdr:row>1562</xdr:row>
      <xdr:rowOff>228600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1562</xdr:row>
      <xdr:rowOff>0</xdr:rowOff>
    </xdr:from>
    <xdr:to>
      <xdr:col>3</xdr:col>
      <xdr:colOff>228600</xdr:colOff>
      <xdr:row>1562</xdr:row>
      <xdr:rowOff>228600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1565</xdr:row>
      <xdr:rowOff>0</xdr:rowOff>
    </xdr:from>
    <xdr:to>
      <xdr:col>2</xdr:col>
      <xdr:colOff>228600</xdr:colOff>
      <xdr:row>1565</xdr:row>
      <xdr:rowOff>228600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1565</xdr:row>
      <xdr:rowOff>0</xdr:rowOff>
    </xdr:from>
    <xdr:to>
      <xdr:col>3</xdr:col>
      <xdr:colOff>228600</xdr:colOff>
      <xdr:row>1565</xdr:row>
      <xdr:rowOff>228600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1568</xdr:row>
      <xdr:rowOff>0</xdr:rowOff>
    </xdr:from>
    <xdr:to>
      <xdr:col>2</xdr:col>
      <xdr:colOff>228600</xdr:colOff>
      <xdr:row>1568</xdr:row>
      <xdr:rowOff>228600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1568</xdr:row>
      <xdr:rowOff>0</xdr:rowOff>
    </xdr:from>
    <xdr:to>
      <xdr:col>3</xdr:col>
      <xdr:colOff>228600</xdr:colOff>
      <xdr:row>1568</xdr:row>
      <xdr:rowOff>228600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1571</xdr:row>
      <xdr:rowOff>0</xdr:rowOff>
    </xdr:from>
    <xdr:to>
      <xdr:col>2</xdr:col>
      <xdr:colOff>228600</xdr:colOff>
      <xdr:row>1571</xdr:row>
      <xdr:rowOff>228600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1571</xdr:row>
      <xdr:rowOff>0</xdr:rowOff>
    </xdr:from>
    <xdr:to>
      <xdr:col>3</xdr:col>
      <xdr:colOff>228600</xdr:colOff>
      <xdr:row>1571</xdr:row>
      <xdr:rowOff>228600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1578</xdr:row>
      <xdr:rowOff>0</xdr:rowOff>
    </xdr:from>
    <xdr:to>
      <xdr:col>2</xdr:col>
      <xdr:colOff>228600</xdr:colOff>
      <xdr:row>1578</xdr:row>
      <xdr:rowOff>228600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1578</xdr:row>
      <xdr:rowOff>0</xdr:rowOff>
    </xdr:from>
    <xdr:to>
      <xdr:col>3</xdr:col>
      <xdr:colOff>228600</xdr:colOff>
      <xdr:row>1578</xdr:row>
      <xdr:rowOff>228600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1581</xdr:row>
      <xdr:rowOff>0</xdr:rowOff>
    </xdr:from>
    <xdr:to>
      <xdr:col>2</xdr:col>
      <xdr:colOff>228600</xdr:colOff>
      <xdr:row>1581</xdr:row>
      <xdr:rowOff>228600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1581</xdr:row>
      <xdr:rowOff>0</xdr:rowOff>
    </xdr:from>
    <xdr:to>
      <xdr:col>3</xdr:col>
      <xdr:colOff>228600</xdr:colOff>
      <xdr:row>1581</xdr:row>
      <xdr:rowOff>228600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1584</xdr:row>
      <xdr:rowOff>0</xdr:rowOff>
    </xdr:from>
    <xdr:to>
      <xdr:col>2</xdr:col>
      <xdr:colOff>228600</xdr:colOff>
      <xdr:row>1584</xdr:row>
      <xdr:rowOff>228600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1584</xdr:row>
      <xdr:rowOff>0</xdr:rowOff>
    </xdr:from>
    <xdr:to>
      <xdr:col>3</xdr:col>
      <xdr:colOff>228600</xdr:colOff>
      <xdr:row>1584</xdr:row>
      <xdr:rowOff>228600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1587</xdr:row>
      <xdr:rowOff>0</xdr:rowOff>
    </xdr:from>
    <xdr:to>
      <xdr:col>2</xdr:col>
      <xdr:colOff>228600</xdr:colOff>
      <xdr:row>1587</xdr:row>
      <xdr:rowOff>228600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1587</xdr:row>
      <xdr:rowOff>0</xdr:rowOff>
    </xdr:from>
    <xdr:to>
      <xdr:col>3</xdr:col>
      <xdr:colOff>228600</xdr:colOff>
      <xdr:row>1587</xdr:row>
      <xdr:rowOff>228600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0</xdr:colOff>
      <xdr:row>1590</xdr:row>
      <xdr:rowOff>0</xdr:rowOff>
    </xdr:from>
    <xdr:to>
      <xdr:col>2</xdr:col>
      <xdr:colOff>228600</xdr:colOff>
      <xdr:row>1590</xdr:row>
      <xdr:rowOff>228600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1590</xdr:row>
      <xdr:rowOff>0</xdr:rowOff>
    </xdr:from>
    <xdr:to>
      <xdr:col>3</xdr:col>
      <xdr:colOff>228600</xdr:colOff>
      <xdr:row>1590</xdr:row>
      <xdr:rowOff>228600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95"/>
  <sheetViews>
    <sheetView showGridLines="0" tabSelected="1" zoomScale="132" zoomScaleNormal="132" workbookViewId="0">
      <pane ySplit="5" topLeftCell="A1580" activePane="bottomLeft" state="frozen"/>
      <selection pane="bottomLeft" activeCell="N1594" sqref="N1594"/>
    </sheetView>
  </sheetViews>
  <sheetFormatPr defaultRowHeight="14.45"/>
  <cols>
    <col min="1" max="1" width="9.5703125" customWidth="1"/>
    <col min="2" max="2" width="24.42578125" customWidth="1"/>
    <col min="3" max="3" width="4.5703125" customWidth="1"/>
    <col min="4" max="4" width="4.140625" customWidth="1"/>
    <col min="5" max="5" width="14.42578125" style="10" customWidth="1"/>
    <col min="6" max="6" width="11" style="10" customWidth="1"/>
    <col min="7" max="7" width="10.7109375" style="10" customWidth="1"/>
    <col min="8" max="8" width="10.5703125" style="10" customWidth="1"/>
    <col min="9" max="9" width="11" style="10" customWidth="1"/>
    <col min="10" max="10" width="10.5703125" style="10" customWidth="1"/>
    <col min="11" max="11" width="12.42578125" style="10" customWidth="1"/>
  </cols>
  <sheetData>
    <row r="1" spans="1:17" ht="20.45" customHeight="1">
      <c r="A1" s="6"/>
      <c r="B1" s="6"/>
      <c r="C1" s="6"/>
      <c r="D1" s="6"/>
      <c r="L1" s="6"/>
      <c r="M1" s="6"/>
      <c r="N1" s="6"/>
      <c r="O1" s="6"/>
      <c r="P1" s="6"/>
      <c r="Q1" s="6"/>
    </row>
    <row r="2" spans="1:17" ht="18.60000000000000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64"/>
      <c r="M2" s="64"/>
      <c r="N2" s="64"/>
      <c r="O2" s="64"/>
      <c r="P2" s="64"/>
      <c r="Q2" s="64"/>
    </row>
    <row r="3" spans="1:17" ht="14.45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65"/>
      <c r="M3" s="65"/>
      <c r="N3" s="65"/>
      <c r="O3" s="65"/>
      <c r="P3" s="65"/>
      <c r="Q3" s="65"/>
    </row>
    <row r="4" spans="1:17" ht="26.45">
      <c r="A4" s="9" t="s">
        <v>2</v>
      </c>
      <c r="B4" s="9" t="s">
        <v>3</v>
      </c>
      <c r="C4" s="9" t="s">
        <v>4</v>
      </c>
      <c r="D4" s="9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7"/>
      <c r="M4" s="7"/>
      <c r="N4" s="8"/>
      <c r="O4" s="8"/>
      <c r="P4" s="8"/>
      <c r="Q4" s="8"/>
    </row>
    <row r="5" spans="1:17" ht="7.5" customHeight="1">
      <c r="A5" s="6"/>
      <c r="B5" s="6"/>
      <c r="C5" s="6"/>
      <c r="D5" s="6"/>
      <c r="L5" s="6"/>
      <c r="M5" s="6"/>
      <c r="N5" s="6"/>
      <c r="O5" s="6"/>
      <c r="P5" s="6"/>
      <c r="Q5" s="6"/>
    </row>
    <row r="6" spans="1:17" ht="18" customHeight="1" thickBot="1">
      <c r="A6" s="26" t="s">
        <v>13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6"/>
      <c r="M6" s="6"/>
      <c r="N6" s="6"/>
      <c r="O6" s="6"/>
      <c r="P6" s="6"/>
      <c r="Q6" s="6"/>
    </row>
    <row r="7" spans="1:17" ht="15" thickTop="1">
      <c r="A7" s="36" t="s">
        <v>14</v>
      </c>
      <c r="B7" s="39" t="s">
        <v>15</v>
      </c>
      <c r="C7" s="3"/>
      <c r="D7" s="3"/>
      <c r="E7" s="30">
        <v>50000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3">
        <f>SUM(E7:J9)</f>
        <v>50000</v>
      </c>
      <c r="L7" s="6"/>
      <c r="M7" s="6"/>
      <c r="N7" s="6"/>
      <c r="O7" s="6"/>
      <c r="P7" s="6"/>
      <c r="Q7" s="6"/>
    </row>
    <row r="8" spans="1:17" ht="18" customHeight="1">
      <c r="A8" s="37"/>
      <c r="B8" s="40"/>
      <c r="C8" s="4"/>
      <c r="D8" s="4"/>
      <c r="E8" s="31"/>
      <c r="F8" s="31"/>
      <c r="G8" s="31"/>
      <c r="H8" s="31"/>
      <c r="I8" s="31"/>
      <c r="J8" s="31"/>
      <c r="K8" s="34"/>
      <c r="L8" s="6"/>
      <c r="M8" s="6"/>
      <c r="N8" s="6"/>
      <c r="O8" s="6"/>
      <c r="P8" s="6"/>
      <c r="Q8" s="6"/>
    </row>
    <row r="9" spans="1:17">
      <c r="A9" s="38"/>
      <c r="B9" s="41"/>
      <c r="C9" s="5"/>
      <c r="D9" s="5"/>
      <c r="E9" s="32"/>
      <c r="F9" s="32"/>
      <c r="G9" s="32"/>
      <c r="H9" s="32"/>
      <c r="I9" s="32"/>
      <c r="J9" s="32"/>
      <c r="K9" s="35"/>
      <c r="L9" s="6"/>
      <c r="M9" s="6"/>
      <c r="N9" s="6"/>
      <c r="O9" s="6"/>
      <c r="P9" s="6"/>
      <c r="Q9" s="6"/>
    </row>
    <row r="10" spans="1:17">
      <c r="A10" s="36" t="s">
        <v>16</v>
      </c>
      <c r="B10" s="39" t="s">
        <v>17</v>
      </c>
      <c r="C10" s="3"/>
      <c r="D10" s="3"/>
      <c r="E10" s="30">
        <v>1025897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3">
        <f t="shared" ref="K10" si="0">SUM(E10:J12)</f>
        <v>1025897</v>
      </c>
      <c r="L10" s="6"/>
      <c r="M10" s="6"/>
      <c r="N10" s="6"/>
      <c r="O10" s="6"/>
      <c r="P10" s="6"/>
      <c r="Q10" s="6"/>
    </row>
    <row r="11" spans="1:17" ht="18" customHeight="1">
      <c r="A11" s="37"/>
      <c r="B11" s="40"/>
      <c r="C11" s="4"/>
      <c r="D11" s="4"/>
      <c r="E11" s="31"/>
      <c r="F11" s="31"/>
      <c r="G11" s="31"/>
      <c r="H11" s="31"/>
      <c r="I11" s="31"/>
      <c r="J11" s="31"/>
      <c r="K11" s="34"/>
      <c r="L11" s="6"/>
      <c r="M11" s="6"/>
      <c r="N11" s="6"/>
      <c r="O11" s="6"/>
      <c r="P11" s="6"/>
      <c r="Q11" s="6"/>
    </row>
    <row r="12" spans="1:17">
      <c r="A12" s="38"/>
      <c r="B12" s="41"/>
      <c r="C12" s="5"/>
      <c r="D12" s="5"/>
      <c r="E12" s="32"/>
      <c r="F12" s="32"/>
      <c r="G12" s="32"/>
      <c r="H12" s="32"/>
      <c r="I12" s="32"/>
      <c r="J12" s="32"/>
      <c r="K12" s="35"/>
      <c r="L12" s="6"/>
      <c r="M12" s="6"/>
      <c r="N12" s="6"/>
      <c r="O12" s="6"/>
      <c r="P12" s="6"/>
      <c r="Q12" s="6"/>
    </row>
    <row r="13" spans="1:17">
      <c r="A13" s="36" t="s">
        <v>18</v>
      </c>
      <c r="B13" s="39" t="s">
        <v>19</v>
      </c>
      <c r="C13" s="3"/>
      <c r="D13" s="3"/>
      <c r="E13" s="30">
        <v>219134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3">
        <f t="shared" ref="K13" si="1">SUM(E13:J15)</f>
        <v>219134</v>
      </c>
      <c r="L13" s="6"/>
      <c r="M13" s="6"/>
      <c r="N13" s="6"/>
      <c r="O13" s="6"/>
      <c r="P13" s="6"/>
      <c r="Q13" s="6"/>
    </row>
    <row r="14" spans="1:17" ht="18" customHeight="1">
      <c r="A14" s="37"/>
      <c r="B14" s="40"/>
      <c r="C14" s="4"/>
      <c r="D14" s="4"/>
      <c r="E14" s="31"/>
      <c r="F14" s="31"/>
      <c r="G14" s="31"/>
      <c r="H14" s="31"/>
      <c r="I14" s="31"/>
      <c r="J14" s="31"/>
      <c r="K14" s="34"/>
      <c r="L14" s="6"/>
      <c r="M14" s="6"/>
      <c r="N14" s="6"/>
      <c r="O14" s="6"/>
      <c r="P14" s="6"/>
      <c r="Q14" s="6"/>
    </row>
    <row r="15" spans="1:17">
      <c r="A15" s="38"/>
      <c r="B15" s="41"/>
      <c r="C15" s="5"/>
      <c r="D15" s="5"/>
      <c r="E15" s="32"/>
      <c r="F15" s="32"/>
      <c r="G15" s="32"/>
      <c r="H15" s="32"/>
      <c r="I15" s="32"/>
      <c r="J15" s="32"/>
      <c r="K15" s="35"/>
      <c r="L15" s="6"/>
      <c r="M15" s="6"/>
      <c r="N15" s="6"/>
      <c r="O15" s="6"/>
      <c r="P15" s="6"/>
      <c r="Q15" s="6"/>
    </row>
    <row r="16" spans="1:17">
      <c r="A16" s="36" t="s">
        <v>20</v>
      </c>
      <c r="B16" s="39" t="s">
        <v>21</v>
      </c>
      <c r="C16" s="3"/>
      <c r="D16" s="3"/>
      <c r="E16" s="30">
        <v>-216798</v>
      </c>
      <c r="F16" s="30">
        <v>104925391</v>
      </c>
      <c r="G16" s="30">
        <v>106321777</v>
      </c>
      <c r="H16" s="30">
        <v>107668517</v>
      </c>
      <c r="I16" s="30">
        <v>109021294</v>
      </c>
      <c r="J16" s="30">
        <v>0</v>
      </c>
      <c r="K16" s="33">
        <f t="shared" ref="K16" si="2">SUM(E16:J18)</f>
        <v>427720181</v>
      </c>
      <c r="L16" s="6"/>
      <c r="M16" s="6"/>
      <c r="N16" s="6"/>
      <c r="O16" s="6"/>
      <c r="P16" s="6"/>
      <c r="Q16" s="6"/>
    </row>
    <row r="17" spans="1:11" ht="18" customHeight="1">
      <c r="A17" s="37"/>
      <c r="B17" s="40"/>
      <c r="C17" s="4"/>
      <c r="D17" s="4"/>
      <c r="E17" s="31"/>
      <c r="F17" s="31"/>
      <c r="G17" s="31"/>
      <c r="H17" s="31"/>
      <c r="I17" s="31"/>
      <c r="J17" s="31"/>
      <c r="K17" s="34"/>
    </row>
    <row r="18" spans="1:11">
      <c r="A18" s="38"/>
      <c r="B18" s="41"/>
      <c r="C18" s="5"/>
      <c r="D18" s="5"/>
      <c r="E18" s="32"/>
      <c r="F18" s="32"/>
      <c r="G18" s="32"/>
      <c r="H18" s="32"/>
      <c r="I18" s="32"/>
      <c r="J18" s="32"/>
      <c r="K18" s="35"/>
    </row>
    <row r="19" spans="1:11">
      <c r="A19" s="36" t="s">
        <v>22</v>
      </c>
      <c r="B19" s="39" t="s">
        <v>23</v>
      </c>
      <c r="C19" s="3"/>
      <c r="D19" s="3"/>
      <c r="E19" s="30">
        <v>11534444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3">
        <f t="shared" ref="K19" si="3">SUM(E19:J21)</f>
        <v>11534444</v>
      </c>
    </row>
    <row r="20" spans="1:11" ht="18" customHeight="1">
      <c r="A20" s="37"/>
      <c r="B20" s="40"/>
      <c r="C20" s="4"/>
      <c r="D20" s="4"/>
      <c r="E20" s="31"/>
      <c r="F20" s="31"/>
      <c r="G20" s="31"/>
      <c r="H20" s="31"/>
      <c r="I20" s="31"/>
      <c r="J20" s="31"/>
      <c r="K20" s="34"/>
    </row>
    <row r="21" spans="1:11">
      <c r="A21" s="38"/>
      <c r="B21" s="41"/>
      <c r="C21" s="5"/>
      <c r="D21" s="5"/>
      <c r="E21" s="32"/>
      <c r="F21" s="32"/>
      <c r="G21" s="32"/>
      <c r="H21" s="32"/>
      <c r="I21" s="32"/>
      <c r="J21" s="32"/>
      <c r="K21" s="35"/>
    </row>
    <row r="22" spans="1:11">
      <c r="A22" s="36" t="s">
        <v>24</v>
      </c>
      <c r="B22" s="39" t="s">
        <v>25</v>
      </c>
      <c r="C22" s="3"/>
      <c r="D22" s="3"/>
      <c r="E22" s="30">
        <v>170400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3">
        <f t="shared" ref="K22" si="4">SUM(E22:J24)</f>
        <v>170400</v>
      </c>
    </row>
    <row r="23" spans="1:11" ht="18" customHeight="1">
      <c r="A23" s="37"/>
      <c r="B23" s="40"/>
      <c r="C23" s="4"/>
      <c r="D23" s="4"/>
      <c r="E23" s="31"/>
      <c r="F23" s="31"/>
      <c r="G23" s="31"/>
      <c r="H23" s="31"/>
      <c r="I23" s="31"/>
      <c r="J23" s="31"/>
      <c r="K23" s="34"/>
    </row>
    <row r="24" spans="1:11">
      <c r="A24" s="38"/>
      <c r="B24" s="41"/>
      <c r="C24" s="5"/>
      <c r="D24" s="5"/>
      <c r="E24" s="32"/>
      <c r="F24" s="32"/>
      <c r="G24" s="32"/>
      <c r="H24" s="32"/>
      <c r="I24" s="32"/>
      <c r="J24" s="32"/>
      <c r="K24" s="35"/>
    </row>
    <row r="25" spans="1:11">
      <c r="A25" s="36" t="s">
        <v>26</v>
      </c>
      <c r="B25" s="39" t="s">
        <v>27</v>
      </c>
      <c r="C25" s="3"/>
      <c r="D25" s="3"/>
      <c r="E25" s="30">
        <v>447750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3">
        <f t="shared" ref="K25" si="5">SUM(E25:J27)</f>
        <v>447750</v>
      </c>
    </row>
    <row r="26" spans="1:11" ht="18" customHeight="1">
      <c r="A26" s="37"/>
      <c r="B26" s="40"/>
      <c r="C26" s="4"/>
      <c r="D26" s="4"/>
      <c r="E26" s="31"/>
      <c r="F26" s="31"/>
      <c r="G26" s="31"/>
      <c r="H26" s="31"/>
      <c r="I26" s="31"/>
      <c r="J26" s="31"/>
      <c r="K26" s="34"/>
    </row>
    <row r="27" spans="1:11">
      <c r="A27" s="38"/>
      <c r="B27" s="41"/>
      <c r="C27" s="5"/>
      <c r="D27" s="5"/>
      <c r="E27" s="32"/>
      <c r="F27" s="32"/>
      <c r="G27" s="32"/>
      <c r="H27" s="32"/>
      <c r="I27" s="32"/>
      <c r="J27" s="32"/>
      <c r="K27" s="35"/>
    </row>
    <row r="28" spans="1:11">
      <c r="A28" s="36" t="s">
        <v>28</v>
      </c>
      <c r="B28" s="39" t="s">
        <v>29</v>
      </c>
      <c r="C28" s="3"/>
      <c r="D28" s="3"/>
      <c r="E28" s="30">
        <v>500000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3">
        <f t="shared" ref="K28" si="6">SUM(E28:J30)</f>
        <v>500000</v>
      </c>
    </row>
    <row r="29" spans="1:11" ht="18" customHeight="1">
      <c r="A29" s="37"/>
      <c r="B29" s="40"/>
      <c r="C29" s="4"/>
      <c r="D29" s="4"/>
      <c r="E29" s="31"/>
      <c r="F29" s="31"/>
      <c r="G29" s="31"/>
      <c r="H29" s="31"/>
      <c r="I29" s="31"/>
      <c r="J29" s="31"/>
      <c r="K29" s="34"/>
    </row>
    <row r="30" spans="1:11">
      <c r="A30" s="38"/>
      <c r="B30" s="41"/>
      <c r="C30" s="5"/>
      <c r="D30" s="5"/>
      <c r="E30" s="32"/>
      <c r="F30" s="32"/>
      <c r="G30" s="32"/>
      <c r="H30" s="32"/>
      <c r="I30" s="32"/>
      <c r="J30" s="32"/>
      <c r="K30" s="35"/>
    </row>
    <row r="31" spans="1:11">
      <c r="A31" s="36" t="s">
        <v>30</v>
      </c>
      <c r="B31" s="39" t="s">
        <v>31</v>
      </c>
      <c r="C31" s="3"/>
      <c r="D31" s="3"/>
      <c r="E31" s="30">
        <v>836175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3">
        <f t="shared" ref="K31" si="7">SUM(E31:J33)</f>
        <v>836175</v>
      </c>
    </row>
    <row r="32" spans="1:11" ht="18" customHeight="1">
      <c r="A32" s="37"/>
      <c r="B32" s="40"/>
      <c r="C32" s="4"/>
      <c r="D32" s="4"/>
      <c r="E32" s="31"/>
      <c r="F32" s="31"/>
      <c r="G32" s="31"/>
      <c r="H32" s="31"/>
      <c r="I32" s="31"/>
      <c r="J32" s="31"/>
      <c r="K32" s="34"/>
    </row>
    <row r="33" spans="1:11">
      <c r="A33" s="38"/>
      <c r="B33" s="41"/>
      <c r="C33" s="5"/>
      <c r="D33" s="5"/>
      <c r="E33" s="32"/>
      <c r="F33" s="32"/>
      <c r="G33" s="32"/>
      <c r="H33" s="32"/>
      <c r="I33" s="32"/>
      <c r="J33" s="32"/>
      <c r="K33" s="35"/>
    </row>
    <row r="34" spans="1:11">
      <c r="A34" s="36" t="s">
        <v>32</v>
      </c>
      <c r="B34" s="39" t="s">
        <v>33</v>
      </c>
      <c r="C34" s="3"/>
      <c r="D34" s="3"/>
      <c r="E34" s="30">
        <v>4331250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3">
        <f t="shared" ref="K34" si="8">SUM(E34:J36)</f>
        <v>4331250</v>
      </c>
    </row>
    <row r="35" spans="1:11" ht="18" customHeight="1">
      <c r="A35" s="37"/>
      <c r="B35" s="40"/>
      <c r="C35" s="4"/>
      <c r="D35" s="4"/>
      <c r="E35" s="31"/>
      <c r="F35" s="31"/>
      <c r="G35" s="31"/>
      <c r="H35" s="31"/>
      <c r="I35" s="31"/>
      <c r="J35" s="31"/>
      <c r="K35" s="34"/>
    </row>
    <row r="36" spans="1:11">
      <c r="A36" s="38"/>
      <c r="B36" s="41"/>
      <c r="C36" s="5"/>
      <c r="D36" s="5"/>
      <c r="E36" s="32"/>
      <c r="F36" s="32"/>
      <c r="G36" s="32"/>
      <c r="H36" s="32"/>
      <c r="I36" s="32"/>
      <c r="J36" s="32"/>
      <c r="K36" s="35"/>
    </row>
    <row r="37" spans="1:11">
      <c r="A37" s="36" t="s">
        <v>34</v>
      </c>
      <c r="B37" s="39" t="s">
        <v>35</v>
      </c>
      <c r="C37" s="3"/>
      <c r="D37" s="3"/>
      <c r="E37" s="30">
        <v>100000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3">
        <f t="shared" ref="K37" si="9">SUM(E37:J39)</f>
        <v>100000</v>
      </c>
    </row>
    <row r="38" spans="1:11" ht="18" customHeight="1">
      <c r="A38" s="37"/>
      <c r="B38" s="40"/>
      <c r="C38" s="4"/>
      <c r="D38" s="4"/>
      <c r="E38" s="31"/>
      <c r="F38" s="31"/>
      <c r="G38" s="31"/>
      <c r="H38" s="31"/>
      <c r="I38" s="31"/>
      <c r="J38" s="31"/>
      <c r="K38" s="34"/>
    </row>
    <row r="39" spans="1:11">
      <c r="A39" s="38"/>
      <c r="B39" s="41"/>
      <c r="C39" s="5"/>
      <c r="D39" s="5"/>
      <c r="E39" s="32"/>
      <c r="F39" s="32"/>
      <c r="G39" s="32"/>
      <c r="H39" s="32"/>
      <c r="I39" s="32"/>
      <c r="J39" s="32"/>
      <c r="K39" s="35"/>
    </row>
    <row r="40" spans="1:11">
      <c r="A40" s="36" t="s">
        <v>36</v>
      </c>
      <c r="B40" s="39" t="s">
        <v>37</v>
      </c>
      <c r="C40" s="3"/>
      <c r="D40" s="3"/>
      <c r="E40" s="30">
        <v>307456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3">
        <f t="shared" ref="K40" si="10">SUM(E40:J42)</f>
        <v>307456</v>
      </c>
    </row>
    <row r="41" spans="1:11" ht="18" customHeight="1">
      <c r="A41" s="37"/>
      <c r="B41" s="40"/>
      <c r="C41" s="4"/>
      <c r="D41" s="4"/>
      <c r="E41" s="31"/>
      <c r="F41" s="31"/>
      <c r="G41" s="31"/>
      <c r="H41" s="31"/>
      <c r="I41" s="31"/>
      <c r="J41" s="31"/>
      <c r="K41" s="34"/>
    </row>
    <row r="42" spans="1:11">
      <c r="A42" s="38"/>
      <c r="B42" s="41"/>
      <c r="C42" s="5"/>
      <c r="D42" s="5"/>
      <c r="E42" s="32"/>
      <c r="F42" s="32"/>
      <c r="G42" s="32"/>
      <c r="H42" s="32"/>
      <c r="I42" s="32"/>
      <c r="J42" s="32"/>
      <c r="K42" s="35"/>
    </row>
    <row r="43" spans="1:11">
      <c r="A43" s="36" t="s">
        <v>38</v>
      </c>
      <c r="B43" s="39" t="s">
        <v>39</v>
      </c>
      <c r="C43" s="3"/>
      <c r="D43" s="3"/>
      <c r="E43" s="30">
        <v>500000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3">
        <f t="shared" ref="K43" si="11">SUM(E43:J45)</f>
        <v>500000</v>
      </c>
    </row>
    <row r="44" spans="1:11" ht="18" customHeight="1">
      <c r="A44" s="37"/>
      <c r="B44" s="40"/>
      <c r="C44" s="4"/>
      <c r="D44" s="4"/>
      <c r="E44" s="31"/>
      <c r="F44" s="31"/>
      <c r="G44" s="31"/>
      <c r="H44" s="31"/>
      <c r="I44" s="31"/>
      <c r="J44" s="31"/>
      <c r="K44" s="34"/>
    </row>
    <row r="45" spans="1:11">
      <c r="A45" s="38"/>
      <c r="B45" s="41"/>
      <c r="C45" s="5"/>
      <c r="D45" s="5"/>
      <c r="E45" s="32"/>
      <c r="F45" s="32"/>
      <c r="G45" s="32"/>
      <c r="H45" s="32"/>
      <c r="I45" s="32"/>
      <c r="J45" s="32"/>
      <c r="K45" s="35"/>
    </row>
    <row r="46" spans="1:11">
      <c r="A46" s="36" t="s">
        <v>40</v>
      </c>
      <c r="B46" s="39" t="s">
        <v>41</v>
      </c>
      <c r="C46" s="3"/>
      <c r="D46" s="3"/>
      <c r="E46" s="30">
        <v>50000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3">
        <f t="shared" ref="K46" si="12">SUM(E46:J48)</f>
        <v>50000</v>
      </c>
    </row>
    <row r="47" spans="1:11" ht="18" customHeight="1">
      <c r="A47" s="37"/>
      <c r="B47" s="40"/>
      <c r="C47" s="4"/>
      <c r="D47" s="4"/>
      <c r="E47" s="31"/>
      <c r="F47" s="31"/>
      <c r="G47" s="31"/>
      <c r="H47" s="31"/>
      <c r="I47" s="31"/>
      <c r="J47" s="31"/>
      <c r="K47" s="34"/>
    </row>
    <row r="48" spans="1:11">
      <c r="A48" s="38"/>
      <c r="B48" s="41"/>
      <c r="C48" s="5"/>
      <c r="D48" s="5"/>
      <c r="E48" s="32"/>
      <c r="F48" s="32"/>
      <c r="G48" s="32"/>
      <c r="H48" s="32"/>
      <c r="I48" s="32"/>
      <c r="J48" s="32"/>
      <c r="K48" s="35"/>
    </row>
    <row r="49" spans="1:11">
      <c r="A49" s="36" t="s">
        <v>42</v>
      </c>
      <c r="B49" s="39" t="s">
        <v>43</v>
      </c>
      <c r="C49" s="3"/>
      <c r="D49" s="3"/>
      <c r="E49" s="30">
        <v>50000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3">
        <f t="shared" ref="K49" si="13">SUM(E49:J51)</f>
        <v>50000</v>
      </c>
    </row>
    <row r="50" spans="1:11" ht="18" customHeight="1">
      <c r="A50" s="37"/>
      <c r="B50" s="40"/>
      <c r="C50" s="4"/>
      <c r="D50" s="4"/>
      <c r="E50" s="31"/>
      <c r="F50" s="31"/>
      <c r="G50" s="31"/>
      <c r="H50" s="31"/>
      <c r="I50" s="31"/>
      <c r="J50" s="31"/>
      <c r="K50" s="34"/>
    </row>
    <row r="51" spans="1:11">
      <c r="A51" s="38"/>
      <c r="B51" s="41"/>
      <c r="C51" s="5"/>
      <c r="D51" s="5"/>
      <c r="E51" s="32"/>
      <c r="F51" s="32"/>
      <c r="G51" s="32"/>
      <c r="H51" s="32"/>
      <c r="I51" s="32"/>
      <c r="J51" s="32"/>
      <c r="K51" s="35"/>
    </row>
    <row r="52" spans="1:11">
      <c r="A52" s="36" t="s">
        <v>44</v>
      </c>
      <c r="B52" s="39" t="s">
        <v>45</v>
      </c>
      <c r="C52" s="3"/>
      <c r="D52" s="3"/>
      <c r="E52" s="30">
        <v>500000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3">
        <f t="shared" ref="K52" si="14">SUM(E52:J54)</f>
        <v>500000</v>
      </c>
    </row>
    <row r="53" spans="1:11" ht="18" customHeight="1">
      <c r="A53" s="37"/>
      <c r="B53" s="40"/>
      <c r="C53" s="4"/>
      <c r="D53" s="4"/>
      <c r="E53" s="31"/>
      <c r="F53" s="31"/>
      <c r="G53" s="31"/>
      <c r="H53" s="31"/>
      <c r="I53" s="31"/>
      <c r="J53" s="31"/>
      <c r="K53" s="34"/>
    </row>
    <row r="54" spans="1:11">
      <c r="A54" s="38"/>
      <c r="B54" s="41"/>
      <c r="C54" s="5"/>
      <c r="D54" s="5"/>
      <c r="E54" s="32"/>
      <c r="F54" s="32"/>
      <c r="G54" s="32"/>
      <c r="H54" s="32"/>
      <c r="I54" s="32"/>
      <c r="J54" s="32"/>
      <c r="K54" s="35"/>
    </row>
    <row r="55" spans="1:11">
      <c r="A55" s="36" t="s">
        <v>46</v>
      </c>
      <c r="B55" s="39" t="s">
        <v>47</v>
      </c>
      <c r="C55" s="3"/>
      <c r="D55" s="3"/>
      <c r="E55" s="30">
        <v>768750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3">
        <f t="shared" ref="K55" si="15">SUM(E55:J57)</f>
        <v>768750</v>
      </c>
    </row>
    <row r="56" spans="1:11" ht="18" customHeight="1">
      <c r="A56" s="37"/>
      <c r="B56" s="40"/>
      <c r="C56" s="4"/>
      <c r="D56" s="4"/>
      <c r="E56" s="31"/>
      <c r="F56" s="31"/>
      <c r="G56" s="31"/>
      <c r="H56" s="31"/>
      <c r="I56" s="31"/>
      <c r="J56" s="31"/>
      <c r="K56" s="34"/>
    </row>
    <row r="57" spans="1:11">
      <c r="A57" s="38"/>
      <c r="B57" s="41"/>
      <c r="C57" s="5"/>
      <c r="D57" s="5"/>
      <c r="E57" s="32"/>
      <c r="F57" s="32"/>
      <c r="G57" s="32"/>
      <c r="H57" s="32"/>
      <c r="I57" s="32"/>
      <c r="J57" s="32"/>
      <c r="K57" s="35"/>
    </row>
    <row r="58" spans="1:11">
      <c r="A58" s="36" t="s">
        <v>48</v>
      </c>
      <c r="B58" s="39" t="s">
        <v>49</v>
      </c>
      <c r="C58" s="3"/>
      <c r="D58" s="3"/>
      <c r="E58" s="30">
        <v>548250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3">
        <f t="shared" ref="K58" si="16">SUM(E58:J60)</f>
        <v>548250</v>
      </c>
    </row>
    <row r="59" spans="1:11" ht="18" customHeight="1">
      <c r="A59" s="37"/>
      <c r="B59" s="40"/>
      <c r="C59" s="4"/>
      <c r="D59" s="4"/>
      <c r="E59" s="31"/>
      <c r="F59" s="31"/>
      <c r="G59" s="31"/>
      <c r="H59" s="31"/>
      <c r="I59" s="31"/>
      <c r="J59" s="31"/>
      <c r="K59" s="34"/>
    </row>
    <row r="60" spans="1:11">
      <c r="A60" s="38"/>
      <c r="B60" s="41"/>
      <c r="C60" s="5"/>
      <c r="D60" s="5"/>
      <c r="E60" s="32"/>
      <c r="F60" s="32"/>
      <c r="G60" s="32"/>
      <c r="H60" s="32"/>
      <c r="I60" s="32"/>
      <c r="J60" s="32"/>
      <c r="K60" s="35"/>
    </row>
    <row r="61" spans="1:11">
      <c r="A61" s="36" t="s">
        <v>50</v>
      </c>
      <c r="B61" s="39" t="s">
        <v>51</v>
      </c>
      <c r="C61" s="3"/>
      <c r="D61" s="3"/>
      <c r="E61" s="30">
        <v>1845000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3">
        <f t="shared" ref="K61" si="17">SUM(E61:J63)</f>
        <v>1845000</v>
      </c>
    </row>
    <row r="62" spans="1:11" ht="18" customHeight="1">
      <c r="A62" s="37"/>
      <c r="B62" s="40"/>
      <c r="C62" s="4"/>
      <c r="D62" s="4"/>
      <c r="E62" s="31"/>
      <c r="F62" s="31"/>
      <c r="G62" s="31"/>
      <c r="H62" s="31"/>
      <c r="I62" s="31"/>
      <c r="J62" s="31"/>
      <c r="K62" s="34"/>
    </row>
    <row r="63" spans="1:11">
      <c r="A63" s="38"/>
      <c r="B63" s="41"/>
      <c r="C63" s="5"/>
      <c r="D63" s="5"/>
      <c r="E63" s="32"/>
      <c r="F63" s="32"/>
      <c r="G63" s="32"/>
      <c r="H63" s="32"/>
      <c r="I63" s="32"/>
      <c r="J63" s="32"/>
      <c r="K63" s="35"/>
    </row>
    <row r="64" spans="1:11">
      <c r="A64" s="36" t="s">
        <v>52</v>
      </c>
      <c r="B64" s="39" t="s">
        <v>53</v>
      </c>
      <c r="C64" s="3"/>
      <c r="D64" s="3"/>
      <c r="E64" s="30">
        <v>500000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3">
        <f t="shared" ref="K64" si="18">SUM(E64:J66)</f>
        <v>500000</v>
      </c>
    </row>
    <row r="65" spans="1:11" ht="18" customHeight="1">
      <c r="A65" s="37"/>
      <c r="B65" s="40"/>
      <c r="C65" s="4"/>
      <c r="D65" s="4"/>
      <c r="E65" s="31"/>
      <c r="F65" s="31"/>
      <c r="G65" s="31"/>
      <c r="H65" s="31"/>
      <c r="I65" s="31"/>
      <c r="J65" s="31"/>
      <c r="K65" s="34"/>
    </row>
    <row r="66" spans="1:11">
      <c r="A66" s="38"/>
      <c r="B66" s="41"/>
      <c r="C66" s="5"/>
      <c r="D66" s="5"/>
      <c r="E66" s="32"/>
      <c r="F66" s="32"/>
      <c r="G66" s="32"/>
      <c r="H66" s="32"/>
      <c r="I66" s="32"/>
      <c r="J66" s="32"/>
      <c r="K66" s="35"/>
    </row>
    <row r="67" spans="1:11">
      <c r="A67" s="36" t="s">
        <v>54</v>
      </c>
      <c r="B67" s="39" t="s">
        <v>55</v>
      </c>
      <c r="C67" s="3"/>
      <c r="D67" s="3"/>
      <c r="E67" s="30">
        <v>25000000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3">
        <f t="shared" ref="K67" si="19">SUM(E67:J69)</f>
        <v>25000000</v>
      </c>
    </row>
    <row r="68" spans="1:11" ht="18" customHeight="1">
      <c r="A68" s="37"/>
      <c r="B68" s="40"/>
      <c r="C68" s="4"/>
      <c r="D68" s="4"/>
      <c r="E68" s="31"/>
      <c r="F68" s="31"/>
      <c r="G68" s="31"/>
      <c r="H68" s="31"/>
      <c r="I68" s="31"/>
      <c r="J68" s="31"/>
      <c r="K68" s="34"/>
    </row>
    <row r="69" spans="1:11">
      <c r="A69" s="38"/>
      <c r="B69" s="41"/>
      <c r="C69" s="5"/>
      <c r="D69" s="5"/>
      <c r="E69" s="32"/>
      <c r="F69" s="32"/>
      <c r="G69" s="32"/>
      <c r="H69" s="32"/>
      <c r="I69" s="32"/>
      <c r="J69" s="32"/>
      <c r="K69" s="35"/>
    </row>
    <row r="70" spans="1:11">
      <c r="A70" s="36" t="s">
        <v>56</v>
      </c>
      <c r="B70" s="39" t="s">
        <v>57</v>
      </c>
      <c r="C70" s="3"/>
      <c r="D70" s="3"/>
      <c r="E70" s="30">
        <v>1733363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3">
        <f t="shared" ref="K70" si="20">SUM(E70:J72)</f>
        <v>1733363</v>
      </c>
    </row>
    <row r="71" spans="1:11" ht="18" customHeight="1">
      <c r="A71" s="37"/>
      <c r="B71" s="40"/>
      <c r="C71" s="4"/>
      <c r="D71" s="4"/>
      <c r="E71" s="31"/>
      <c r="F71" s="31"/>
      <c r="G71" s="31"/>
      <c r="H71" s="31"/>
      <c r="I71" s="31"/>
      <c r="J71" s="31"/>
      <c r="K71" s="34"/>
    </row>
    <row r="72" spans="1:11">
      <c r="A72" s="38"/>
      <c r="B72" s="41"/>
      <c r="C72" s="5"/>
      <c r="D72" s="5"/>
      <c r="E72" s="32"/>
      <c r="F72" s="32"/>
      <c r="G72" s="32"/>
      <c r="H72" s="32"/>
      <c r="I72" s="32"/>
      <c r="J72" s="32"/>
      <c r="K72" s="35"/>
    </row>
    <row r="73" spans="1:11">
      <c r="A73" s="36" t="s">
        <v>58</v>
      </c>
      <c r="B73" s="39" t="s">
        <v>59</v>
      </c>
      <c r="C73" s="3"/>
      <c r="D73" s="3"/>
      <c r="E73" s="30">
        <v>700000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3">
        <f t="shared" ref="K73" si="21">SUM(E73:J75)</f>
        <v>700000</v>
      </c>
    </row>
    <row r="74" spans="1:11" ht="18" customHeight="1">
      <c r="A74" s="37"/>
      <c r="B74" s="40"/>
      <c r="C74" s="4"/>
      <c r="D74" s="4"/>
      <c r="E74" s="31"/>
      <c r="F74" s="31"/>
      <c r="G74" s="31"/>
      <c r="H74" s="31"/>
      <c r="I74" s="31"/>
      <c r="J74" s="31"/>
      <c r="K74" s="34"/>
    </row>
    <row r="75" spans="1:11">
      <c r="A75" s="38"/>
      <c r="B75" s="41"/>
      <c r="C75" s="5"/>
      <c r="D75" s="5"/>
      <c r="E75" s="32"/>
      <c r="F75" s="32"/>
      <c r="G75" s="32"/>
      <c r="H75" s="32"/>
      <c r="I75" s="32"/>
      <c r="J75" s="32"/>
      <c r="K75" s="35"/>
    </row>
    <row r="76" spans="1:11">
      <c r="A76" s="36" t="s">
        <v>60</v>
      </c>
      <c r="B76" s="39" t="s">
        <v>61</v>
      </c>
      <c r="C76" s="3"/>
      <c r="D76" s="3"/>
      <c r="E76" s="30">
        <v>1597500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3">
        <f t="shared" ref="K76" si="22">SUM(E76:J78)</f>
        <v>1597500</v>
      </c>
    </row>
    <row r="77" spans="1:11" ht="18" customHeight="1">
      <c r="A77" s="37"/>
      <c r="B77" s="40"/>
      <c r="C77" s="4"/>
      <c r="D77" s="4"/>
      <c r="E77" s="31"/>
      <c r="F77" s="31"/>
      <c r="G77" s="31"/>
      <c r="H77" s="31"/>
      <c r="I77" s="31"/>
      <c r="J77" s="31"/>
      <c r="K77" s="34"/>
    </row>
    <row r="78" spans="1:11">
      <c r="A78" s="38"/>
      <c r="B78" s="41"/>
      <c r="C78" s="5"/>
      <c r="D78" s="5"/>
      <c r="E78" s="32"/>
      <c r="F78" s="32"/>
      <c r="G78" s="32"/>
      <c r="H78" s="32"/>
      <c r="I78" s="32"/>
      <c r="J78" s="32"/>
      <c r="K78" s="35"/>
    </row>
    <row r="79" spans="1:11">
      <c r="A79" s="36" t="s">
        <v>62</v>
      </c>
      <c r="B79" s="39" t="s">
        <v>63</v>
      </c>
      <c r="C79" s="3"/>
      <c r="D79" s="3"/>
      <c r="E79" s="30">
        <v>99000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3">
        <f t="shared" ref="K79" si="23">SUM(E79:J81)</f>
        <v>99000</v>
      </c>
    </row>
    <row r="80" spans="1:11" ht="18" customHeight="1">
      <c r="A80" s="37"/>
      <c r="B80" s="40"/>
      <c r="C80" s="4"/>
      <c r="D80" s="4"/>
      <c r="E80" s="31"/>
      <c r="F80" s="31"/>
      <c r="G80" s="31"/>
      <c r="H80" s="31"/>
      <c r="I80" s="31"/>
      <c r="J80" s="31"/>
      <c r="K80" s="34"/>
    </row>
    <row r="81" spans="1:11">
      <c r="A81" s="38"/>
      <c r="B81" s="41"/>
      <c r="C81" s="5"/>
      <c r="D81" s="5"/>
      <c r="E81" s="32"/>
      <c r="F81" s="32"/>
      <c r="G81" s="32"/>
      <c r="H81" s="32"/>
      <c r="I81" s="32"/>
      <c r="J81" s="32"/>
      <c r="K81" s="35"/>
    </row>
    <row r="82" spans="1:11">
      <c r="A82" s="36" t="s">
        <v>64</v>
      </c>
      <c r="B82" s="39" t="s">
        <v>65</v>
      </c>
      <c r="C82" s="3"/>
      <c r="D82" s="3"/>
      <c r="E82" s="30">
        <v>159750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3">
        <f t="shared" ref="K82" si="24">SUM(E82:J84)</f>
        <v>159750</v>
      </c>
    </row>
    <row r="83" spans="1:11" ht="18" customHeight="1">
      <c r="A83" s="37"/>
      <c r="B83" s="40"/>
      <c r="C83" s="4"/>
      <c r="D83" s="4"/>
      <c r="E83" s="31"/>
      <c r="F83" s="31"/>
      <c r="G83" s="31"/>
      <c r="H83" s="31"/>
      <c r="I83" s="31"/>
      <c r="J83" s="31"/>
      <c r="K83" s="34"/>
    </row>
    <row r="84" spans="1:11">
      <c r="A84" s="38"/>
      <c r="B84" s="41"/>
      <c r="C84" s="5"/>
      <c r="D84" s="5"/>
      <c r="E84" s="32"/>
      <c r="F84" s="32"/>
      <c r="G84" s="32"/>
      <c r="H84" s="32"/>
      <c r="I84" s="32"/>
      <c r="J84" s="32"/>
      <c r="K84" s="35"/>
    </row>
    <row r="85" spans="1:11">
      <c r="A85" s="36" t="s">
        <v>66</v>
      </c>
      <c r="B85" s="39" t="s">
        <v>67</v>
      </c>
      <c r="C85" s="3"/>
      <c r="D85" s="3"/>
      <c r="E85" s="30">
        <v>25000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3">
        <f t="shared" ref="K85" si="25">SUM(E85:J87)</f>
        <v>25000</v>
      </c>
    </row>
    <row r="86" spans="1:11" ht="18" customHeight="1">
      <c r="A86" s="37"/>
      <c r="B86" s="40"/>
      <c r="C86" s="4"/>
      <c r="D86" s="4"/>
      <c r="E86" s="31"/>
      <c r="F86" s="31"/>
      <c r="G86" s="31"/>
      <c r="H86" s="31"/>
      <c r="I86" s="31"/>
      <c r="J86" s="31"/>
      <c r="K86" s="34"/>
    </row>
    <row r="87" spans="1:11">
      <c r="A87" s="38"/>
      <c r="B87" s="41"/>
      <c r="C87" s="5"/>
      <c r="D87" s="5"/>
      <c r="E87" s="32"/>
      <c r="F87" s="32"/>
      <c r="G87" s="32"/>
      <c r="H87" s="32"/>
      <c r="I87" s="32"/>
      <c r="J87" s="32"/>
      <c r="K87" s="35"/>
    </row>
    <row r="88" spans="1:11">
      <c r="A88" s="36" t="s">
        <v>68</v>
      </c>
      <c r="B88" s="39" t="s">
        <v>69</v>
      </c>
      <c r="C88" s="3"/>
      <c r="D88" s="3"/>
      <c r="E88" s="30">
        <v>25000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3">
        <f t="shared" ref="K88" si="26">SUM(E88:J90)</f>
        <v>25000</v>
      </c>
    </row>
    <row r="89" spans="1:11" ht="18" customHeight="1">
      <c r="A89" s="37"/>
      <c r="B89" s="40"/>
      <c r="C89" s="4"/>
      <c r="D89" s="4"/>
      <c r="E89" s="31"/>
      <c r="F89" s="31"/>
      <c r="G89" s="31"/>
      <c r="H89" s="31"/>
      <c r="I89" s="31"/>
      <c r="J89" s="31"/>
      <c r="K89" s="34"/>
    </row>
    <row r="90" spans="1:11">
      <c r="A90" s="38"/>
      <c r="B90" s="41"/>
      <c r="C90" s="5"/>
      <c r="D90" s="5"/>
      <c r="E90" s="32"/>
      <c r="F90" s="32"/>
      <c r="G90" s="32"/>
      <c r="H90" s="32"/>
      <c r="I90" s="32"/>
      <c r="J90" s="32"/>
      <c r="K90" s="35"/>
    </row>
    <row r="91" spans="1:11">
      <c r="A91" s="36" t="s">
        <v>70</v>
      </c>
      <c r="B91" s="39" t="s">
        <v>71</v>
      </c>
      <c r="C91" s="3"/>
      <c r="D91" s="3"/>
      <c r="E91" s="30">
        <v>25000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3">
        <f t="shared" ref="K91" si="27">SUM(E91:J93)</f>
        <v>25000</v>
      </c>
    </row>
    <row r="92" spans="1:11" ht="18" customHeight="1">
      <c r="A92" s="37"/>
      <c r="B92" s="40"/>
      <c r="C92" s="4"/>
      <c r="D92" s="4"/>
      <c r="E92" s="31"/>
      <c r="F92" s="31"/>
      <c r="G92" s="31"/>
      <c r="H92" s="31"/>
      <c r="I92" s="31"/>
      <c r="J92" s="31"/>
      <c r="K92" s="34"/>
    </row>
    <row r="93" spans="1:11">
      <c r="A93" s="38"/>
      <c r="B93" s="41"/>
      <c r="C93" s="5"/>
      <c r="D93" s="5"/>
      <c r="E93" s="32"/>
      <c r="F93" s="32"/>
      <c r="G93" s="32"/>
      <c r="H93" s="32"/>
      <c r="I93" s="32"/>
      <c r="J93" s="32"/>
      <c r="K93" s="35"/>
    </row>
    <row r="94" spans="1:11">
      <c r="A94" s="36" t="s">
        <v>72</v>
      </c>
      <c r="B94" s="39" t="s">
        <v>73</v>
      </c>
      <c r="C94" s="3"/>
      <c r="D94" s="3"/>
      <c r="E94" s="30">
        <v>25000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3">
        <f t="shared" ref="K94" si="28">SUM(E94:J96)</f>
        <v>25000</v>
      </c>
    </row>
    <row r="95" spans="1:11" ht="18" customHeight="1">
      <c r="A95" s="37"/>
      <c r="B95" s="40"/>
      <c r="C95" s="4"/>
      <c r="D95" s="4"/>
      <c r="E95" s="31"/>
      <c r="F95" s="31"/>
      <c r="G95" s="31"/>
      <c r="H95" s="31"/>
      <c r="I95" s="31"/>
      <c r="J95" s="31"/>
      <c r="K95" s="34"/>
    </row>
    <row r="96" spans="1:11">
      <c r="A96" s="38"/>
      <c r="B96" s="41"/>
      <c r="C96" s="5"/>
      <c r="D96" s="5"/>
      <c r="E96" s="32"/>
      <c r="F96" s="32"/>
      <c r="G96" s="32"/>
      <c r="H96" s="32"/>
      <c r="I96" s="32"/>
      <c r="J96" s="32"/>
      <c r="K96" s="35"/>
    </row>
    <row r="97" spans="1:11">
      <c r="A97" s="36" t="s">
        <v>74</v>
      </c>
      <c r="B97" s="39" t="s">
        <v>75</v>
      </c>
      <c r="C97" s="3"/>
      <c r="D97" s="3"/>
      <c r="E97" s="30">
        <v>25000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3">
        <f t="shared" ref="K97" si="29">SUM(E97:J99)</f>
        <v>25000</v>
      </c>
    </row>
    <row r="98" spans="1:11" ht="18" customHeight="1">
      <c r="A98" s="37"/>
      <c r="B98" s="40"/>
      <c r="C98" s="4"/>
      <c r="D98" s="4"/>
      <c r="E98" s="31"/>
      <c r="F98" s="31"/>
      <c r="G98" s="31"/>
      <c r="H98" s="31"/>
      <c r="I98" s="31"/>
      <c r="J98" s="31"/>
      <c r="K98" s="34"/>
    </row>
    <row r="99" spans="1:11">
      <c r="A99" s="38"/>
      <c r="B99" s="41"/>
      <c r="C99" s="5"/>
      <c r="D99" s="5"/>
      <c r="E99" s="32"/>
      <c r="F99" s="32"/>
      <c r="G99" s="32"/>
      <c r="H99" s="32"/>
      <c r="I99" s="32"/>
      <c r="J99" s="32"/>
      <c r="K99" s="35"/>
    </row>
    <row r="100" spans="1:11">
      <c r="A100" s="36" t="s">
        <v>76</v>
      </c>
      <c r="B100" s="39" t="s">
        <v>77</v>
      </c>
      <c r="C100" s="3"/>
      <c r="D100" s="3"/>
      <c r="E100" s="30">
        <v>416250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3">
        <f t="shared" ref="K100" si="30">SUM(E100:J102)</f>
        <v>416250</v>
      </c>
    </row>
    <row r="101" spans="1:11" ht="18" customHeight="1">
      <c r="A101" s="37"/>
      <c r="B101" s="40"/>
      <c r="C101" s="4"/>
      <c r="D101" s="4"/>
      <c r="E101" s="31"/>
      <c r="F101" s="31"/>
      <c r="G101" s="31"/>
      <c r="H101" s="31"/>
      <c r="I101" s="31"/>
      <c r="J101" s="31"/>
      <c r="K101" s="34"/>
    </row>
    <row r="102" spans="1:11">
      <c r="A102" s="38"/>
      <c r="B102" s="41"/>
      <c r="C102" s="5"/>
      <c r="D102" s="5"/>
      <c r="E102" s="32"/>
      <c r="F102" s="32"/>
      <c r="G102" s="32"/>
      <c r="H102" s="32"/>
      <c r="I102" s="32"/>
      <c r="J102" s="32"/>
      <c r="K102" s="35"/>
    </row>
    <row r="103" spans="1:11">
      <c r="A103" s="36" t="s">
        <v>78</v>
      </c>
      <c r="B103" s="39" t="s">
        <v>79</v>
      </c>
      <c r="C103" s="3"/>
      <c r="D103" s="3"/>
      <c r="E103" s="30">
        <v>706875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3">
        <f t="shared" ref="K103" si="31">SUM(E103:J105)</f>
        <v>706875</v>
      </c>
    </row>
    <row r="104" spans="1:11" ht="18" customHeight="1">
      <c r="A104" s="37"/>
      <c r="B104" s="40"/>
      <c r="C104" s="4"/>
      <c r="D104" s="4"/>
      <c r="E104" s="31"/>
      <c r="F104" s="31"/>
      <c r="G104" s="31"/>
      <c r="H104" s="31"/>
      <c r="I104" s="31"/>
      <c r="J104" s="31"/>
      <c r="K104" s="34"/>
    </row>
    <row r="105" spans="1:11">
      <c r="A105" s="38"/>
      <c r="B105" s="41"/>
      <c r="C105" s="5"/>
      <c r="D105" s="5"/>
      <c r="E105" s="32"/>
      <c r="F105" s="32"/>
      <c r="G105" s="32"/>
      <c r="H105" s="32"/>
      <c r="I105" s="32"/>
      <c r="J105" s="32"/>
      <c r="K105" s="35"/>
    </row>
    <row r="106" spans="1:11">
      <c r="A106" s="36" t="s">
        <v>80</v>
      </c>
      <c r="B106" s="39" t="s">
        <v>81</v>
      </c>
      <c r="C106" s="3"/>
      <c r="D106" s="3"/>
      <c r="E106" s="30">
        <v>573500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3">
        <f t="shared" ref="K106" si="32">SUM(E106:J108)</f>
        <v>573500</v>
      </c>
    </row>
    <row r="107" spans="1:11" ht="18" customHeight="1">
      <c r="A107" s="37"/>
      <c r="B107" s="40"/>
      <c r="C107" s="4"/>
      <c r="D107" s="4"/>
      <c r="E107" s="31"/>
      <c r="F107" s="31"/>
      <c r="G107" s="31"/>
      <c r="H107" s="31"/>
      <c r="I107" s="31"/>
      <c r="J107" s="31"/>
      <c r="K107" s="34"/>
    </row>
    <row r="108" spans="1:11">
      <c r="A108" s="38"/>
      <c r="B108" s="41"/>
      <c r="C108" s="5"/>
      <c r="D108" s="5"/>
      <c r="E108" s="32"/>
      <c r="F108" s="32"/>
      <c r="G108" s="32"/>
      <c r="H108" s="32"/>
      <c r="I108" s="32"/>
      <c r="J108" s="32"/>
      <c r="K108" s="35"/>
    </row>
    <row r="109" spans="1:11">
      <c r="A109" s="36" t="s">
        <v>82</v>
      </c>
      <c r="B109" s="39" t="s">
        <v>83</v>
      </c>
      <c r="C109" s="3"/>
      <c r="D109" s="3"/>
      <c r="E109" s="30">
        <v>3973000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3">
        <f t="shared" ref="K109" si="33">SUM(E109:J111)</f>
        <v>3973000</v>
      </c>
    </row>
    <row r="110" spans="1:11" ht="18" customHeight="1">
      <c r="A110" s="37"/>
      <c r="B110" s="40"/>
      <c r="C110" s="4"/>
      <c r="D110" s="4"/>
      <c r="E110" s="31"/>
      <c r="F110" s="31"/>
      <c r="G110" s="31"/>
      <c r="H110" s="31"/>
      <c r="I110" s="31"/>
      <c r="J110" s="31"/>
      <c r="K110" s="34"/>
    </row>
    <row r="111" spans="1:11">
      <c r="A111" s="38"/>
      <c r="B111" s="41"/>
      <c r="C111" s="5"/>
      <c r="D111" s="5"/>
      <c r="E111" s="32"/>
      <c r="F111" s="32"/>
      <c r="G111" s="32"/>
      <c r="H111" s="32"/>
      <c r="I111" s="32"/>
      <c r="J111" s="32"/>
      <c r="K111" s="35"/>
    </row>
    <row r="112" spans="1:11">
      <c r="A112" s="36" t="s">
        <v>84</v>
      </c>
      <c r="B112" s="39" t="s">
        <v>85</v>
      </c>
      <c r="C112" s="3"/>
      <c r="D112" s="3"/>
      <c r="E112" s="30">
        <v>3015000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3">
        <f t="shared" ref="K112" si="34">SUM(E112:J114)</f>
        <v>3015000</v>
      </c>
    </row>
    <row r="113" spans="1:11" ht="18" customHeight="1">
      <c r="A113" s="37"/>
      <c r="B113" s="40"/>
      <c r="C113" s="4"/>
      <c r="D113" s="4"/>
      <c r="E113" s="31"/>
      <c r="F113" s="31"/>
      <c r="G113" s="31"/>
      <c r="H113" s="31"/>
      <c r="I113" s="31"/>
      <c r="J113" s="31"/>
      <c r="K113" s="34"/>
    </row>
    <row r="114" spans="1:11">
      <c r="A114" s="38"/>
      <c r="B114" s="41"/>
      <c r="C114" s="5"/>
      <c r="D114" s="5"/>
      <c r="E114" s="32"/>
      <c r="F114" s="32"/>
      <c r="G114" s="32"/>
      <c r="H114" s="32"/>
      <c r="I114" s="32"/>
      <c r="J114" s="32"/>
      <c r="K114" s="35"/>
    </row>
    <row r="115" spans="1:11">
      <c r="A115" s="36" t="s">
        <v>86</v>
      </c>
      <c r="B115" s="39" t="s">
        <v>87</v>
      </c>
      <c r="C115" s="3"/>
      <c r="D115" s="3"/>
      <c r="E115" s="30">
        <v>19500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3">
        <f t="shared" ref="K115" si="35">SUM(E115:J117)</f>
        <v>19500</v>
      </c>
    </row>
    <row r="116" spans="1:11" ht="18" customHeight="1">
      <c r="A116" s="37"/>
      <c r="B116" s="40"/>
      <c r="C116" s="4"/>
      <c r="D116" s="4"/>
      <c r="E116" s="31"/>
      <c r="F116" s="31"/>
      <c r="G116" s="31"/>
      <c r="H116" s="31"/>
      <c r="I116" s="31"/>
      <c r="J116" s="31"/>
      <c r="K116" s="34"/>
    </row>
    <row r="117" spans="1:11">
      <c r="A117" s="38"/>
      <c r="B117" s="41"/>
      <c r="C117" s="5"/>
      <c r="D117" s="5"/>
      <c r="E117" s="32"/>
      <c r="F117" s="32"/>
      <c r="G117" s="32"/>
      <c r="H117" s="32"/>
      <c r="I117" s="32"/>
      <c r="J117" s="32"/>
      <c r="K117" s="35"/>
    </row>
    <row r="118" spans="1:11">
      <c r="A118" s="36" t="s">
        <v>88</v>
      </c>
      <c r="B118" s="39" t="s">
        <v>89</v>
      </c>
      <c r="C118" s="3"/>
      <c r="D118" s="3"/>
      <c r="E118" s="30">
        <v>50000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3">
        <f t="shared" ref="K118" si="36">SUM(E118:J120)</f>
        <v>50000</v>
      </c>
    </row>
    <row r="119" spans="1:11" ht="18" customHeight="1">
      <c r="A119" s="37"/>
      <c r="B119" s="40"/>
      <c r="C119" s="4"/>
      <c r="D119" s="4"/>
      <c r="E119" s="31"/>
      <c r="F119" s="31"/>
      <c r="G119" s="31"/>
      <c r="H119" s="31"/>
      <c r="I119" s="31"/>
      <c r="J119" s="31"/>
      <c r="K119" s="34"/>
    </row>
    <row r="120" spans="1:11">
      <c r="A120" s="38"/>
      <c r="B120" s="41"/>
      <c r="C120" s="5"/>
      <c r="D120" s="5"/>
      <c r="E120" s="32"/>
      <c r="F120" s="32"/>
      <c r="G120" s="32"/>
      <c r="H120" s="32"/>
      <c r="I120" s="32"/>
      <c r="J120" s="32"/>
      <c r="K120" s="35"/>
    </row>
    <row r="121" spans="1:11">
      <c r="A121" s="36" t="s">
        <v>90</v>
      </c>
      <c r="B121" s="39" t="s">
        <v>91</v>
      </c>
      <c r="C121" s="3"/>
      <c r="D121" s="3"/>
      <c r="E121" s="30">
        <v>95350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3">
        <f t="shared" ref="K121" si="37">SUM(E121:J123)</f>
        <v>95350</v>
      </c>
    </row>
    <row r="122" spans="1:11" ht="18" customHeight="1">
      <c r="A122" s="37"/>
      <c r="B122" s="40"/>
      <c r="C122" s="4"/>
      <c r="D122" s="4"/>
      <c r="E122" s="31"/>
      <c r="F122" s="31"/>
      <c r="G122" s="31"/>
      <c r="H122" s="31"/>
      <c r="I122" s="31"/>
      <c r="J122" s="31"/>
      <c r="K122" s="34"/>
    </row>
    <row r="123" spans="1:11">
      <c r="A123" s="38"/>
      <c r="B123" s="41"/>
      <c r="C123" s="5"/>
      <c r="D123" s="5"/>
      <c r="E123" s="32"/>
      <c r="F123" s="32"/>
      <c r="G123" s="32"/>
      <c r="H123" s="32"/>
      <c r="I123" s="32"/>
      <c r="J123" s="32"/>
      <c r="K123" s="35"/>
    </row>
    <row r="124" spans="1:11">
      <c r="A124" s="36" t="s">
        <v>92</v>
      </c>
      <c r="B124" s="39" t="s">
        <v>93</v>
      </c>
      <c r="C124" s="3"/>
      <c r="D124" s="3"/>
      <c r="E124" s="30">
        <v>1000500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3">
        <f t="shared" ref="K124" si="38">SUM(E124:J126)</f>
        <v>1000500</v>
      </c>
    </row>
    <row r="125" spans="1:11" ht="18" customHeight="1">
      <c r="A125" s="37"/>
      <c r="B125" s="40"/>
      <c r="C125" s="4"/>
      <c r="D125" s="4"/>
      <c r="E125" s="31"/>
      <c r="F125" s="31"/>
      <c r="G125" s="31"/>
      <c r="H125" s="31"/>
      <c r="I125" s="31"/>
      <c r="J125" s="31"/>
      <c r="K125" s="34"/>
    </row>
    <row r="126" spans="1:11">
      <c r="A126" s="38"/>
      <c r="B126" s="41"/>
      <c r="C126" s="5"/>
      <c r="D126" s="5"/>
      <c r="E126" s="32"/>
      <c r="F126" s="32"/>
      <c r="G126" s="32"/>
      <c r="H126" s="32"/>
      <c r="I126" s="32"/>
      <c r="J126" s="32"/>
      <c r="K126" s="35"/>
    </row>
    <row r="127" spans="1:11">
      <c r="A127" s="36" t="s">
        <v>94</v>
      </c>
      <c r="B127" s="39" t="s">
        <v>95</v>
      </c>
      <c r="C127" s="3"/>
      <c r="D127" s="3"/>
      <c r="E127" s="30">
        <v>618750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3">
        <f t="shared" ref="K127" si="39">SUM(E127:J129)</f>
        <v>618750</v>
      </c>
    </row>
    <row r="128" spans="1:11" ht="18" customHeight="1">
      <c r="A128" s="37"/>
      <c r="B128" s="40"/>
      <c r="C128" s="4"/>
      <c r="D128" s="4"/>
      <c r="E128" s="31"/>
      <c r="F128" s="31"/>
      <c r="G128" s="31"/>
      <c r="H128" s="31"/>
      <c r="I128" s="31"/>
      <c r="J128" s="31"/>
      <c r="K128" s="34"/>
    </row>
    <row r="129" spans="1:11">
      <c r="A129" s="38"/>
      <c r="B129" s="41"/>
      <c r="C129" s="5"/>
      <c r="D129" s="5"/>
      <c r="E129" s="32"/>
      <c r="F129" s="32"/>
      <c r="G129" s="32"/>
      <c r="H129" s="32"/>
      <c r="I129" s="32"/>
      <c r="J129" s="32"/>
      <c r="K129" s="35"/>
    </row>
    <row r="130" spans="1:11">
      <c r="A130" s="36" t="s">
        <v>96</v>
      </c>
      <c r="B130" s="39" t="s">
        <v>97</v>
      </c>
      <c r="C130" s="3"/>
      <c r="D130" s="3"/>
      <c r="E130" s="30">
        <v>1627500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3">
        <f t="shared" ref="K130" si="40">SUM(E130:J132)</f>
        <v>1627500</v>
      </c>
    </row>
    <row r="131" spans="1:11" ht="18" customHeight="1">
      <c r="A131" s="37"/>
      <c r="B131" s="40"/>
      <c r="C131" s="4"/>
      <c r="D131" s="4"/>
      <c r="E131" s="31"/>
      <c r="F131" s="31"/>
      <c r="G131" s="31"/>
      <c r="H131" s="31"/>
      <c r="I131" s="31"/>
      <c r="J131" s="31"/>
      <c r="K131" s="34"/>
    </row>
    <row r="132" spans="1:11">
      <c r="A132" s="38"/>
      <c r="B132" s="41"/>
      <c r="C132" s="5"/>
      <c r="D132" s="5"/>
      <c r="E132" s="32"/>
      <c r="F132" s="32"/>
      <c r="G132" s="32"/>
      <c r="H132" s="32"/>
      <c r="I132" s="32"/>
      <c r="J132" s="32"/>
      <c r="K132" s="35"/>
    </row>
    <row r="133" spans="1:11">
      <c r="A133" s="36" t="s">
        <v>98</v>
      </c>
      <c r="B133" s="39" t="s">
        <v>99</v>
      </c>
      <c r="C133" s="3"/>
      <c r="D133" s="3"/>
      <c r="E133" s="30">
        <v>882500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3">
        <f t="shared" ref="K133" si="41">SUM(E133:J135)</f>
        <v>882500</v>
      </c>
    </row>
    <row r="134" spans="1:11" ht="18" customHeight="1">
      <c r="A134" s="37"/>
      <c r="B134" s="40"/>
      <c r="C134" s="4"/>
      <c r="D134" s="4"/>
      <c r="E134" s="31"/>
      <c r="F134" s="31"/>
      <c r="G134" s="31"/>
      <c r="H134" s="31"/>
      <c r="I134" s="31"/>
      <c r="J134" s="31"/>
      <c r="K134" s="34"/>
    </row>
    <row r="135" spans="1:11">
      <c r="A135" s="38"/>
      <c r="B135" s="41"/>
      <c r="C135" s="5"/>
      <c r="D135" s="5"/>
      <c r="E135" s="32"/>
      <c r="F135" s="32"/>
      <c r="G135" s="32"/>
      <c r="H135" s="32"/>
      <c r="I135" s="32"/>
      <c r="J135" s="32"/>
      <c r="K135" s="35"/>
    </row>
    <row r="136" spans="1:11">
      <c r="A136" s="36" t="s">
        <v>100</v>
      </c>
      <c r="B136" s="39" t="s">
        <v>101</v>
      </c>
      <c r="C136" s="3"/>
      <c r="D136" s="3"/>
      <c r="E136" s="30">
        <v>368250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3">
        <f t="shared" ref="K136" si="42">SUM(E136:J138)</f>
        <v>368250</v>
      </c>
    </row>
    <row r="137" spans="1:11" ht="18" customHeight="1">
      <c r="A137" s="37"/>
      <c r="B137" s="40"/>
      <c r="C137" s="4"/>
      <c r="D137" s="4"/>
      <c r="E137" s="31"/>
      <c r="F137" s="31"/>
      <c r="G137" s="31"/>
      <c r="H137" s="31"/>
      <c r="I137" s="31"/>
      <c r="J137" s="31"/>
      <c r="K137" s="34"/>
    </row>
    <row r="138" spans="1:11">
      <c r="A138" s="38"/>
      <c r="B138" s="41"/>
      <c r="C138" s="5"/>
      <c r="D138" s="5"/>
      <c r="E138" s="32"/>
      <c r="F138" s="32"/>
      <c r="G138" s="32"/>
      <c r="H138" s="32"/>
      <c r="I138" s="32"/>
      <c r="J138" s="32"/>
      <c r="K138" s="35"/>
    </row>
    <row r="139" spans="1:11">
      <c r="A139" s="36" t="s">
        <v>102</v>
      </c>
      <c r="B139" s="39" t="s">
        <v>103</v>
      </c>
      <c r="C139" s="3"/>
      <c r="D139" s="3"/>
      <c r="E139" s="30">
        <v>300000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3">
        <f t="shared" ref="K139" si="43">SUM(E139:J141)</f>
        <v>300000</v>
      </c>
    </row>
    <row r="140" spans="1:11" ht="18" customHeight="1">
      <c r="A140" s="37"/>
      <c r="B140" s="40"/>
      <c r="C140" s="4"/>
      <c r="D140" s="4"/>
      <c r="E140" s="31"/>
      <c r="F140" s="31"/>
      <c r="G140" s="31"/>
      <c r="H140" s="31"/>
      <c r="I140" s="31"/>
      <c r="J140" s="31"/>
      <c r="K140" s="34"/>
    </row>
    <row r="141" spans="1:11">
      <c r="A141" s="38"/>
      <c r="B141" s="41"/>
      <c r="C141" s="5"/>
      <c r="D141" s="5"/>
      <c r="E141" s="32"/>
      <c r="F141" s="32"/>
      <c r="G141" s="32"/>
      <c r="H141" s="32"/>
      <c r="I141" s="32"/>
      <c r="J141" s="32"/>
      <c r="K141" s="35"/>
    </row>
    <row r="142" spans="1:11">
      <c r="A142" s="36" t="s">
        <v>104</v>
      </c>
      <c r="B142" s="39" t="s">
        <v>105</v>
      </c>
      <c r="C142" s="3"/>
      <c r="D142" s="3"/>
      <c r="E142" s="30">
        <v>942000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3">
        <f t="shared" ref="K142" si="44">SUM(E142:J144)</f>
        <v>942000</v>
      </c>
    </row>
    <row r="143" spans="1:11" ht="18" customHeight="1">
      <c r="A143" s="37"/>
      <c r="B143" s="40"/>
      <c r="C143" s="4"/>
      <c r="D143" s="4"/>
      <c r="E143" s="31"/>
      <c r="F143" s="31"/>
      <c r="G143" s="31"/>
      <c r="H143" s="31"/>
      <c r="I143" s="31"/>
      <c r="J143" s="31"/>
      <c r="K143" s="34"/>
    </row>
    <row r="144" spans="1:11">
      <c r="A144" s="38"/>
      <c r="B144" s="41"/>
      <c r="C144" s="5"/>
      <c r="D144" s="5"/>
      <c r="E144" s="32"/>
      <c r="F144" s="32"/>
      <c r="G144" s="32"/>
      <c r="H144" s="32"/>
      <c r="I144" s="32"/>
      <c r="J144" s="32"/>
      <c r="K144" s="35"/>
    </row>
    <row r="145" spans="1:11">
      <c r="A145" s="36" t="s">
        <v>106</v>
      </c>
      <c r="B145" s="39" t="s">
        <v>107</v>
      </c>
      <c r="C145" s="3"/>
      <c r="D145" s="3"/>
      <c r="E145" s="30">
        <v>500000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3">
        <f t="shared" ref="K145" si="45">SUM(E145:J147)</f>
        <v>500000</v>
      </c>
    </row>
    <row r="146" spans="1:11" ht="18" customHeight="1">
      <c r="A146" s="37"/>
      <c r="B146" s="40"/>
      <c r="C146" s="4"/>
      <c r="D146" s="4"/>
      <c r="E146" s="31"/>
      <c r="F146" s="31"/>
      <c r="G146" s="31"/>
      <c r="H146" s="31"/>
      <c r="I146" s="31"/>
      <c r="J146" s="31"/>
      <c r="K146" s="34"/>
    </row>
    <row r="147" spans="1:11">
      <c r="A147" s="38"/>
      <c r="B147" s="41"/>
      <c r="C147" s="5"/>
      <c r="D147" s="5"/>
      <c r="E147" s="32"/>
      <c r="F147" s="32"/>
      <c r="G147" s="32"/>
      <c r="H147" s="32"/>
      <c r="I147" s="32"/>
      <c r="J147" s="32"/>
      <c r="K147" s="35"/>
    </row>
    <row r="148" spans="1:11">
      <c r="A148" s="36" t="s">
        <v>108</v>
      </c>
      <c r="B148" s="39" t="s">
        <v>109</v>
      </c>
      <c r="C148" s="3"/>
      <c r="D148" s="3"/>
      <c r="E148" s="30">
        <v>429750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3">
        <f t="shared" ref="K148" si="46">SUM(E148:J150)</f>
        <v>429750</v>
      </c>
    </row>
    <row r="149" spans="1:11" ht="18" customHeight="1">
      <c r="A149" s="37"/>
      <c r="B149" s="40"/>
      <c r="C149" s="4"/>
      <c r="D149" s="4"/>
      <c r="E149" s="31"/>
      <c r="F149" s="31"/>
      <c r="G149" s="31"/>
      <c r="H149" s="31"/>
      <c r="I149" s="31"/>
      <c r="J149" s="31"/>
      <c r="K149" s="34"/>
    </row>
    <row r="150" spans="1:11">
      <c r="A150" s="38"/>
      <c r="B150" s="41"/>
      <c r="C150" s="5"/>
      <c r="D150" s="5"/>
      <c r="E150" s="32"/>
      <c r="F150" s="32"/>
      <c r="G150" s="32"/>
      <c r="H150" s="32"/>
      <c r="I150" s="32"/>
      <c r="J150" s="32"/>
      <c r="K150" s="35"/>
    </row>
    <row r="151" spans="1:11">
      <c r="A151" s="36" t="s">
        <v>110</v>
      </c>
      <c r="B151" s="39" t="s">
        <v>111</v>
      </c>
      <c r="C151" s="3"/>
      <c r="D151" s="3"/>
      <c r="E151" s="30">
        <v>22500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3">
        <f t="shared" ref="K151" si="47">SUM(E151:J153)</f>
        <v>22500</v>
      </c>
    </row>
    <row r="152" spans="1:11" ht="18" customHeight="1">
      <c r="A152" s="37"/>
      <c r="B152" s="40"/>
      <c r="C152" s="4"/>
      <c r="D152" s="4"/>
      <c r="E152" s="31"/>
      <c r="F152" s="31"/>
      <c r="G152" s="31"/>
      <c r="H152" s="31"/>
      <c r="I152" s="31"/>
      <c r="J152" s="31"/>
      <c r="K152" s="34"/>
    </row>
    <row r="153" spans="1:11">
      <c r="A153" s="38"/>
      <c r="B153" s="41"/>
      <c r="C153" s="5"/>
      <c r="D153" s="5"/>
      <c r="E153" s="32"/>
      <c r="F153" s="32"/>
      <c r="G153" s="32"/>
      <c r="H153" s="32"/>
      <c r="I153" s="32"/>
      <c r="J153" s="32"/>
      <c r="K153" s="35"/>
    </row>
    <row r="154" spans="1:11">
      <c r="A154" s="36" t="s">
        <v>112</v>
      </c>
      <c r="B154" s="39" t="s">
        <v>113</v>
      </c>
      <c r="C154" s="3"/>
      <c r="D154" s="3"/>
      <c r="E154" s="30">
        <v>1133363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3">
        <f t="shared" ref="K154" si="48">SUM(E154:J156)</f>
        <v>1133363</v>
      </c>
    </row>
    <row r="155" spans="1:11" ht="18" customHeight="1">
      <c r="A155" s="37"/>
      <c r="B155" s="40"/>
      <c r="C155" s="4"/>
      <c r="D155" s="4"/>
      <c r="E155" s="31"/>
      <c r="F155" s="31"/>
      <c r="G155" s="31"/>
      <c r="H155" s="31"/>
      <c r="I155" s="31"/>
      <c r="J155" s="31"/>
      <c r="K155" s="34"/>
    </row>
    <row r="156" spans="1:11">
      <c r="A156" s="38"/>
      <c r="B156" s="41"/>
      <c r="C156" s="5"/>
      <c r="D156" s="5"/>
      <c r="E156" s="32"/>
      <c r="F156" s="32"/>
      <c r="G156" s="32"/>
      <c r="H156" s="32"/>
      <c r="I156" s="32"/>
      <c r="J156" s="32"/>
      <c r="K156" s="35"/>
    </row>
    <row r="157" spans="1:11">
      <c r="A157" s="36" t="s">
        <v>114</v>
      </c>
      <c r="B157" s="39" t="s">
        <v>115</v>
      </c>
      <c r="C157" s="3"/>
      <c r="D157" s="3"/>
      <c r="E157" s="30">
        <v>500000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3">
        <f t="shared" ref="K157" si="49">SUM(E157:J159)</f>
        <v>500000</v>
      </c>
    </row>
    <row r="158" spans="1:11" ht="18" customHeight="1">
      <c r="A158" s="37"/>
      <c r="B158" s="40"/>
      <c r="C158" s="4"/>
      <c r="D158" s="4"/>
      <c r="E158" s="31"/>
      <c r="F158" s="31"/>
      <c r="G158" s="31"/>
      <c r="H158" s="31"/>
      <c r="I158" s="31"/>
      <c r="J158" s="31"/>
      <c r="K158" s="34"/>
    </row>
    <row r="159" spans="1:11">
      <c r="A159" s="38"/>
      <c r="B159" s="41"/>
      <c r="C159" s="5"/>
      <c r="D159" s="5"/>
      <c r="E159" s="32"/>
      <c r="F159" s="32"/>
      <c r="G159" s="32"/>
      <c r="H159" s="32"/>
      <c r="I159" s="32"/>
      <c r="J159" s="32"/>
      <c r="K159" s="35"/>
    </row>
    <row r="160" spans="1:11">
      <c r="A160" s="36" t="s">
        <v>116</v>
      </c>
      <c r="B160" s="39" t="s">
        <v>117</v>
      </c>
      <c r="C160" s="3"/>
      <c r="D160" s="3"/>
      <c r="E160" s="30">
        <v>1031250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3">
        <f t="shared" ref="K160" si="50">SUM(E160:J162)</f>
        <v>1031250</v>
      </c>
    </row>
    <row r="161" spans="1:11" ht="18" customHeight="1">
      <c r="A161" s="37"/>
      <c r="B161" s="40"/>
      <c r="C161" s="4"/>
      <c r="D161" s="4"/>
      <c r="E161" s="31"/>
      <c r="F161" s="31"/>
      <c r="G161" s="31"/>
      <c r="H161" s="31"/>
      <c r="I161" s="31"/>
      <c r="J161" s="31"/>
      <c r="K161" s="34"/>
    </row>
    <row r="162" spans="1:11">
      <c r="A162" s="38"/>
      <c r="B162" s="41"/>
      <c r="C162" s="5"/>
      <c r="D162" s="5"/>
      <c r="E162" s="32"/>
      <c r="F162" s="32"/>
      <c r="G162" s="32"/>
      <c r="H162" s="32"/>
      <c r="I162" s="32"/>
      <c r="J162" s="32"/>
      <c r="K162" s="35"/>
    </row>
    <row r="163" spans="1:11">
      <c r="A163" s="36" t="s">
        <v>118</v>
      </c>
      <c r="B163" s="39" t="s">
        <v>119</v>
      </c>
      <c r="C163" s="3"/>
      <c r="D163" s="3"/>
      <c r="E163" s="30">
        <v>500000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3">
        <f t="shared" ref="K163" si="51">SUM(E163:J165)</f>
        <v>500000</v>
      </c>
    </row>
    <row r="164" spans="1:11" ht="18" customHeight="1">
      <c r="A164" s="37"/>
      <c r="B164" s="40"/>
      <c r="C164" s="4"/>
      <c r="D164" s="4"/>
      <c r="E164" s="31"/>
      <c r="F164" s="31"/>
      <c r="G164" s="31"/>
      <c r="H164" s="31"/>
      <c r="I164" s="31"/>
      <c r="J164" s="31"/>
      <c r="K164" s="34"/>
    </row>
    <row r="165" spans="1:11">
      <c r="A165" s="38"/>
      <c r="B165" s="41"/>
      <c r="C165" s="5"/>
      <c r="D165" s="5"/>
      <c r="E165" s="32"/>
      <c r="F165" s="32"/>
      <c r="G165" s="32"/>
      <c r="H165" s="32"/>
      <c r="I165" s="32"/>
      <c r="J165" s="32"/>
      <c r="K165" s="35"/>
    </row>
    <row r="166" spans="1:11">
      <c r="A166" s="36" t="s">
        <v>120</v>
      </c>
      <c r="B166" s="39" t="s">
        <v>121</v>
      </c>
      <c r="C166" s="3"/>
      <c r="D166" s="3"/>
      <c r="E166" s="30">
        <v>375000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3">
        <f t="shared" ref="K166" si="52">SUM(E166:J168)</f>
        <v>375000</v>
      </c>
    </row>
    <row r="167" spans="1:11" ht="18" customHeight="1">
      <c r="A167" s="37"/>
      <c r="B167" s="40"/>
      <c r="C167" s="4"/>
      <c r="D167" s="4"/>
      <c r="E167" s="31"/>
      <c r="F167" s="31"/>
      <c r="G167" s="31"/>
      <c r="H167" s="31"/>
      <c r="I167" s="31"/>
      <c r="J167" s="31"/>
      <c r="K167" s="34"/>
    </row>
    <row r="168" spans="1:11">
      <c r="A168" s="38"/>
      <c r="B168" s="41"/>
      <c r="C168" s="5"/>
      <c r="D168" s="5"/>
      <c r="E168" s="32"/>
      <c r="F168" s="32"/>
      <c r="G168" s="32"/>
      <c r="H168" s="32"/>
      <c r="I168" s="32"/>
      <c r="J168" s="32"/>
      <c r="K168" s="35"/>
    </row>
    <row r="169" spans="1:11">
      <c r="A169" s="36" t="s">
        <v>122</v>
      </c>
      <c r="B169" s="39" t="s">
        <v>123</v>
      </c>
      <c r="C169" s="3"/>
      <c r="D169" s="3"/>
      <c r="E169" s="30">
        <v>500000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3">
        <f t="shared" ref="K169" si="53">SUM(E169:J171)</f>
        <v>500000</v>
      </c>
    </row>
    <row r="170" spans="1:11" ht="18" customHeight="1">
      <c r="A170" s="37"/>
      <c r="B170" s="40"/>
      <c r="C170" s="4"/>
      <c r="D170" s="4"/>
      <c r="E170" s="31"/>
      <c r="F170" s="31"/>
      <c r="G170" s="31"/>
      <c r="H170" s="31"/>
      <c r="I170" s="31"/>
      <c r="J170" s="31"/>
      <c r="K170" s="34"/>
    </row>
    <row r="171" spans="1:11">
      <c r="A171" s="38"/>
      <c r="B171" s="41"/>
      <c r="C171" s="5"/>
      <c r="D171" s="5"/>
      <c r="E171" s="32"/>
      <c r="F171" s="32"/>
      <c r="G171" s="32"/>
      <c r="H171" s="32"/>
      <c r="I171" s="32"/>
      <c r="J171" s="32"/>
      <c r="K171" s="35"/>
    </row>
    <row r="172" spans="1:11">
      <c r="A172" s="36" t="s">
        <v>124</v>
      </c>
      <c r="B172" s="39" t="s">
        <v>125</v>
      </c>
      <c r="C172" s="3"/>
      <c r="D172" s="3"/>
      <c r="E172" s="30">
        <v>250000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3">
        <f t="shared" ref="K172" si="54">SUM(E172:J174)</f>
        <v>250000</v>
      </c>
    </row>
    <row r="173" spans="1:11" ht="18" customHeight="1">
      <c r="A173" s="37"/>
      <c r="B173" s="40"/>
      <c r="C173" s="4"/>
      <c r="D173" s="4"/>
      <c r="E173" s="31"/>
      <c r="F173" s="31"/>
      <c r="G173" s="31"/>
      <c r="H173" s="31"/>
      <c r="I173" s="31"/>
      <c r="J173" s="31"/>
      <c r="K173" s="34"/>
    </row>
    <row r="174" spans="1:11">
      <c r="A174" s="38"/>
      <c r="B174" s="41"/>
      <c r="C174" s="5"/>
      <c r="D174" s="5"/>
      <c r="E174" s="32"/>
      <c r="F174" s="32"/>
      <c r="G174" s="32"/>
      <c r="H174" s="32"/>
      <c r="I174" s="32"/>
      <c r="J174" s="32"/>
      <c r="K174" s="35"/>
    </row>
    <row r="175" spans="1:11">
      <c r="A175" s="36" t="s">
        <v>126</v>
      </c>
      <c r="B175" s="39" t="s">
        <v>127</v>
      </c>
      <c r="C175" s="3"/>
      <c r="D175" s="3"/>
      <c r="E175" s="30">
        <v>525000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3">
        <f t="shared" ref="K175" si="55">SUM(E175:J177)</f>
        <v>525000</v>
      </c>
    </row>
    <row r="176" spans="1:11" ht="18" customHeight="1">
      <c r="A176" s="37"/>
      <c r="B176" s="40"/>
      <c r="C176" s="4"/>
      <c r="D176" s="4"/>
      <c r="E176" s="31"/>
      <c r="F176" s="31"/>
      <c r="G176" s="31"/>
      <c r="H176" s="31"/>
      <c r="I176" s="31"/>
      <c r="J176" s="31"/>
      <c r="K176" s="34"/>
    </row>
    <row r="177" spans="1:11">
      <c r="A177" s="38"/>
      <c r="B177" s="41"/>
      <c r="C177" s="5"/>
      <c r="D177" s="5"/>
      <c r="E177" s="32"/>
      <c r="F177" s="32"/>
      <c r="G177" s="32"/>
      <c r="H177" s="32"/>
      <c r="I177" s="32"/>
      <c r="J177" s="32"/>
      <c r="K177" s="35"/>
    </row>
    <row r="178" spans="1:11">
      <c r="A178" s="36" t="s">
        <v>128</v>
      </c>
      <c r="B178" s="39" t="s">
        <v>129</v>
      </c>
      <c r="C178" s="3"/>
      <c r="D178" s="3"/>
      <c r="E178" s="30">
        <v>15000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3">
        <f t="shared" ref="K178" si="56">SUM(E178:J180)</f>
        <v>15000</v>
      </c>
    </row>
    <row r="179" spans="1:11" ht="18" customHeight="1">
      <c r="A179" s="37"/>
      <c r="B179" s="40"/>
      <c r="C179" s="4"/>
      <c r="D179" s="4"/>
      <c r="E179" s="31"/>
      <c r="F179" s="31"/>
      <c r="G179" s="31"/>
      <c r="H179" s="31"/>
      <c r="I179" s="31"/>
      <c r="J179" s="31"/>
      <c r="K179" s="34"/>
    </row>
    <row r="180" spans="1:11">
      <c r="A180" s="38"/>
      <c r="B180" s="41"/>
      <c r="C180" s="5"/>
      <c r="D180" s="5"/>
      <c r="E180" s="32"/>
      <c r="F180" s="32"/>
      <c r="G180" s="32"/>
      <c r="H180" s="32"/>
      <c r="I180" s="32"/>
      <c r="J180" s="32"/>
      <c r="K180" s="35"/>
    </row>
    <row r="181" spans="1:11">
      <c r="A181" s="36" t="s">
        <v>130</v>
      </c>
      <c r="B181" s="39" t="s">
        <v>131</v>
      </c>
      <c r="C181" s="3"/>
      <c r="D181" s="3"/>
      <c r="E181" s="30">
        <v>126375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3">
        <f t="shared" ref="K181" si="57">SUM(E181:J183)</f>
        <v>126375</v>
      </c>
    </row>
    <row r="182" spans="1:11" ht="18" customHeight="1">
      <c r="A182" s="37"/>
      <c r="B182" s="40"/>
      <c r="C182" s="4"/>
      <c r="D182" s="4"/>
      <c r="E182" s="31"/>
      <c r="F182" s="31"/>
      <c r="G182" s="31"/>
      <c r="H182" s="31"/>
      <c r="I182" s="31"/>
      <c r="J182" s="31"/>
      <c r="K182" s="34"/>
    </row>
    <row r="183" spans="1:11">
      <c r="A183" s="38"/>
      <c r="B183" s="41"/>
      <c r="C183" s="5"/>
      <c r="D183" s="5"/>
      <c r="E183" s="32"/>
      <c r="F183" s="32"/>
      <c r="G183" s="32"/>
      <c r="H183" s="32"/>
      <c r="I183" s="32"/>
      <c r="J183" s="32"/>
      <c r="K183" s="35"/>
    </row>
    <row r="184" spans="1:11">
      <c r="A184" s="36" t="s">
        <v>132</v>
      </c>
      <c r="B184" s="39" t="s">
        <v>133</v>
      </c>
      <c r="C184" s="3"/>
      <c r="D184" s="3"/>
      <c r="E184" s="30">
        <v>1102500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3">
        <f t="shared" ref="K184" si="58">SUM(E184:J186)</f>
        <v>1102500</v>
      </c>
    </row>
    <row r="185" spans="1:11" ht="18" customHeight="1">
      <c r="A185" s="37"/>
      <c r="B185" s="40"/>
      <c r="C185" s="4"/>
      <c r="D185" s="4"/>
      <c r="E185" s="31"/>
      <c r="F185" s="31"/>
      <c r="G185" s="31"/>
      <c r="H185" s="31"/>
      <c r="I185" s="31"/>
      <c r="J185" s="31"/>
      <c r="K185" s="34"/>
    </row>
    <row r="186" spans="1:11">
      <c r="A186" s="38"/>
      <c r="B186" s="41"/>
      <c r="C186" s="5"/>
      <c r="D186" s="5"/>
      <c r="E186" s="32"/>
      <c r="F186" s="32"/>
      <c r="G186" s="32"/>
      <c r="H186" s="32"/>
      <c r="I186" s="32"/>
      <c r="J186" s="32"/>
      <c r="K186" s="35"/>
    </row>
    <row r="187" spans="1:11">
      <c r="A187" s="36" t="s">
        <v>134</v>
      </c>
      <c r="B187" s="39" t="s">
        <v>135</v>
      </c>
      <c r="C187" s="3"/>
      <c r="D187" s="3"/>
      <c r="E187" s="30">
        <v>37500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3">
        <f t="shared" ref="K187" si="59">SUM(E187:J189)</f>
        <v>37500</v>
      </c>
    </row>
    <row r="188" spans="1:11" ht="18" customHeight="1">
      <c r="A188" s="37"/>
      <c r="B188" s="40"/>
      <c r="C188" s="4"/>
      <c r="D188" s="4"/>
      <c r="E188" s="31"/>
      <c r="F188" s="31"/>
      <c r="G188" s="31"/>
      <c r="H188" s="31"/>
      <c r="I188" s="31"/>
      <c r="J188" s="31"/>
      <c r="K188" s="34"/>
    </row>
    <row r="189" spans="1:11">
      <c r="A189" s="38"/>
      <c r="B189" s="41"/>
      <c r="C189" s="5"/>
      <c r="D189" s="5"/>
      <c r="E189" s="32"/>
      <c r="F189" s="32"/>
      <c r="G189" s="32"/>
      <c r="H189" s="32"/>
      <c r="I189" s="32"/>
      <c r="J189" s="32"/>
      <c r="K189" s="35"/>
    </row>
    <row r="190" spans="1:11">
      <c r="A190" s="36" t="s">
        <v>136</v>
      </c>
      <c r="B190" s="39" t="s">
        <v>137</v>
      </c>
      <c r="C190" s="3"/>
      <c r="D190" s="3"/>
      <c r="E190" s="30">
        <v>30000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3">
        <f t="shared" ref="K190" si="60">SUM(E190:J192)</f>
        <v>30000</v>
      </c>
    </row>
    <row r="191" spans="1:11" ht="18" customHeight="1">
      <c r="A191" s="37"/>
      <c r="B191" s="40"/>
      <c r="C191" s="4"/>
      <c r="D191" s="4"/>
      <c r="E191" s="31"/>
      <c r="F191" s="31"/>
      <c r="G191" s="31"/>
      <c r="H191" s="31"/>
      <c r="I191" s="31"/>
      <c r="J191" s="31"/>
      <c r="K191" s="34"/>
    </row>
    <row r="192" spans="1:11">
      <c r="A192" s="38"/>
      <c r="B192" s="41"/>
      <c r="C192" s="5"/>
      <c r="D192" s="5"/>
      <c r="E192" s="32"/>
      <c r="F192" s="32"/>
      <c r="G192" s="32"/>
      <c r="H192" s="32"/>
      <c r="I192" s="32"/>
      <c r="J192" s="32"/>
      <c r="K192" s="35"/>
    </row>
    <row r="193" spans="1:11">
      <c r="A193" s="36" t="s">
        <v>138</v>
      </c>
      <c r="B193" s="39" t="s">
        <v>139</v>
      </c>
      <c r="C193" s="3"/>
      <c r="D193" s="3"/>
      <c r="E193" s="30">
        <v>35000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3">
        <f t="shared" ref="K193" si="61">SUM(E193:J195)</f>
        <v>35000</v>
      </c>
    </row>
    <row r="194" spans="1:11" ht="18" customHeight="1">
      <c r="A194" s="37"/>
      <c r="B194" s="40"/>
      <c r="C194" s="4"/>
      <c r="D194" s="4"/>
      <c r="E194" s="31"/>
      <c r="F194" s="31"/>
      <c r="G194" s="31"/>
      <c r="H194" s="31"/>
      <c r="I194" s="31"/>
      <c r="J194" s="31"/>
      <c r="K194" s="34"/>
    </row>
    <row r="195" spans="1:11">
      <c r="A195" s="38"/>
      <c r="B195" s="41"/>
      <c r="C195" s="5"/>
      <c r="D195" s="5"/>
      <c r="E195" s="32"/>
      <c r="F195" s="32"/>
      <c r="G195" s="32"/>
      <c r="H195" s="32"/>
      <c r="I195" s="32"/>
      <c r="J195" s="32"/>
      <c r="K195" s="35"/>
    </row>
    <row r="196" spans="1:11">
      <c r="A196" s="36" t="s">
        <v>140</v>
      </c>
      <c r="B196" s="39" t="s">
        <v>141</v>
      </c>
      <c r="C196" s="3"/>
      <c r="D196" s="3"/>
      <c r="E196" s="30">
        <v>9600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3">
        <f t="shared" ref="K196" si="62">SUM(E196:J198)</f>
        <v>9600</v>
      </c>
    </row>
    <row r="197" spans="1:11" ht="18" customHeight="1">
      <c r="A197" s="37"/>
      <c r="B197" s="40"/>
      <c r="C197" s="4"/>
      <c r="D197" s="4"/>
      <c r="E197" s="31"/>
      <c r="F197" s="31"/>
      <c r="G197" s="31"/>
      <c r="H197" s="31"/>
      <c r="I197" s="31"/>
      <c r="J197" s="31"/>
      <c r="K197" s="34"/>
    </row>
    <row r="198" spans="1:11">
      <c r="A198" s="38"/>
      <c r="B198" s="41"/>
      <c r="C198" s="5"/>
      <c r="D198" s="5"/>
      <c r="E198" s="32"/>
      <c r="F198" s="32"/>
      <c r="G198" s="32"/>
      <c r="H198" s="32"/>
      <c r="I198" s="32"/>
      <c r="J198" s="32"/>
      <c r="K198" s="35"/>
    </row>
    <row r="199" spans="1:11">
      <c r="A199" s="36" t="s">
        <v>142</v>
      </c>
      <c r="B199" s="39" t="s">
        <v>143</v>
      </c>
      <c r="C199" s="3"/>
      <c r="D199" s="3"/>
      <c r="E199" s="30">
        <v>3766148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3">
        <f t="shared" ref="K199" si="63">SUM(E199:J201)</f>
        <v>3766148</v>
      </c>
    </row>
    <row r="200" spans="1:11" ht="18" customHeight="1">
      <c r="A200" s="37"/>
      <c r="B200" s="40"/>
      <c r="C200" s="4"/>
      <c r="D200" s="4"/>
      <c r="E200" s="31"/>
      <c r="F200" s="31"/>
      <c r="G200" s="31"/>
      <c r="H200" s="31"/>
      <c r="I200" s="31"/>
      <c r="J200" s="31"/>
      <c r="K200" s="34"/>
    </row>
    <row r="201" spans="1:11">
      <c r="A201" s="38"/>
      <c r="B201" s="41"/>
      <c r="C201" s="5"/>
      <c r="D201" s="5"/>
      <c r="E201" s="32"/>
      <c r="F201" s="32"/>
      <c r="G201" s="32"/>
      <c r="H201" s="32"/>
      <c r="I201" s="32"/>
      <c r="J201" s="32"/>
      <c r="K201" s="35"/>
    </row>
    <row r="202" spans="1:11">
      <c r="A202" s="36" t="s">
        <v>144</v>
      </c>
      <c r="B202" s="39" t="s">
        <v>145</v>
      </c>
      <c r="C202" s="3"/>
      <c r="D202" s="3"/>
      <c r="E202" s="30">
        <v>50000000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3">
        <f t="shared" ref="K202" si="64">SUM(E202:J204)</f>
        <v>50000000</v>
      </c>
    </row>
    <row r="203" spans="1:11" ht="18" customHeight="1">
      <c r="A203" s="37"/>
      <c r="B203" s="40"/>
      <c r="C203" s="4"/>
      <c r="D203" s="4"/>
      <c r="E203" s="31"/>
      <c r="F203" s="31"/>
      <c r="G203" s="31"/>
      <c r="H203" s="31"/>
      <c r="I203" s="31"/>
      <c r="J203" s="31"/>
      <c r="K203" s="34"/>
    </row>
    <row r="204" spans="1:11">
      <c r="A204" s="38"/>
      <c r="B204" s="41"/>
      <c r="C204" s="5"/>
      <c r="D204" s="5"/>
      <c r="E204" s="32"/>
      <c r="F204" s="32"/>
      <c r="G204" s="32"/>
      <c r="H204" s="32"/>
      <c r="I204" s="32"/>
      <c r="J204" s="32"/>
      <c r="K204" s="35"/>
    </row>
    <row r="205" spans="1:11">
      <c r="A205" s="42" t="s">
        <v>146</v>
      </c>
      <c r="B205" s="43"/>
      <c r="C205" s="16"/>
      <c r="D205" s="16"/>
      <c r="E205" s="12">
        <f>SUM(E7:E204)</f>
        <v>128960282</v>
      </c>
      <c r="F205" s="12">
        <f t="shared" ref="F205:J205" si="65">SUM(F7:F204)</f>
        <v>104925391</v>
      </c>
      <c r="G205" s="12">
        <f t="shared" si="65"/>
        <v>106321777</v>
      </c>
      <c r="H205" s="12">
        <f t="shared" si="65"/>
        <v>107668517</v>
      </c>
      <c r="I205" s="12">
        <f t="shared" si="65"/>
        <v>109021294</v>
      </c>
      <c r="J205" s="12">
        <f t="shared" si="65"/>
        <v>0</v>
      </c>
      <c r="K205" s="13">
        <f>SUM(E205:J205)</f>
        <v>556897261</v>
      </c>
    </row>
    <row r="206" spans="1:11" ht="6.75" customHeight="1">
      <c r="A206" s="44" t="s">
        <v>147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5"/>
    </row>
    <row r="207" spans="1:11" ht="18" customHeight="1" thickBot="1">
      <c r="A207" s="46" t="s">
        <v>148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48"/>
    </row>
    <row r="208" spans="1:11" ht="26.45" thickTop="1">
      <c r="A208" s="1" t="s">
        <v>149</v>
      </c>
      <c r="B208" s="2" t="s">
        <v>150</v>
      </c>
      <c r="C208" s="17"/>
      <c r="D208" s="17"/>
      <c r="E208" s="14" t="s">
        <v>151</v>
      </c>
      <c r="F208" s="14" t="s">
        <v>152</v>
      </c>
      <c r="G208" s="14" t="s">
        <v>153</v>
      </c>
      <c r="H208" s="14" t="s">
        <v>154</v>
      </c>
      <c r="I208" s="14" t="s">
        <v>155</v>
      </c>
      <c r="J208" s="14" t="s">
        <v>156</v>
      </c>
      <c r="K208" s="15" t="s">
        <v>157</v>
      </c>
    </row>
    <row r="209" spans="1:11">
      <c r="A209" s="36" t="s">
        <v>158</v>
      </c>
      <c r="B209" s="39" t="s">
        <v>159</v>
      </c>
      <c r="C209" s="3"/>
      <c r="D209" s="3"/>
      <c r="E209" s="30">
        <v>6886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3">
        <f>SUM(E209:J211)</f>
        <v>6886</v>
      </c>
    </row>
    <row r="210" spans="1:11" ht="18" customHeight="1">
      <c r="A210" s="37"/>
      <c r="B210" s="40"/>
      <c r="C210" s="4"/>
      <c r="D210" s="4"/>
      <c r="E210" s="31"/>
      <c r="F210" s="31"/>
      <c r="G210" s="31"/>
      <c r="H210" s="31"/>
      <c r="I210" s="31"/>
      <c r="J210" s="31"/>
      <c r="K210" s="34"/>
    </row>
    <row r="211" spans="1:11">
      <c r="A211" s="38"/>
      <c r="B211" s="41"/>
      <c r="C211" s="5"/>
      <c r="D211" s="5"/>
      <c r="E211" s="32"/>
      <c r="F211" s="32"/>
      <c r="G211" s="32"/>
      <c r="H211" s="32"/>
      <c r="I211" s="32"/>
      <c r="J211" s="32"/>
      <c r="K211" s="35"/>
    </row>
    <row r="212" spans="1:11">
      <c r="A212" s="36" t="s">
        <v>160</v>
      </c>
      <c r="B212" s="39" t="s">
        <v>161</v>
      </c>
      <c r="C212" s="3"/>
      <c r="D212" s="3"/>
      <c r="E212" s="30">
        <v>-125710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3">
        <f t="shared" ref="K212" si="66">SUM(E212:J214)</f>
        <v>-125710</v>
      </c>
    </row>
    <row r="213" spans="1:11" ht="18" customHeight="1">
      <c r="A213" s="37"/>
      <c r="B213" s="40"/>
      <c r="C213" s="4"/>
      <c r="D213" s="4"/>
      <c r="E213" s="31"/>
      <c r="F213" s="31"/>
      <c r="G213" s="31"/>
      <c r="H213" s="31"/>
      <c r="I213" s="31"/>
      <c r="J213" s="31"/>
      <c r="K213" s="34"/>
    </row>
    <row r="214" spans="1:11">
      <c r="A214" s="38"/>
      <c r="B214" s="41"/>
      <c r="C214" s="5"/>
      <c r="D214" s="5"/>
      <c r="E214" s="32"/>
      <c r="F214" s="32"/>
      <c r="G214" s="32"/>
      <c r="H214" s="32"/>
      <c r="I214" s="32"/>
      <c r="J214" s="32"/>
      <c r="K214" s="35"/>
    </row>
    <row r="215" spans="1:11">
      <c r="A215" s="36" t="s">
        <v>162</v>
      </c>
      <c r="B215" s="39" t="s">
        <v>163</v>
      </c>
      <c r="C215" s="3"/>
      <c r="D215" s="3"/>
      <c r="E215" s="30">
        <v>1000000</v>
      </c>
      <c r="F215" s="30">
        <v>500000</v>
      </c>
      <c r="G215" s="30">
        <v>500000</v>
      </c>
      <c r="H215" s="30">
        <v>500000</v>
      </c>
      <c r="I215" s="30">
        <v>500000</v>
      </c>
      <c r="J215" s="30">
        <v>0</v>
      </c>
      <c r="K215" s="33">
        <f t="shared" ref="K215" si="67">SUM(E215:J217)</f>
        <v>3000000</v>
      </c>
    </row>
    <row r="216" spans="1:11" ht="18" customHeight="1">
      <c r="A216" s="37"/>
      <c r="B216" s="40"/>
      <c r="C216" s="4"/>
      <c r="D216" s="4"/>
      <c r="E216" s="31"/>
      <c r="F216" s="31"/>
      <c r="G216" s="31"/>
      <c r="H216" s="31"/>
      <c r="I216" s="31"/>
      <c r="J216" s="31"/>
      <c r="K216" s="34"/>
    </row>
    <row r="217" spans="1:11">
      <c r="A217" s="38"/>
      <c r="B217" s="41"/>
      <c r="C217" s="5"/>
      <c r="D217" s="5"/>
      <c r="E217" s="32"/>
      <c r="F217" s="32"/>
      <c r="G217" s="32"/>
      <c r="H217" s="32"/>
      <c r="I217" s="32"/>
      <c r="J217" s="32"/>
      <c r="K217" s="35"/>
    </row>
    <row r="218" spans="1:11">
      <c r="A218" s="36" t="s">
        <v>164</v>
      </c>
      <c r="B218" s="39" t="s">
        <v>165</v>
      </c>
      <c r="C218" s="3"/>
      <c r="D218" s="3"/>
      <c r="E218" s="30">
        <v>8210596</v>
      </c>
      <c r="F218" s="30">
        <v>1000000</v>
      </c>
      <c r="G218" s="30">
        <v>1900000</v>
      </c>
      <c r="H218" s="30">
        <v>1000000</v>
      </c>
      <c r="I218" s="30">
        <v>1900000</v>
      </c>
      <c r="J218" s="30">
        <v>0</v>
      </c>
      <c r="K218" s="33">
        <f t="shared" ref="K218" si="68">SUM(E218:J220)</f>
        <v>14010596</v>
      </c>
    </row>
    <row r="219" spans="1:11" ht="18" customHeight="1">
      <c r="A219" s="37"/>
      <c r="B219" s="40"/>
      <c r="C219" s="4"/>
      <c r="D219" s="4"/>
      <c r="E219" s="31"/>
      <c r="F219" s="31"/>
      <c r="G219" s="31"/>
      <c r="H219" s="31"/>
      <c r="I219" s="31"/>
      <c r="J219" s="31"/>
      <c r="K219" s="34"/>
    </row>
    <row r="220" spans="1:11">
      <c r="A220" s="38"/>
      <c r="B220" s="41"/>
      <c r="C220" s="5"/>
      <c r="D220" s="5"/>
      <c r="E220" s="32"/>
      <c r="F220" s="32"/>
      <c r="G220" s="32"/>
      <c r="H220" s="32"/>
      <c r="I220" s="32"/>
      <c r="J220" s="32"/>
      <c r="K220" s="35"/>
    </row>
    <row r="221" spans="1:11">
      <c r="A221" s="36" t="s">
        <v>166</v>
      </c>
      <c r="B221" s="39" t="s">
        <v>167</v>
      </c>
      <c r="C221" s="3"/>
      <c r="D221" s="3"/>
      <c r="E221" s="30">
        <v>2550000</v>
      </c>
      <c r="F221" s="30">
        <v>500000</v>
      </c>
      <c r="G221" s="30">
        <v>500000</v>
      </c>
      <c r="H221" s="30">
        <v>500000</v>
      </c>
      <c r="I221" s="30">
        <v>500000</v>
      </c>
      <c r="J221" s="30">
        <v>0</v>
      </c>
      <c r="K221" s="33">
        <f t="shared" ref="K221" si="69">SUM(E221:J223)</f>
        <v>4550000</v>
      </c>
    </row>
    <row r="222" spans="1:11" ht="18" customHeight="1">
      <c r="A222" s="37"/>
      <c r="B222" s="40"/>
      <c r="C222" s="4"/>
      <c r="D222" s="4"/>
      <c r="E222" s="31"/>
      <c r="F222" s="31"/>
      <c r="G222" s="31"/>
      <c r="H222" s="31"/>
      <c r="I222" s="31"/>
      <c r="J222" s="31"/>
      <c r="K222" s="34"/>
    </row>
    <row r="223" spans="1:11">
      <c r="A223" s="38"/>
      <c r="B223" s="41"/>
      <c r="C223" s="5"/>
      <c r="D223" s="5"/>
      <c r="E223" s="32"/>
      <c r="F223" s="32"/>
      <c r="G223" s="32"/>
      <c r="H223" s="32"/>
      <c r="I223" s="32"/>
      <c r="J223" s="32"/>
      <c r="K223" s="35"/>
    </row>
    <row r="224" spans="1:11">
      <c r="A224" s="42" t="s">
        <v>168</v>
      </c>
      <c r="B224" s="43"/>
      <c r="C224" s="16"/>
      <c r="D224" s="16"/>
      <c r="E224" s="12">
        <f>SUM(E206:E223)</f>
        <v>11641772</v>
      </c>
      <c r="F224" s="12">
        <f t="shared" ref="F224:J224" si="70">SUM(F206:F223)</f>
        <v>2000000</v>
      </c>
      <c r="G224" s="12">
        <f t="shared" si="70"/>
        <v>2900000</v>
      </c>
      <c r="H224" s="12">
        <f t="shared" si="70"/>
        <v>2000000</v>
      </c>
      <c r="I224" s="12">
        <f t="shared" si="70"/>
        <v>2900000</v>
      </c>
      <c r="J224" s="12">
        <f t="shared" si="70"/>
        <v>0</v>
      </c>
      <c r="K224" s="13">
        <f>SUM(E224:J224)</f>
        <v>21441772</v>
      </c>
    </row>
    <row r="225" spans="1:11" ht="6.75" customHeight="1">
      <c r="A225" s="44" t="s">
        <v>147</v>
      </c>
      <c r="B225" s="43"/>
      <c r="C225" s="43"/>
      <c r="D225" s="43"/>
      <c r="E225" s="43"/>
      <c r="F225" s="43"/>
      <c r="G225" s="43"/>
      <c r="H225" s="43"/>
      <c r="I225" s="43"/>
      <c r="J225" s="43"/>
      <c r="K225" s="45"/>
    </row>
    <row r="226" spans="1:11" ht="18" customHeight="1" thickBot="1">
      <c r="A226" s="46" t="s">
        <v>169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8"/>
    </row>
    <row r="227" spans="1:11" ht="26.45" thickTop="1">
      <c r="A227" s="1" t="s">
        <v>149</v>
      </c>
      <c r="B227" s="2" t="s">
        <v>150</v>
      </c>
      <c r="C227" s="17"/>
      <c r="D227" s="17"/>
      <c r="E227" s="14" t="s">
        <v>151</v>
      </c>
      <c r="F227" s="14" t="s">
        <v>152</v>
      </c>
      <c r="G227" s="14" t="s">
        <v>153</v>
      </c>
      <c r="H227" s="14" t="s">
        <v>154</v>
      </c>
      <c r="I227" s="14" t="s">
        <v>155</v>
      </c>
      <c r="J227" s="14" t="s">
        <v>156</v>
      </c>
      <c r="K227" s="15" t="s">
        <v>157</v>
      </c>
    </row>
    <row r="228" spans="1:11">
      <c r="A228" s="36" t="s">
        <v>170</v>
      </c>
      <c r="B228" s="49" t="s">
        <v>171</v>
      </c>
      <c r="C228" s="3"/>
      <c r="D228" s="3"/>
      <c r="E228" s="30">
        <v>1409559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3">
        <f>SUM(E228:J230)</f>
        <v>1409559</v>
      </c>
    </row>
    <row r="229" spans="1:11" ht="18" customHeight="1">
      <c r="A229" s="37"/>
      <c r="B229" s="40"/>
      <c r="C229" s="4"/>
      <c r="D229" s="4"/>
      <c r="E229" s="31"/>
      <c r="F229" s="31"/>
      <c r="G229" s="31"/>
      <c r="H229" s="31"/>
      <c r="I229" s="31"/>
      <c r="J229" s="31"/>
      <c r="K229" s="34"/>
    </row>
    <row r="230" spans="1:11">
      <c r="A230" s="38"/>
      <c r="B230" s="41"/>
      <c r="C230" s="5"/>
      <c r="D230" s="5"/>
      <c r="E230" s="32"/>
      <c r="F230" s="32"/>
      <c r="G230" s="32"/>
      <c r="H230" s="32"/>
      <c r="I230" s="32"/>
      <c r="J230" s="32"/>
      <c r="K230" s="35"/>
    </row>
    <row r="231" spans="1:11">
      <c r="A231" s="42" t="s">
        <v>172</v>
      </c>
      <c r="B231" s="43"/>
      <c r="C231" s="16"/>
      <c r="D231" s="16"/>
      <c r="E231" s="12">
        <f>SUM(E228)</f>
        <v>1409559</v>
      </c>
      <c r="F231" s="12">
        <f t="shared" ref="F231:J231" si="71">SUM(F228)</f>
        <v>0</v>
      </c>
      <c r="G231" s="12">
        <f t="shared" si="71"/>
        <v>0</v>
      </c>
      <c r="H231" s="12">
        <f t="shared" si="71"/>
        <v>0</v>
      </c>
      <c r="I231" s="12">
        <f t="shared" si="71"/>
        <v>0</v>
      </c>
      <c r="J231" s="12">
        <f t="shared" si="71"/>
        <v>0</v>
      </c>
      <c r="K231" s="13">
        <f>SUM(E231:J231)</f>
        <v>1409559</v>
      </c>
    </row>
    <row r="232" spans="1:11" ht="6.75" customHeight="1">
      <c r="A232" s="44" t="s">
        <v>147</v>
      </c>
      <c r="B232" s="43"/>
      <c r="C232" s="43"/>
      <c r="D232" s="43"/>
      <c r="E232" s="43"/>
      <c r="F232" s="43"/>
      <c r="G232" s="43"/>
      <c r="H232" s="43"/>
      <c r="I232" s="43"/>
      <c r="J232" s="43"/>
      <c r="K232" s="45"/>
    </row>
    <row r="233" spans="1:11" ht="18" customHeight="1" thickBot="1">
      <c r="A233" s="46" t="s">
        <v>173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8"/>
    </row>
    <row r="234" spans="1:11" ht="26.45" thickTop="1">
      <c r="A234" s="1" t="s">
        <v>149</v>
      </c>
      <c r="B234" s="2" t="s">
        <v>150</v>
      </c>
      <c r="C234" s="17"/>
      <c r="D234" s="17"/>
      <c r="E234" s="14" t="s">
        <v>151</v>
      </c>
      <c r="F234" s="14" t="s">
        <v>152</v>
      </c>
      <c r="G234" s="14" t="s">
        <v>153</v>
      </c>
      <c r="H234" s="14" t="s">
        <v>154</v>
      </c>
      <c r="I234" s="14" t="s">
        <v>155</v>
      </c>
      <c r="J234" s="14" t="s">
        <v>156</v>
      </c>
      <c r="K234" s="15" t="s">
        <v>157</v>
      </c>
    </row>
    <row r="235" spans="1:11">
      <c r="A235" s="36" t="s">
        <v>174</v>
      </c>
      <c r="B235" s="39" t="s">
        <v>175</v>
      </c>
      <c r="C235" s="3"/>
      <c r="D235" s="3"/>
      <c r="E235" s="30">
        <v>9053900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3">
        <f>SUM(E235:J237)</f>
        <v>9053900</v>
      </c>
    </row>
    <row r="236" spans="1:11" ht="18" customHeight="1">
      <c r="A236" s="37"/>
      <c r="B236" s="40"/>
      <c r="C236" s="4"/>
      <c r="D236" s="4"/>
      <c r="E236" s="31"/>
      <c r="F236" s="31"/>
      <c r="G236" s="31"/>
      <c r="H236" s="31"/>
      <c r="I236" s="31"/>
      <c r="J236" s="31"/>
      <c r="K236" s="34"/>
    </row>
    <row r="237" spans="1:11">
      <c r="A237" s="38"/>
      <c r="B237" s="41"/>
      <c r="C237" s="5"/>
      <c r="D237" s="5"/>
      <c r="E237" s="32"/>
      <c r="F237" s="32"/>
      <c r="G237" s="32"/>
      <c r="H237" s="32"/>
      <c r="I237" s="32"/>
      <c r="J237" s="32"/>
      <c r="K237" s="35"/>
    </row>
    <row r="238" spans="1:11">
      <c r="A238" s="42" t="s">
        <v>176</v>
      </c>
      <c r="B238" s="43"/>
      <c r="C238" s="16"/>
      <c r="D238" s="16"/>
      <c r="E238" s="12">
        <f>SUM(E235)</f>
        <v>9053900</v>
      </c>
      <c r="F238" s="12">
        <f t="shared" ref="F238:J238" si="72">SUM(F235)</f>
        <v>0</v>
      </c>
      <c r="G238" s="12">
        <f t="shared" si="72"/>
        <v>0</v>
      </c>
      <c r="H238" s="12">
        <f t="shared" si="72"/>
        <v>0</v>
      </c>
      <c r="I238" s="12">
        <f t="shared" si="72"/>
        <v>0</v>
      </c>
      <c r="J238" s="12">
        <f t="shared" si="72"/>
        <v>0</v>
      </c>
      <c r="K238" s="13">
        <f>SUM(E238:J238)</f>
        <v>9053900</v>
      </c>
    </row>
    <row r="239" spans="1:11" ht="6.75" customHeight="1">
      <c r="A239" s="44" t="s">
        <v>147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5"/>
    </row>
    <row r="240" spans="1:11" ht="18" customHeight="1">
      <c r="A240" s="46" t="s">
        <v>177</v>
      </c>
      <c r="B240" s="47"/>
      <c r="C240" s="47"/>
      <c r="D240" s="47"/>
      <c r="E240" s="47"/>
      <c r="F240" s="47"/>
      <c r="G240" s="47"/>
      <c r="H240" s="47"/>
      <c r="I240" s="47"/>
      <c r="J240" s="47"/>
      <c r="K240" s="48"/>
    </row>
    <row r="241" spans="1:11" ht="26.45" thickTop="1">
      <c r="A241" s="1" t="s">
        <v>149</v>
      </c>
      <c r="B241" s="2" t="s">
        <v>150</v>
      </c>
      <c r="C241" s="17"/>
      <c r="D241" s="17"/>
      <c r="E241" s="14" t="s">
        <v>151</v>
      </c>
      <c r="F241" s="14" t="s">
        <v>152</v>
      </c>
      <c r="G241" s="14" t="s">
        <v>153</v>
      </c>
      <c r="H241" s="14" t="s">
        <v>154</v>
      </c>
      <c r="I241" s="14" t="s">
        <v>155</v>
      </c>
      <c r="J241" s="14" t="s">
        <v>156</v>
      </c>
      <c r="K241" s="15" t="s">
        <v>157</v>
      </c>
    </row>
    <row r="242" spans="1:11">
      <c r="A242" s="36" t="s">
        <v>178</v>
      </c>
      <c r="B242" s="39" t="s">
        <v>179</v>
      </c>
      <c r="C242" s="3"/>
      <c r="D242" s="3"/>
      <c r="E242" s="30">
        <v>892433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3">
        <f>SUM(E242:J244)</f>
        <v>892433</v>
      </c>
    </row>
    <row r="243" spans="1:11" ht="18" customHeight="1">
      <c r="A243" s="37"/>
      <c r="B243" s="40"/>
      <c r="C243" s="4"/>
      <c r="D243" s="4"/>
      <c r="E243" s="31"/>
      <c r="F243" s="31"/>
      <c r="G243" s="31"/>
      <c r="H243" s="31"/>
      <c r="I243" s="31"/>
      <c r="J243" s="31"/>
      <c r="K243" s="34"/>
    </row>
    <row r="244" spans="1:11">
      <c r="A244" s="38"/>
      <c r="B244" s="41"/>
      <c r="C244" s="5"/>
      <c r="D244" s="5"/>
      <c r="E244" s="32"/>
      <c r="F244" s="32"/>
      <c r="G244" s="32"/>
      <c r="H244" s="32"/>
      <c r="I244" s="32"/>
      <c r="J244" s="32"/>
      <c r="K244" s="35"/>
    </row>
    <row r="245" spans="1:11">
      <c r="A245" s="36" t="s">
        <v>180</v>
      </c>
      <c r="B245" s="39" t="s">
        <v>181</v>
      </c>
      <c r="C245" s="3"/>
      <c r="D245" s="3"/>
      <c r="E245" s="30">
        <v>1121764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3">
        <f>SUM(E245:J247)</f>
        <v>1121764</v>
      </c>
    </row>
    <row r="246" spans="1:11" ht="18" customHeight="1">
      <c r="A246" s="37"/>
      <c r="B246" s="40"/>
      <c r="C246" s="4"/>
      <c r="D246" s="4"/>
      <c r="E246" s="31"/>
      <c r="F246" s="31"/>
      <c r="G246" s="31"/>
      <c r="H246" s="31"/>
      <c r="I246" s="31"/>
      <c r="J246" s="31"/>
      <c r="K246" s="34"/>
    </row>
    <row r="247" spans="1:11">
      <c r="A247" s="38"/>
      <c r="B247" s="41"/>
      <c r="C247" s="5"/>
      <c r="D247" s="5"/>
      <c r="E247" s="32"/>
      <c r="F247" s="32"/>
      <c r="G247" s="32"/>
      <c r="H247" s="32"/>
      <c r="I247" s="32"/>
      <c r="J247" s="32"/>
      <c r="K247" s="35"/>
    </row>
    <row r="248" spans="1:11">
      <c r="A248" s="42" t="s">
        <v>182</v>
      </c>
      <c r="B248" s="43"/>
      <c r="C248" s="16"/>
      <c r="D248" s="16"/>
      <c r="E248" s="12">
        <f>SUM(E242:E247)</f>
        <v>2014197</v>
      </c>
      <c r="F248" s="12">
        <f t="shared" ref="F248:J248" si="73">SUM(F242:F247)</f>
        <v>0</v>
      </c>
      <c r="G248" s="12">
        <f t="shared" si="73"/>
        <v>0</v>
      </c>
      <c r="H248" s="12">
        <f t="shared" si="73"/>
        <v>0</v>
      </c>
      <c r="I248" s="12">
        <f t="shared" si="73"/>
        <v>0</v>
      </c>
      <c r="J248" s="12">
        <f t="shared" si="73"/>
        <v>0</v>
      </c>
      <c r="K248" s="13">
        <f>SUM(E248:J248)</f>
        <v>2014197</v>
      </c>
    </row>
    <row r="249" spans="1:11" ht="6.75" customHeight="1">
      <c r="A249" s="44" t="s">
        <v>147</v>
      </c>
      <c r="B249" s="43"/>
      <c r="C249" s="43"/>
      <c r="D249" s="43"/>
      <c r="E249" s="43"/>
      <c r="F249" s="43"/>
      <c r="G249" s="43"/>
      <c r="H249" s="43"/>
      <c r="I249" s="43"/>
      <c r="J249" s="43"/>
      <c r="K249" s="45"/>
    </row>
    <row r="250" spans="1:11" ht="18" customHeight="1" thickBot="1">
      <c r="A250" s="46" t="s">
        <v>183</v>
      </c>
      <c r="B250" s="47"/>
      <c r="C250" s="47"/>
      <c r="D250" s="47"/>
      <c r="E250" s="47"/>
      <c r="F250" s="47"/>
      <c r="G250" s="47"/>
      <c r="H250" s="47"/>
      <c r="I250" s="47"/>
      <c r="J250" s="47"/>
      <c r="K250" s="48"/>
    </row>
    <row r="251" spans="1:11" ht="26.45" thickTop="1">
      <c r="A251" s="1" t="s">
        <v>149</v>
      </c>
      <c r="B251" s="2" t="s">
        <v>150</v>
      </c>
      <c r="C251" s="17"/>
      <c r="D251" s="17"/>
      <c r="E251" s="14" t="s">
        <v>151</v>
      </c>
      <c r="F251" s="14" t="s">
        <v>152</v>
      </c>
      <c r="G251" s="14" t="s">
        <v>153</v>
      </c>
      <c r="H251" s="14" t="s">
        <v>154</v>
      </c>
      <c r="I251" s="14" t="s">
        <v>155</v>
      </c>
      <c r="J251" s="14" t="s">
        <v>156</v>
      </c>
      <c r="K251" s="15" t="s">
        <v>157</v>
      </c>
    </row>
    <row r="252" spans="1:11">
      <c r="A252" s="36" t="s">
        <v>184</v>
      </c>
      <c r="B252" s="39" t="s">
        <v>185</v>
      </c>
      <c r="C252" s="3"/>
      <c r="D252" s="3"/>
      <c r="E252" s="30">
        <v>62723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3">
        <f>SUM(E252:J254)</f>
        <v>62723</v>
      </c>
    </row>
    <row r="253" spans="1:11" ht="18" customHeight="1">
      <c r="A253" s="37"/>
      <c r="B253" s="40"/>
      <c r="C253" s="4"/>
      <c r="D253" s="4"/>
      <c r="E253" s="31"/>
      <c r="F253" s="31"/>
      <c r="G253" s="31"/>
      <c r="H253" s="31"/>
      <c r="I253" s="31"/>
      <c r="J253" s="31"/>
      <c r="K253" s="34"/>
    </row>
    <row r="254" spans="1:11">
      <c r="A254" s="38"/>
      <c r="B254" s="41"/>
      <c r="C254" s="5"/>
      <c r="D254" s="5"/>
      <c r="E254" s="32"/>
      <c r="F254" s="32"/>
      <c r="G254" s="32"/>
      <c r="H254" s="32"/>
      <c r="I254" s="32"/>
      <c r="J254" s="32"/>
      <c r="K254" s="35"/>
    </row>
    <row r="255" spans="1:11">
      <c r="A255" s="36" t="s">
        <v>186</v>
      </c>
      <c r="B255" s="39" t="s">
        <v>187</v>
      </c>
      <c r="C255" s="3"/>
      <c r="D255" s="3"/>
      <c r="E255" s="30">
        <v>-1928749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3">
        <f t="shared" ref="K255" si="74">SUM(E255:J257)</f>
        <v>-1928749</v>
      </c>
    </row>
    <row r="256" spans="1:11" ht="18" customHeight="1">
      <c r="A256" s="37"/>
      <c r="B256" s="40"/>
      <c r="C256" s="4"/>
      <c r="D256" s="4"/>
      <c r="E256" s="31"/>
      <c r="F256" s="31"/>
      <c r="G256" s="31"/>
      <c r="H256" s="31"/>
      <c r="I256" s="31"/>
      <c r="J256" s="31"/>
      <c r="K256" s="34"/>
    </row>
    <row r="257" spans="1:11">
      <c r="A257" s="38"/>
      <c r="B257" s="41"/>
      <c r="C257" s="5"/>
      <c r="D257" s="5"/>
      <c r="E257" s="32"/>
      <c r="F257" s="32"/>
      <c r="G257" s="32"/>
      <c r="H257" s="32"/>
      <c r="I257" s="32"/>
      <c r="J257" s="32"/>
      <c r="K257" s="35"/>
    </row>
    <row r="258" spans="1:11">
      <c r="A258" s="36" t="s">
        <v>188</v>
      </c>
      <c r="B258" s="39" t="s">
        <v>189</v>
      </c>
      <c r="C258" s="3"/>
      <c r="D258" s="3"/>
      <c r="E258" s="30">
        <v>433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3">
        <f t="shared" ref="K258" si="75">SUM(E258:J260)</f>
        <v>433</v>
      </c>
    </row>
    <row r="259" spans="1:11" ht="18" customHeight="1">
      <c r="A259" s="37"/>
      <c r="B259" s="40"/>
      <c r="C259" s="4"/>
      <c r="D259" s="4"/>
      <c r="E259" s="31"/>
      <c r="F259" s="31"/>
      <c r="G259" s="31"/>
      <c r="H259" s="31"/>
      <c r="I259" s="31"/>
      <c r="J259" s="31"/>
      <c r="K259" s="34"/>
    </row>
    <row r="260" spans="1:11">
      <c r="A260" s="38"/>
      <c r="B260" s="41"/>
      <c r="C260" s="5"/>
      <c r="D260" s="5"/>
      <c r="E260" s="32"/>
      <c r="F260" s="32"/>
      <c r="G260" s="32"/>
      <c r="H260" s="32"/>
      <c r="I260" s="32"/>
      <c r="J260" s="32"/>
      <c r="K260" s="35"/>
    </row>
    <row r="261" spans="1:11">
      <c r="A261" s="36" t="s">
        <v>190</v>
      </c>
      <c r="B261" s="39" t="s">
        <v>191</v>
      </c>
      <c r="C261" s="3"/>
      <c r="D261" s="3"/>
      <c r="E261" s="30">
        <v>-72815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3">
        <f t="shared" ref="K261" si="76">SUM(E261:J263)</f>
        <v>-72815</v>
      </c>
    </row>
    <row r="262" spans="1:11" ht="18" customHeight="1">
      <c r="A262" s="37"/>
      <c r="B262" s="40"/>
      <c r="C262" s="4"/>
      <c r="D262" s="4"/>
      <c r="E262" s="31"/>
      <c r="F262" s="31"/>
      <c r="G262" s="31"/>
      <c r="H262" s="31"/>
      <c r="I262" s="31"/>
      <c r="J262" s="31"/>
      <c r="K262" s="34"/>
    </row>
    <row r="263" spans="1:11">
      <c r="A263" s="38"/>
      <c r="B263" s="41"/>
      <c r="C263" s="5"/>
      <c r="D263" s="5"/>
      <c r="E263" s="32"/>
      <c r="F263" s="32"/>
      <c r="G263" s="32"/>
      <c r="H263" s="32"/>
      <c r="I263" s="32"/>
      <c r="J263" s="32"/>
      <c r="K263" s="35"/>
    </row>
    <row r="264" spans="1:11">
      <c r="A264" s="36" t="s">
        <v>192</v>
      </c>
      <c r="B264" s="39" t="s">
        <v>193</v>
      </c>
      <c r="C264" s="3"/>
      <c r="D264" s="3"/>
      <c r="E264" s="30">
        <v>1372323</v>
      </c>
      <c r="F264" s="30">
        <v>3500000</v>
      </c>
      <c r="G264" s="30">
        <v>3500000</v>
      </c>
      <c r="H264" s="30">
        <v>3500000</v>
      </c>
      <c r="I264" s="30">
        <v>3500000</v>
      </c>
      <c r="J264" s="30">
        <v>3500000</v>
      </c>
      <c r="K264" s="33">
        <f t="shared" ref="K264" si="77">SUM(E264:J266)</f>
        <v>18872323</v>
      </c>
    </row>
    <row r="265" spans="1:11" ht="18" customHeight="1">
      <c r="A265" s="37"/>
      <c r="B265" s="40"/>
      <c r="C265" s="4"/>
      <c r="D265" s="4"/>
      <c r="E265" s="31"/>
      <c r="F265" s="31"/>
      <c r="G265" s="31"/>
      <c r="H265" s="31"/>
      <c r="I265" s="31"/>
      <c r="J265" s="31"/>
      <c r="K265" s="34"/>
    </row>
    <row r="266" spans="1:11">
      <c r="A266" s="38"/>
      <c r="B266" s="41"/>
      <c r="C266" s="5"/>
      <c r="D266" s="5"/>
      <c r="E266" s="32"/>
      <c r="F266" s="32"/>
      <c r="G266" s="32"/>
      <c r="H266" s="32"/>
      <c r="I266" s="32"/>
      <c r="J266" s="32"/>
      <c r="K266" s="35"/>
    </row>
    <row r="267" spans="1:11">
      <c r="A267" s="36" t="s">
        <v>194</v>
      </c>
      <c r="B267" s="39" t="s">
        <v>195</v>
      </c>
      <c r="C267" s="3"/>
      <c r="D267" s="3"/>
      <c r="E267" s="30">
        <v>30000</v>
      </c>
      <c r="F267" s="30">
        <v>30900</v>
      </c>
      <c r="G267" s="30">
        <v>31827</v>
      </c>
      <c r="H267" s="30">
        <v>32782</v>
      </c>
      <c r="I267" s="30">
        <v>33765</v>
      </c>
      <c r="J267" s="30">
        <v>34778</v>
      </c>
      <c r="K267" s="33">
        <f t="shared" ref="K267" si="78">SUM(E267:J269)</f>
        <v>194052</v>
      </c>
    </row>
    <row r="268" spans="1:11" ht="18" customHeight="1">
      <c r="A268" s="37"/>
      <c r="B268" s="40"/>
      <c r="C268" s="4"/>
      <c r="D268" s="4"/>
      <c r="E268" s="31"/>
      <c r="F268" s="31"/>
      <c r="G268" s="31"/>
      <c r="H268" s="31"/>
      <c r="I268" s="31"/>
      <c r="J268" s="31"/>
      <c r="K268" s="34"/>
    </row>
    <row r="269" spans="1:11">
      <c r="A269" s="38"/>
      <c r="B269" s="41"/>
      <c r="C269" s="5"/>
      <c r="D269" s="5"/>
      <c r="E269" s="32"/>
      <c r="F269" s="32"/>
      <c r="G269" s="32"/>
      <c r="H269" s="32"/>
      <c r="I269" s="32"/>
      <c r="J269" s="32"/>
      <c r="K269" s="35"/>
    </row>
    <row r="270" spans="1:11">
      <c r="A270" s="36" t="s">
        <v>196</v>
      </c>
      <c r="B270" s="39" t="s">
        <v>197</v>
      </c>
      <c r="C270" s="3"/>
      <c r="D270" s="3"/>
      <c r="E270" s="30">
        <v>-850000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3">
        <f t="shared" ref="K270" si="79">SUM(E270:J272)</f>
        <v>-850000</v>
      </c>
    </row>
    <row r="271" spans="1:11" ht="18" customHeight="1">
      <c r="A271" s="37"/>
      <c r="B271" s="40"/>
      <c r="C271" s="4"/>
      <c r="D271" s="4"/>
      <c r="E271" s="31"/>
      <c r="F271" s="31"/>
      <c r="G271" s="31"/>
      <c r="H271" s="31"/>
      <c r="I271" s="31"/>
      <c r="J271" s="31"/>
      <c r="K271" s="34"/>
    </row>
    <row r="272" spans="1:11">
      <c r="A272" s="38"/>
      <c r="B272" s="41"/>
      <c r="C272" s="5"/>
      <c r="D272" s="5"/>
      <c r="E272" s="32"/>
      <c r="F272" s="32"/>
      <c r="G272" s="32"/>
      <c r="H272" s="32"/>
      <c r="I272" s="32"/>
      <c r="J272" s="32"/>
      <c r="K272" s="35"/>
    </row>
    <row r="273" spans="1:11">
      <c r="A273" s="36" t="s">
        <v>198</v>
      </c>
      <c r="B273" s="39" t="s">
        <v>199</v>
      </c>
      <c r="C273" s="3"/>
      <c r="D273" s="3"/>
      <c r="E273" s="30">
        <v>760000</v>
      </c>
      <c r="F273" s="30">
        <v>782800</v>
      </c>
      <c r="G273" s="30">
        <v>806284</v>
      </c>
      <c r="H273" s="30">
        <v>830473</v>
      </c>
      <c r="I273" s="30">
        <v>855387</v>
      </c>
      <c r="J273" s="30">
        <v>881049</v>
      </c>
      <c r="K273" s="33">
        <f t="shared" ref="K273" si="80">SUM(E273:J275)</f>
        <v>4915993</v>
      </c>
    </row>
    <row r="274" spans="1:11" ht="18" customHeight="1">
      <c r="A274" s="37"/>
      <c r="B274" s="40"/>
      <c r="C274" s="4"/>
      <c r="D274" s="4"/>
      <c r="E274" s="31"/>
      <c r="F274" s="31"/>
      <c r="G274" s="31"/>
      <c r="H274" s="31"/>
      <c r="I274" s="31"/>
      <c r="J274" s="31"/>
      <c r="K274" s="34"/>
    </row>
    <row r="275" spans="1:11">
      <c r="A275" s="38"/>
      <c r="B275" s="41"/>
      <c r="C275" s="5"/>
      <c r="D275" s="5"/>
      <c r="E275" s="32"/>
      <c r="F275" s="32"/>
      <c r="G275" s="32"/>
      <c r="H275" s="32"/>
      <c r="I275" s="32"/>
      <c r="J275" s="32"/>
      <c r="K275" s="35"/>
    </row>
    <row r="276" spans="1:11">
      <c r="A276" s="36" t="s">
        <v>200</v>
      </c>
      <c r="B276" s="39" t="s">
        <v>201</v>
      </c>
      <c r="C276" s="3"/>
      <c r="D276" s="3"/>
      <c r="E276" s="30">
        <v>2335300</v>
      </c>
      <c r="F276" s="30">
        <v>2405359</v>
      </c>
      <c r="G276" s="30">
        <v>2477520</v>
      </c>
      <c r="H276" s="30">
        <v>2551845</v>
      </c>
      <c r="I276" s="30">
        <v>2628401</v>
      </c>
      <c r="J276" s="30">
        <v>2707253</v>
      </c>
      <c r="K276" s="33">
        <f t="shared" ref="K276" si="81">SUM(E276:J278)</f>
        <v>15105678</v>
      </c>
    </row>
    <row r="277" spans="1:11" ht="18" customHeight="1">
      <c r="A277" s="37"/>
      <c r="B277" s="40"/>
      <c r="C277" s="4"/>
      <c r="D277" s="4"/>
      <c r="E277" s="31"/>
      <c r="F277" s="31"/>
      <c r="G277" s="31"/>
      <c r="H277" s="31"/>
      <c r="I277" s="31"/>
      <c r="J277" s="31"/>
      <c r="K277" s="34"/>
    </row>
    <row r="278" spans="1:11">
      <c r="A278" s="38"/>
      <c r="B278" s="41"/>
      <c r="C278" s="5"/>
      <c r="D278" s="5"/>
      <c r="E278" s="32"/>
      <c r="F278" s="32"/>
      <c r="G278" s="32"/>
      <c r="H278" s="32"/>
      <c r="I278" s="32"/>
      <c r="J278" s="32"/>
      <c r="K278" s="35"/>
    </row>
    <row r="279" spans="1:11">
      <c r="A279" s="36" t="s">
        <v>202</v>
      </c>
      <c r="B279" s="39" t="s">
        <v>203</v>
      </c>
      <c r="C279" s="3"/>
      <c r="D279" s="3"/>
      <c r="E279" s="30">
        <v>0</v>
      </c>
      <c r="F279" s="30">
        <v>3500000</v>
      </c>
      <c r="G279" s="30">
        <v>3500000</v>
      </c>
      <c r="H279" s="30">
        <v>3500000</v>
      </c>
      <c r="I279" s="30">
        <v>3500000</v>
      </c>
      <c r="J279" s="30">
        <v>3500000</v>
      </c>
      <c r="K279" s="33">
        <f t="shared" ref="K279" si="82">SUM(E279:J281)</f>
        <v>17500000</v>
      </c>
    </row>
    <row r="280" spans="1:11" ht="18" customHeight="1">
      <c r="A280" s="37"/>
      <c r="B280" s="40"/>
      <c r="C280" s="4"/>
      <c r="D280" s="4"/>
      <c r="E280" s="31"/>
      <c r="F280" s="31"/>
      <c r="G280" s="31"/>
      <c r="H280" s="31"/>
      <c r="I280" s="31"/>
      <c r="J280" s="31"/>
      <c r="K280" s="34"/>
    </row>
    <row r="281" spans="1:11">
      <c r="A281" s="38"/>
      <c r="B281" s="41"/>
      <c r="C281" s="5"/>
      <c r="D281" s="5"/>
      <c r="E281" s="32"/>
      <c r="F281" s="32"/>
      <c r="G281" s="32"/>
      <c r="H281" s="32"/>
      <c r="I281" s="32"/>
      <c r="J281" s="32"/>
      <c r="K281" s="35"/>
    </row>
    <row r="282" spans="1:11">
      <c r="A282" s="36" t="s">
        <v>204</v>
      </c>
      <c r="B282" s="39" t="s">
        <v>205</v>
      </c>
      <c r="C282" s="3"/>
      <c r="D282" s="3"/>
      <c r="E282" s="30">
        <v>400000</v>
      </c>
      <c r="F282" s="30">
        <v>412000</v>
      </c>
      <c r="G282" s="30">
        <v>424360</v>
      </c>
      <c r="H282" s="30">
        <v>437091</v>
      </c>
      <c r="I282" s="30">
        <v>450204</v>
      </c>
      <c r="J282" s="30">
        <v>463710</v>
      </c>
      <c r="K282" s="33">
        <f t="shared" ref="K282" si="83">SUM(E282:J284)</f>
        <v>2587365</v>
      </c>
    </row>
    <row r="283" spans="1:11" ht="18" customHeight="1">
      <c r="A283" s="37"/>
      <c r="B283" s="40"/>
      <c r="C283" s="4"/>
      <c r="D283" s="4"/>
      <c r="E283" s="31"/>
      <c r="F283" s="31"/>
      <c r="G283" s="31"/>
      <c r="H283" s="31"/>
      <c r="I283" s="31"/>
      <c r="J283" s="31"/>
      <c r="K283" s="34"/>
    </row>
    <row r="284" spans="1:11">
      <c r="A284" s="38"/>
      <c r="B284" s="41"/>
      <c r="C284" s="5"/>
      <c r="D284" s="5"/>
      <c r="E284" s="32"/>
      <c r="F284" s="32"/>
      <c r="G284" s="32"/>
      <c r="H284" s="32"/>
      <c r="I284" s="32"/>
      <c r="J284" s="32"/>
      <c r="K284" s="35"/>
    </row>
    <row r="285" spans="1:11">
      <c r="A285" s="36" t="s">
        <v>206</v>
      </c>
      <c r="B285" s="39" t="s">
        <v>207</v>
      </c>
      <c r="C285" s="3"/>
      <c r="D285" s="3"/>
      <c r="E285" s="30">
        <v>8500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3">
        <f t="shared" ref="K285" si="84">SUM(E285:J287)</f>
        <v>8500</v>
      </c>
    </row>
    <row r="286" spans="1:11" ht="18" customHeight="1">
      <c r="A286" s="37"/>
      <c r="B286" s="40"/>
      <c r="C286" s="4"/>
      <c r="D286" s="4"/>
      <c r="E286" s="31"/>
      <c r="F286" s="31"/>
      <c r="G286" s="31"/>
      <c r="H286" s="31"/>
      <c r="I286" s="31"/>
      <c r="J286" s="31"/>
      <c r="K286" s="34"/>
    </row>
    <row r="287" spans="1:11">
      <c r="A287" s="38"/>
      <c r="B287" s="41"/>
      <c r="C287" s="5"/>
      <c r="D287" s="5"/>
      <c r="E287" s="32"/>
      <c r="F287" s="32"/>
      <c r="G287" s="32"/>
      <c r="H287" s="32"/>
      <c r="I287" s="32"/>
      <c r="J287" s="32"/>
      <c r="K287" s="35"/>
    </row>
    <row r="288" spans="1:11">
      <c r="A288" s="36" t="s">
        <v>208</v>
      </c>
      <c r="B288" s="39" t="s">
        <v>209</v>
      </c>
      <c r="C288" s="3"/>
      <c r="D288" s="3"/>
      <c r="E288" s="30">
        <v>-500322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33">
        <f t="shared" ref="K288" si="85">SUM(E288:J290)</f>
        <v>-500322</v>
      </c>
    </row>
    <row r="289" spans="1:11" ht="18" customHeight="1">
      <c r="A289" s="37"/>
      <c r="B289" s="40"/>
      <c r="C289" s="4"/>
      <c r="D289" s="4"/>
      <c r="E289" s="31"/>
      <c r="F289" s="31"/>
      <c r="G289" s="31"/>
      <c r="H289" s="31"/>
      <c r="I289" s="31"/>
      <c r="J289" s="31"/>
      <c r="K289" s="34"/>
    </row>
    <row r="290" spans="1:11">
      <c r="A290" s="38"/>
      <c r="B290" s="41"/>
      <c r="C290" s="5"/>
      <c r="D290" s="5"/>
      <c r="E290" s="32"/>
      <c r="F290" s="32"/>
      <c r="G290" s="32"/>
      <c r="H290" s="32"/>
      <c r="I290" s="32"/>
      <c r="J290" s="32"/>
      <c r="K290" s="35"/>
    </row>
    <row r="291" spans="1:11">
      <c r="A291" s="36" t="s">
        <v>210</v>
      </c>
      <c r="B291" s="39" t="s">
        <v>211</v>
      </c>
      <c r="C291" s="3"/>
      <c r="D291" s="3"/>
      <c r="E291" s="30">
        <v>100000</v>
      </c>
      <c r="F291" s="30">
        <v>103000</v>
      </c>
      <c r="G291" s="30">
        <v>0</v>
      </c>
      <c r="H291" s="30">
        <v>0</v>
      </c>
      <c r="I291" s="30">
        <v>0</v>
      </c>
      <c r="J291" s="30">
        <v>0</v>
      </c>
      <c r="K291" s="33">
        <f t="shared" ref="K291" si="86">SUM(E291:J293)</f>
        <v>203000</v>
      </c>
    </row>
    <row r="292" spans="1:11" ht="18" customHeight="1">
      <c r="A292" s="37"/>
      <c r="B292" s="40"/>
      <c r="C292" s="4"/>
      <c r="D292" s="4"/>
      <c r="E292" s="31"/>
      <c r="F292" s="31"/>
      <c r="G292" s="31"/>
      <c r="H292" s="31"/>
      <c r="I292" s="31"/>
      <c r="J292" s="31"/>
      <c r="K292" s="34"/>
    </row>
    <row r="293" spans="1:11">
      <c r="A293" s="38"/>
      <c r="B293" s="41"/>
      <c r="C293" s="5"/>
      <c r="D293" s="5"/>
      <c r="E293" s="32"/>
      <c r="F293" s="32"/>
      <c r="G293" s="32"/>
      <c r="H293" s="32"/>
      <c r="I293" s="32"/>
      <c r="J293" s="32"/>
      <c r="K293" s="35"/>
    </row>
    <row r="294" spans="1:11">
      <c r="A294" s="36" t="s">
        <v>212</v>
      </c>
      <c r="B294" s="39" t="s">
        <v>213</v>
      </c>
      <c r="C294" s="3"/>
      <c r="D294" s="3"/>
      <c r="E294" s="30">
        <v>500000</v>
      </c>
      <c r="F294" s="30">
        <v>515000</v>
      </c>
      <c r="G294" s="30">
        <v>530450</v>
      </c>
      <c r="H294" s="30">
        <v>0</v>
      </c>
      <c r="I294" s="30">
        <v>0</v>
      </c>
      <c r="J294" s="30">
        <v>0</v>
      </c>
      <c r="K294" s="33">
        <f t="shared" ref="K294" si="87">SUM(E294:J296)</f>
        <v>1545450</v>
      </c>
    </row>
    <row r="295" spans="1:11" ht="18" customHeight="1">
      <c r="A295" s="37"/>
      <c r="B295" s="40"/>
      <c r="C295" s="4"/>
      <c r="D295" s="4"/>
      <c r="E295" s="31"/>
      <c r="F295" s="31"/>
      <c r="G295" s="31"/>
      <c r="H295" s="31"/>
      <c r="I295" s="31"/>
      <c r="J295" s="31"/>
      <c r="K295" s="34"/>
    </row>
    <row r="296" spans="1:11">
      <c r="A296" s="38"/>
      <c r="B296" s="41"/>
      <c r="C296" s="5"/>
      <c r="D296" s="5"/>
      <c r="E296" s="32"/>
      <c r="F296" s="32"/>
      <c r="G296" s="32"/>
      <c r="H296" s="32"/>
      <c r="I296" s="32"/>
      <c r="J296" s="32"/>
      <c r="K296" s="35"/>
    </row>
    <row r="297" spans="1:11">
      <c r="A297" s="36" t="s">
        <v>214</v>
      </c>
      <c r="B297" s="39" t="s">
        <v>215</v>
      </c>
      <c r="C297" s="3"/>
      <c r="D297" s="3"/>
      <c r="E297" s="30">
        <v>2568000</v>
      </c>
      <c r="F297" s="30">
        <v>2645040</v>
      </c>
      <c r="G297" s="30">
        <v>2724391</v>
      </c>
      <c r="H297" s="30">
        <v>2806123</v>
      </c>
      <c r="I297" s="30">
        <v>2890307</v>
      </c>
      <c r="J297" s="30">
        <v>2977016</v>
      </c>
      <c r="K297" s="33">
        <f t="shared" ref="K297" si="88">SUM(E297:J299)</f>
        <v>16610877</v>
      </c>
    </row>
    <row r="298" spans="1:11" ht="18" customHeight="1">
      <c r="A298" s="37"/>
      <c r="B298" s="40"/>
      <c r="C298" s="4"/>
      <c r="D298" s="4"/>
      <c r="E298" s="31"/>
      <c r="F298" s="31"/>
      <c r="G298" s="31"/>
      <c r="H298" s="31"/>
      <c r="I298" s="31"/>
      <c r="J298" s="31"/>
      <c r="K298" s="34"/>
    </row>
    <row r="299" spans="1:11">
      <c r="A299" s="38"/>
      <c r="B299" s="41"/>
      <c r="C299" s="5"/>
      <c r="D299" s="5"/>
      <c r="E299" s="32"/>
      <c r="F299" s="32"/>
      <c r="G299" s="32"/>
      <c r="H299" s="32"/>
      <c r="I299" s="32"/>
      <c r="J299" s="32"/>
      <c r="K299" s="35"/>
    </row>
    <row r="300" spans="1:11">
      <c r="A300" s="36" t="s">
        <v>216</v>
      </c>
      <c r="B300" s="39" t="s">
        <v>217</v>
      </c>
      <c r="C300" s="3"/>
      <c r="D300" s="3"/>
      <c r="E300" s="30">
        <v>653500</v>
      </c>
      <c r="F300" s="30">
        <v>673105</v>
      </c>
      <c r="G300" s="30">
        <v>693298</v>
      </c>
      <c r="H300" s="30">
        <v>714098</v>
      </c>
      <c r="I300" s="30">
        <v>735520</v>
      </c>
      <c r="J300" s="30">
        <v>757586</v>
      </c>
      <c r="K300" s="33">
        <f t="shared" ref="K300" si="89">SUM(E300:J302)</f>
        <v>4227107</v>
      </c>
    </row>
    <row r="301" spans="1:11" ht="18" customHeight="1">
      <c r="A301" s="37"/>
      <c r="B301" s="40"/>
      <c r="C301" s="4"/>
      <c r="D301" s="4"/>
      <c r="E301" s="31"/>
      <c r="F301" s="31"/>
      <c r="G301" s="31"/>
      <c r="H301" s="31"/>
      <c r="I301" s="31"/>
      <c r="J301" s="31"/>
      <c r="K301" s="34"/>
    </row>
    <row r="302" spans="1:11">
      <c r="A302" s="38"/>
      <c r="B302" s="41"/>
      <c r="C302" s="5"/>
      <c r="D302" s="5"/>
      <c r="E302" s="32"/>
      <c r="F302" s="32"/>
      <c r="G302" s="32"/>
      <c r="H302" s="32"/>
      <c r="I302" s="32"/>
      <c r="J302" s="32"/>
      <c r="K302" s="35"/>
    </row>
    <row r="303" spans="1:11">
      <c r="A303" s="36" t="s">
        <v>218</v>
      </c>
      <c r="B303" s="39" t="s">
        <v>219</v>
      </c>
      <c r="C303" s="3"/>
      <c r="D303" s="3"/>
      <c r="E303" s="30">
        <v>252500</v>
      </c>
      <c r="F303" s="30">
        <v>260075</v>
      </c>
      <c r="G303" s="30">
        <v>267877</v>
      </c>
      <c r="H303" s="30">
        <v>275913</v>
      </c>
      <c r="I303" s="30">
        <v>284190</v>
      </c>
      <c r="J303" s="30">
        <v>292716</v>
      </c>
      <c r="K303" s="33">
        <f t="shared" ref="K303" si="90">SUM(E303:J305)</f>
        <v>1633271</v>
      </c>
    </row>
    <row r="304" spans="1:11" ht="18" customHeight="1">
      <c r="A304" s="37"/>
      <c r="B304" s="40"/>
      <c r="C304" s="4"/>
      <c r="D304" s="4"/>
      <c r="E304" s="31"/>
      <c r="F304" s="31"/>
      <c r="G304" s="31"/>
      <c r="H304" s="31"/>
      <c r="I304" s="31"/>
      <c r="J304" s="31"/>
      <c r="K304" s="34"/>
    </row>
    <row r="305" spans="1:11">
      <c r="A305" s="38"/>
      <c r="B305" s="41"/>
      <c r="C305" s="5"/>
      <c r="D305" s="5"/>
      <c r="E305" s="32"/>
      <c r="F305" s="32"/>
      <c r="G305" s="32"/>
      <c r="H305" s="32"/>
      <c r="I305" s="32"/>
      <c r="J305" s="32"/>
      <c r="K305" s="35"/>
    </row>
    <row r="306" spans="1:11">
      <c r="A306" s="36" t="s">
        <v>220</v>
      </c>
      <c r="B306" s="39" t="s">
        <v>221</v>
      </c>
      <c r="C306" s="3"/>
      <c r="D306" s="3"/>
      <c r="E306" s="30">
        <v>-62723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3">
        <f t="shared" ref="K306" si="91">SUM(E306:J308)</f>
        <v>-62723</v>
      </c>
    </row>
    <row r="307" spans="1:11" ht="18" customHeight="1">
      <c r="A307" s="37"/>
      <c r="B307" s="40"/>
      <c r="C307" s="4"/>
      <c r="D307" s="4"/>
      <c r="E307" s="31"/>
      <c r="F307" s="31"/>
      <c r="G307" s="31"/>
      <c r="H307" s="31"/>
      <c r="I307" s="31"/>
      <c r="J307" s="31"/>
      <c r="K307" s="34"/>
    </row>
    <row r="308" spans="1:11">
      <c r="A308" s="38"/>
      <c r="B308" s="41"/>
      <c r="C308" s="5"/>
      <c r="D308" s="5"/>
      <c r="E308" s="32"/>
      <c r="F308" s="32"/>
      <c r="G308" s="32"/>
      <c r="H308" s="32"/>
      <c r="I308" s="32"/>
      <c r="J308" s="32"/>
      <c r="K308" s="35"/>
    </row>
    <row r="309" spans="1:11">
      <c r="A309" s="36" t="s">
        <v>222</v>
      </c>
      <c r="B309" s="39" t="s">
        <v>223</v>
      </c>
      <c r="C309" s="3"/>
      <c r="D309" s="3"/>
      <c r="E309" s="30">
        <v>650000</v>
      </c>
      <c r="F309" s="30">
        <v>669500</v>
      </c>
      <c r="G309" s="30">
        <v>689585</v>
      </c>
      <c r="H309" s="30">
        <v>710273</v>
      </c>
      <c r="I309" s="30">
        <v>731581</v>
      </c>
      <c r="J309" s="30">
        <v>753528</v>
      </c>
      <c r="K309" s="33">
        <f t="shared" ref="K309" si="92">SUM(E309:J311)</f>
        <v>4204467</v>
      </c>
    </row>
    <row r="310" spans="1:11" ht="18" customHeight="1">
      <c r="A310" s="37"/>
      <c r="B310" s="40"/>
      <c r="C310" s="4"/>
      <c r="D310" s="4"/>
      <c r="E310" s="31"/>
      <c r="F310" s="31"/>
      <c r="G310" s="31"/>
      <c r="H310" s="31"/>
      <c r="I310" s="31"/>
      <c r="J310" s="31"/>
      <c r="K310" s="34"/>
    </row>
    <row r="311" spans="1:11">
      <c r="A311" s="38"/>
      <c r="B311" s="41"/>
      <c r="C311" s="5"/>
      <c r="D311" s="5"/>
      <c r="E311" s="32"/>
      <c r="F311" s="32"/>
      <c r="G311" s="32"/>
      <c r="H311" s="32"/>
      <c r="I311" s="32"/>
      <c r="J311" s="32"/>
      <c r="K311" s="35"/>
    </row>
    <row r="312" spans="1:11">
      <c r="A312" s="36" t="s">
        <v>224</v>
      </c>
      <c r="B312" s="39" t="s">
        <v>225</v>
      </c>
      <c r="C312" s="3"/>
      <c r="D312" s="3"/>
      <c r="E312" s="30">
        <v>500000</v>
      </c>
      <c r="F312" s="30">
        <v>515000</v>
      </c>
      <c r="G312" s="30">
        <v>530450</v>
      </c>
      <c r="H312" s="30">
        <v>546364</v>
      </c>
      <c r="I312" s="30">
        <v>562754</v>
      </c>
      <c r="J312" s="30">
        <v>579634</v>
      </c>
      <c r="K312" s="33">
        <f t="shared" ref="K312" si="93">SUM(E312:J314)</f>
        <v>3234202</v>
      </c>
    </row>
    <row r="313" spans="1:11" ht="18" customHeight="1">
      <c r="A313" s="37"/>
      <c r="B313" s="40"/>
      <c r="C313" s="4"/>
      <c r="D313" s="4"/>
      <c r="E313" s="31"/>
      <c r="F313" s="31"/>
      <c r="G313" s="31"/>
      <c r="H313" s="31"/>
      <c r="I313" s="31"/>
      <c r="J313" s="31"/>
      <c r="K313" s="34"/>
    </row>
    <row r="314" spans="1:11">
      <c r="A314" s="38"/>
      <c r="B314" s="41"/>
      <c r="C314" s="5"/>
      <c r="D314" s="5"/>
      <c r="E314" s="32"/>
      <c r="F314" s="32"/>
      <c r="G314" s="32"/>
      <c r="H314" s="32"/>
      <c r="I314" s="32"/>
      <c r="J314" s="32"/>
      <c r="K314" s="35"/>
    </row>
    <row r="315" spans="1:11">
      <c r="A315" s="36" t="s">
        <v>226</v>
      </c>
      <c r="B315" s="39" t="s">
        <v>227</v>
      </c>
      <c r="C315" s="3"/>
      <c r="D315" s="3"/>
      <c r="E315" s="30">
        <v>100000</v>
      </c>
      <c r="F315" s="30">
        <v>103000</v>
      </c>
      <c r="G315" s="30">
        <v>106090</v>
      </c>
      <c r="H315" s="30">
        <v>109273</v>
      </c>
      <c r="I315" s="30">
        <v>112551</v>
      </c>
      <c r="J315" s="30">
        <v>115928</v>
      </c>
      <c r="K315" s="33">
        <f t="shared" ref="K315" si="94">SUM(E315:J317)</f>
        <v>646842</v>
      </c>
    </row>
    <row r="316" spans="1:11" ht="18" customHeight="1">
      <c r="A316" s="37"/>
      <c r="B316" s="40"/>
      <c r="C316" s="4"/>
      <c r="D316" s="4"/>
      <c r="E316" s="31"/>
      <c r="F316" s="31"/>
      <c r="G316" s="31"/>
      <c r="H316" s="31"/>
      <c r="I316" s="31"/>
      <c r="J316" s="31"/>
      <c r="K316" s="34"/>
    </row>
    <row r="317" spans="1:11">
      <c r="A317" s="38"/>
      <c r="B317" s="41"/>
      <c r="C317" s="5"/>
      <c r="D317" s="5"/>
      <c r="E317" s="32"/>
      <c r="F317" s="32"/>
      <c r="G317" s="32"/>
      <c r="H317" s="32"/>
      <c r="I317" s="32"/>
      <c r="J317" s="32"/>
      <c r="K317" s="35"/>
    </row>
    <row r="318" spans="1:11">
      <c r="A318" s="36" t="s">
        <v>228</v>
      </c>
      <c r="B318" s="39" t="s">
        <v>229</v>
      </c>
      <c r="C318" s="3"/>
      <c r="D318" s="3"/>
      <c r="E318" s="30">
        <v>700000</v>
      </c>
      <c r="F318" s="30">
        <v>721000</v>
      </c>
      <c r="G318" s="30">
        <v>742630</v>
      </c>
      <c r="H318" s="30">
        <v>764909</v>
      </c>
      <c r="I318" s="30">
        <v>787856</v>
      </c>
      <c r="J318" s="30">
        <v>811492</v>
      </c>
      <c r="K318" s="33">
        <f t="shared" ref="K318" si="95">SUM(E318:J320)</f>
        <v>4527887</v>
      </c>
    </row>
    <row r="319" spans="1:11" ht="18" customHeight="1">
      <c r="A319" s="37"/>
      <c r="B319" s="40"/>
      <c r="C319" s="4"/>
      <c r="D319" s="4"/>
      <c r="E319" s="31"/>
      <c r="F319" s="31"/>
      <c r="G319" s="31"/>
      <c r="H319" s="31"/>
      <c r="I319" s="31"/>
      <c r="J319" s="31"/>
      <c r="K319" s="34"/>
    </row>
    <row r="320" spans="1:11">
      <c r="A320" s="38"/>
      <c r="B320" s="41"/>
      <c r="C320" s="5"/>
      <c r="D320" s="5"/>
      <c r="E320" s="32"/>
      <c r="F320" s="32"/>
      <c r="G320" s="32"/>
      <c r="H320" s="32"/>
      <c r="I320" s="32"/>
      <c r="J320" s="32"/>
      <c r="K320" s="35"/>
    </row>
    <row r="321" spans="1:11">
      <c r="A321" s="36" t="s">
        <v>230</v>
      </c>
      <c r="B321" s="39" t="s">
        <v>231</v>
      </c>
      <c r="C321" s="3"/>
      <c r="D321" s="3"/>
      <c r="E321" s="30">
        <v>500000</v>
      </c>
      <c r="F321" s="30">
        <v>515000</v>
      </c>
      <c r="G321" s="30">
        <v>530450</v>
      </c>
      <c r="H321" s="30">
        <v>546364</v>
      </c>
      <c r="I321" s="30">
        <v>562754</v>
      </c>
      <c r="J321" s="30">
        <v>579637</v>
      </c>
      <c r="K321" s="33">
        <f t="shared" ref="K321" si="96">SUM(E321:J323)</f>
        <v>3234205</v>
      </c>
    </row>
    <row r="322" spans="1:11" ht="18" customHeight="1">
      <c r="A322" s="37"/>
      <c r="B322" s="40"/>
      <c r="C322" s="4"/>
      <c r="D322" s="4"/>
      <c r="E322" s="31"/>
      <c r="F322" s="31"/>
      <c r="G322" s="31"/>
      <c r="H322" s="31"/>
      <c r="I322" s="31"/>
      <c r="J322" s="31"/>
      <c r="K322" s="34"/>
    </row>
    <row r="323" spans="1:11">
      <c r="A323" s="38"/>
      <c r="B323" s="41"/>
      <c r="C323" s="5"/>
      <c r="D323" s="5"/>
      <c r="E323" s="32"/>
      <c r="F323" s="32"/>
      <c r="G323" s="32"/>
      <c r="H323" s="32"/>
      <c r="I323" s="32"/>
      <c r="J323" s="32"/>
      <c r="K323" s="35"/>
    </row>
    <row r="324" spans="1:11">
      <c r="A324" s="36" t="s">
        <v>232</v>
      </c>
      <c r="B324" s="39" t="s">
        <v>233</v>
      </c>
      <c r="C324" s="3"/>
      <c r="D324" s="3"/>
      <c r="E324" s="30">
        <v>100000</v>
      </c>
      <c r="F324" s="30">
        <v>103000</v>
      </c>
      <c r="G324" s="30">
        <v>106090</v>
      </c>
      <c r="H324" s="30">
        <v>109273</v>
      </c>
      <c r="I324" s="30">
        <v>112551</v>
      </c>
      <c r="J324" s="30">
        <v>115928</v>
      </c>
      <c r="K324" s="33">
        <f t="shared" ref="K324" si="97">SUM(E324:J326)</f>
        <v>646842</v>
      </c>
    </row>
    <row r="325" spans="1:11" ht="18" customHeight="1">
      <c r="A325" s="37"/>
      <c r="B325" s="40"/>
      <c r="C325" s="4"/>
      <c r="D325" s="4"/>
      <c r="E325" s="31"/>
      <c r="F325" s="31"/>
      <c r="G325" s="31"/>
      <c r="H325" s="31"/>
      <c r="I325" s="31"/>
      <c r="J325" s="31"/>
      <c r="K325" s="34"/>
    </row>
    <row r="326" spans="1:11">
      <c r="A326" s="38"/>
      <c r="B326" s="41"/>
      <c r="C326" s="5"/>
      <c r="D326" s="5"/>
      <c r="E326" s="32"/>
      <c r="F326" s="32"/>
      <c r="G326" s="32"/>
      <c r="H326" s="32"/>
      <c r="I326" s="32"/>
      <c r="J326" s="32"/>
      <c r="K326" s="35"/>
    </row>
    <row r="327" spans="1:11">
      <c r="A327" s="36" t="s">
        <v>234</v>
      </c>
      <c r="B327" s="39" t="s">
        <v>235</v>
      </c>
      <c r="C327" s="3"/>
      <c r="D327" s="3"/>
      <c r="E327" s="30">
        <v>150000</v>
      </c>
      <c r="F327" s="30">
        <v>154500</v>
      </c>
      <c r="G327" s="30">
        <v>0</v>
      </c>
      <c r="H327" s="30">
        <v>0</v>
      </c>
      <c r="I327" s="30">
        <v>0</v>
      </c>
      <c r="J327" s="30">
        <v>0</v>
      </c>
      <c r="K327" s="33">
        <f t="shared" ref="K327" si="98">SUM(E327:J329)</f>
        <v>304500</v>
      </c>
    </row>
    <row r="328" spans="1:11" ht="18" customHeight="1">
      <c r="A328" s="37"/>
      <c r="B328" s="40"/>
      <c r="C328" s="4"/>
      <c r="D328" s="4"/>
      <c r="E328" s="31"/>
      <c r="F328" s="31"/>
      <c r="G328" s="31"/>
      <c r="H328" s="31"/>
      <c r="I328" s="31"/>
      <c r="J328" s="31"/>
      <c r="K328" s="34"/>
    </row>
    <row r="329" spans="1:11">
      <c r="A329" s="38"/>
      <c r="B329" s="41"/>
      <c r="C329" s="5"/>
      <c r="D329" s="5"/>
      <c r="E329" s="32"/>
      <c r="F329" s="32"/>
      <c r="G329" s="32"/>
      <c r="H329" s="32"/>
      <c r="I329" s="32"/>
      <c r="J329" s="32"/>
      <c r="K329" s="35"/>
    </row>
    <row r="330" spans="1:11">
      <c r="A330" s="36" t="s">
        <v>236</v>
      </c>
      <c r="B330" s="39" t="s">
        <v>237</v>
      </c>
      <c r="C330" s="3"/>
      <c r="D330" s="3"/>
      <c r="E330" s="30">
        <v>9575000</v>
      </c>
      <c r="F330" s="30">
        <v>3500000</v>
      </c>
      <c r="G330" s="30">
        <v>3500000</v>
      </c>
      <c r="H330" s="30">
        <v>3500000</v>
      </c>
      <c r="I330" s="30">
        <v>3500000</v>
      </c>
      <c r="J330" s="30">
        <v>3500000</v>
      </c>
      <c r="K330" s="33">
        <f>SUM(E330:J332)</f>
        <v>27075000</v>
      </c>
    </row>
    <row r="331" spans="1:11" ht="18" customHeight="1">
      <c r="A331" s="37"/>
      <c r="B331" s="40"/>
      <c r="C331" s="4"/>
      <c r="D331" s="4"/>
      <c r="E331" s="31"/>
      <c r="F331" s="31"/>
      <c r="G331" s="31"/>
      <c r="H331" s="31"/>
      <c r="I331" s="31"/>
      <c r="J331" s="31"/>
      <c r="K331" s="34"/>
    </row>
    <row r="332" spans="1:11">
      <c r="A332" s="38"/>
      <c r="B332" s="41"/>
      <c r="C332" s="5"/>
      <c r="D332" s="5"/>
      <c r="E332" s="32"/>
      <c r="F332" s="32"/>
      <c r="G332" s="32"/>
      <c r="H332" s="32"/>
      <c r="I332" s="32"/>
      <c r="J332" s="32"/>
      <c r="K332" s="35"/>
    </row>
    <row r="333" spans="1:11" ht="21.6" customHeight="1">
      <c r="A333" s="42" t="s">
        <v>238</v>
      </c>
      <c r="B333" s="43"/>
      <c r="C333" s="16"/>
      <c r="D333" s="16"/>
      <c r="E333" s="12">
        <f>SUM(E252:E332)</f>
        <v>17903670</v>
      </c>
      <c r="F333" s="12">
        <f t="shared" ref="F333:J333" si="99">SUM(F252:F332)</f>
        <v>21108279</v>
      </c>
      <c r="G333" s="12">
        <f t="shared" si="99"/>
        <v>21161302</v>
      </c>
      <c r="H333" s="12">
        <f t="shared" si="99"/>
        <v>20934781</v>
      </c>
      <c r="I333" s="12">
        <f t="shared" si="99"/>
        <v>21247821</v>
      </c>
      <c r="J333" s="12">
        <f t="shared" si="99"/>
        <v>21570255</v>
      </c>
      <c r="K333" s="13">
        <f>SUM(E333:J333)</f>
        <v>123926108</v>
      </c>
    </row>
    <row r="334" spans="1:11" ht="6.75" customHeight="1">
      <c r="A334" s="44" t="s">
        <v>147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5"/>
    </row>
    <row r="335" spans="1:11" ht="18" customHeight="1" thickBot="1">
      <c r="A335" s="46" t="s">
        <v>239</v>
      </c>
      <c r="B335" s="47"/>
      <c r="C335" s="47"/>
      <c r="D335" s="47"/>
      <c r="E335" s="47"/>
      <c r="F335" s="47"/>
      <c r="G335" s="47"/>
      <c r="H335" s="47"/>
      <c r="I335" s="47"/>
      <c r="J335" s="47"/>
      <c r="K335" s="48"/>
    </row>
    <row r="336" spans="1:11" ht="26.45" thickTop="1">
      <c r="A336" s="1" t="s">
        <v>149</v>
      </c>
      <c r="B336" s="2" t="s">
        <v>150</v>
      </c>
      <c r="C336" s="17"/>
      <c r="D336" s="17"/>
      <c r="E336" s="14" t="s">
        <v>151</v>
      </c>
      <c r="F336" s="14" t="s">
        <v>152</v>
      </c>
      <c r="G336" s="14" t="s">
        <v>153</v>
      </c>
      <c r="H336" s="14" t="s">
        <v>154</v>
      </c>
      <c r="I336" s="14" t="s">
        <v>155</v>
      </c>
      <c r="J336" s="14" t="s">
        <v>156</v>
      </c>
      <c r="K336" s="15" t="s">
        <v>157</v>
      </c>
    </row>
    <row r="337" spans="1:11">
      <c r="A337" s="36" t="s">
        <v>240</v>
      </c>
      <c r="B337" s="39" t="s">
        <v>241</v>
      </c>
      <c r="C337" s="3"/>
      <c r="D337" s="3"/>
      <c r="E337" s="30">
        <v>1469440</v>
      </c>
      <c r="F337" s="30">
        <v>1536226</v>
      </c>
      <c r="G337" s="30">
        <v>1536226</v>
      </c>
      <c r="H337" s="30">
        <v>1629782</v>
      </c>
      <c r="I337" s="30">
        <v>1629782</v>
      </c>
      <c r="J337" s="30">
        <v>0</v>
      </c>
      <c r="K337" s="33">
        <f>SUM(E337:J339)</f>
        <v>7801456</v>
      </c>
    </row>
    <row r="338" spans="1:11" ht="18" customHeight="1">
      <c r="A338" s="37"/>
      <c r="B338" s="40"/>
      <c r="C338" s="4"/>
      <c r="D338" s="4"/>
      <c r="E338" s="31"/>
      <c r="F338" s="31"/>
      <c r="G338" s="31"/>
      <c r="H338" s="31"/>
      <c r="I338" s="31"/>
      <c r="J338" s="31"/>
      <c r="K338" s="34"/>
    </row>
    <row r="339" spans="1:11">
      <c r="A339" s="38"/>
      <c r="B339" s="41"/>
      <c r="C339" s="5"/>
      <c r="D339" s="5"/>
      <c r="E339" s="32"/>
      <c r="F339" s="32"/>
      <c r="G339" s="32"/>
      <c r="H339" s="32"/>
      <c r="I339" s="32"/>
      <c r="J339" s="32"/>
      <c r="K339" s="35"/>
    </row>
    <row r="340" spans="1:11">
      <c r="A340" s="36" t="s">
        <v>242</v>
      </c>
      <c r="B340" s="39" t="s">
        <v>243</v>
      </c>
      <c r="C340" s="3"/>
      <c r="D340" s="3"/>
      <c r="E340" s="30">
        <v>37651930</v>
      </c>
      <c r="F340" s="30">
        <v>40654605</v>
      </c>
      <c r="G340" s="30">
        <v>40654606</v>
      </c>
      <c r="H340" s="30">
        <v>44515634</v>
      </c>
      <c r="I340" s="30">
        <v>44515635</v>
      </c>
      <c r="J340" s="30">
        <v>0</v>
      </c>
      <c r="K340" s="33">
        <f>SUM(E340:J342)</f>
        <v>207992410</v>
      </c>
    </row>
    <row r="341" spans="1:11" ht="18" customHeight="1">
      <c r="A341" s="37"/>
      <c r="B341" s="40"/>
      <c r="C341" s="4"/>
      <c r="D341" s="4"/>
      <c r="E341" s="31"/>
      <c r="F341" s="31"/>
      <c r="G341" s="31"/>
      <c r="H341" s="31"/>
      <c r="I341" s="31"/>
      <c r="J341" s="31"/>
      <c r="K341" s="34"/>
    </row>
    <row r="342" spans="1:11">
      <c r="A342" s="38"/>
      <c r="B342" s="41"/>
      <c r="C342" s="5"/>
      <c r="D342" s="5"/>
      <c r="E342" s="32"/>
      <c r="F342" s="32"/>
      <c r="G342" s="32"/>
      <c r="H342" s="32"/>
      <c r="I342" s="32"/>
      <c r="J342" s="32"/>
      <c r="K342" s="35"/>
    </row>
    <row r="343" spans="1:11">
      <c r="A343" s="42" t="s">
        <v>244</v>
      </c>
      <c r="B343" s="43"/>
      <c r="C343" s="16"/>
      <c r="D343" s="16"/>
      <c r="E343" s="12">
        <f>SUM(E337:E342)</f>
        <v>39121370</v>
      </c>
      <c r="F343" s="12">
        <f t="shared" ref="F343:J343" si="100">SUM(F337:F342)</f>
        <v>42190831</v>
      </c>
      <c r="G343" s="12">
        <f t="shared" si="100"/>
        <v>42190832</v>
      </c>
      <c r="H343" s="12">
        <f t="shared" si="100"/>
        <v>46145416</v>
      </c>
      <c r="I343" s="12">
        <f t="shared" si="100"/>
        <v>46145417</v>
      </c>
      <c r="J343" s="12">
        <f t="shared" si="100"/>
        <v>0</v>
      </c>
      <c r="K343" s="13">
        <f>SUM(E343:J343)</f>
        <v>215793866</v>
      </c>
    </row>
    <row r="344" spans="1:11" ht="6.75" customHeight="1">
      <c r="A344" s="44" t="s">
        <v>147</v>
      </c>
      <c r="B344" s="43"/>
      <c r="C344" s="43"/>
      <c r="D344" s="43"/>
      <c r="E344" s="43"/>
      <c r="F344" s="43"/>
      <c r="G344" s="43"/>
      <c r="H344" s="43"/>
      <c r="I344" s="43"/>
      <c r="J344" s="43"/>
      <c r="K344" s="45"/>
    </row>
    <row r="345" spans="1:11" ht="18" customHeight="1" thickBot="1">
      <c r="A345" s="46" t="s">
        <v>245</v>
      </c>
      <c r="B345" s="47"/>
      <c r="C345" s="47"/>
      <c r="D345" s="47"/>
      <c r="E345" s="47"/>
      <c r="F345" s="47"/>
      <c r="G345" s="47"/>
      <c r="H345" s="47"/>
      <c r="I345" s="47"/>
      <c r="J345" s="47"/>
      <c r="K345" s="48"/>
    </row>
    <row r="346" spans="1:11" ht="26.45" thickTop="1">
      <c r="A346" s="1" t="s">
        <v>149</v>
      </c>
      <c r="B346" s="2" t="s">
        <v>150</v>
      </c>
      <c r="C346" s="17"/>
      <c r="D346" s="17"/>
      <c r="E346" s="14" t="s">
        <v>151</v>
      </c>
      <c r="F346" s="14" t="s">
        <v>152</v>
      </c>
      <c r="G346" s="14" t="s">
        <v>153</v>
      </c>
      <c r="H346" s="14" t="s">
        <v>154</v>
      </c>
      <c r="I346" s="14" t="s">
        <v>155</v>
      </c>
      <c r="J346" s="14" t="s">
        <v>156</v>
      </c>
      <c r="K346" s="15" t="s">
        <v>157</v>
      </c>
    </row>
    <row r="347" spans="1:11">
      <c r="A347" s="36" t="s">
        <v>246</v>
      </c>
      <c r="B347" s="39" t="s">
        <v>247</v>
      </c>
      <c r="C347" s="3"/>
      <c r="D347" s="3"/>
      <c r="E347" s="30">
        <v>1650000</v>
      </c>
      <c r="F347" s="30">
        <v>0</v>
      </c>
      <c r="G347" s="30">
        <v>500000</v>
      </c>
      <c r="H347" s="30">
        <v>0</v>
      </c>
      <c r="I347" s="30">
        <v>500000</v>
      </c>
      <c r="J347" s="30">
        <v>250000</v>
      </c>
      <c r="K347" s="33">
        <f>SUM(E347:J349)</f>
        <v>2900000</v>
      </c>
    </row>
    <row r="348" spans="1:11" ht="18" customHeight="1">
      <c r="A348" s="37"/>
      <c r="B348" s="40"/>
      <c r="C348" s="4"/>
      <c r="D348" s="4"/>
      <c r="E348" s="31"/>
      <c r="F348" s="31"/>
      <c r="G348" s="31"/>
      <c r="H348" s="31"/>
      <c r="I348" s="31"/>
      <c r="J348" s="31"/>
      <c r="K348" s="34"/>
    </row>
    <row r="349" spans="1:11">
      <c r="A349" s="38"/>
      <c r="B349" s="41"/>
      <c r="C349" s="5"/>
      <c r="D349" s="5"/>
      <c r="E349" s="32"/>
      <c r="F349" s="32"/>
      <c r="G349" s="32"/>
      <c r="H349" s="32"/>
      <c r="I349" s="32"/>
      <c r="J349" s="32"/>
      <c r="K349" s="35"/>
    </row>
    <row r="350" spans="1:11">
      <c r="A350" s="36" t="s">
        <v>248</v>
      </c>
      <c r="B350" s="39" t="s">
        <v>249</v>
      </c>
      <c r="C350" s="3"/>
      <c r="D350" s="3"/>
      <c r="E350" s="30">
        <v>1500000</v>
      </c>
      <c r="F350" s="30">
        <v>0</v>
      </c>
      <c r="G350" s="30">
        <v>2000000</v>
      </c>
      <c r="H350" s="30">
        <v>0</v>
      </c>
      <c r="I350" s="30">
        <v>2000000</v>
      </c>
      <c r="J350" s="30">
        <v>1500000</v>
      </c>
      <c r="K350" s="33">
        <f>SUM(E350:J352)</f>
        <v>7000000</v>
      </c>
    </row>
    <row r="351" spans="1:11" ht="18" customHeight="1">
      <c r="A351" s="37"/>
      <c r="B351" s="40"/>
      <c r="C351" s="4"/>
      <c r="D351" s="4"/>
      <c r="E351" s="31"/>
      <c r="F351" s="31"/>
      <c r="G351" s="31"/>
      <c r="H351" s="31"/>
      <c r="I351" s="31"/>
      <c r="J351" s="31"/>
      <c r="K351" s="34"/>
    </row>
    <row r="352" spans="1:11">
      <c r="A352" s="38"/>
      <c r="B352" s="41"/>
      <c r="C352" s="5"/>
      <c r="D352" s="5"/>
      <c r="E352" s="32"/>
      <c r="F352" s="32"/>
      <c r="G352" s="32"/>
      <c r="H352" s="32"/>
      <c r="I352" s="32"/>
      <c r="J352" s="32"/>
      <c r="K352" s="35"/>
    </row>
    <row r="353" spans="1:11">
      <c r="A353" s="36" t="s">
        <v>250</v>
      </c>
      <c r="B353" s="39" t="s">
        <v>251</v>
      </c>
      <c r="C353" s="3"/>
      <c r="D353" s="3"/>
      <c r="E353" s="30">
        <v>3611</v>
      </c>
      <c r="F353" s="30">
        <v>0</v>
      </c>
      <c r="G353" s="30">
        <v>15000</v>
      </c>
      <c r="H353" s="30">
        <v>0</v>
      </c>
      <c r="I353" s="30">
        <v>15000</v>
      </c>
      <c r="J353" s="30">
        <v>15000</v>
      </c>
      <c r="K353" s="33">
        <f>SUM(E353:J355)</f>
        <v>48611</v>
      </c>
    </row>
    <row r="354" spans="1:11" ht="18" customHeight="1">
      <c r="A354" s="37"/>
      <c r="B354" s="40"/>
      <c r="C354" s="4"/>
      <c r="D354" s="4"/>
      <c r="E354" s="31"/>
      <c r="F354" s="31"/>
      <c r="G354" s="31"/>
      <c r="H354" s="31"/>
      <c r="I354" s="31"/>
      <c r="J354" s="31"/>
      <c r="K354" s="34"/>
    </row>
    <row r="355" spans="1:11">
      <c r="A355" s="38"/>
      <c r="B355" s="41"/>
      <c r="C355" s="5"/>
      <c r="D355" s="5"/>
      <c r="E355" s="32"/>
      <c r="F355" s="32"/>
      <c r="G355" s="32"/>
      <c r="H355" s="32"/>
      <c r="I355" s="32"/>
      <c r="J355" s="32"/>
      <c r="K355" s="35"/>
    </row>
    <row r="356" spans="1:11">
      <c r="A356" s="36" t="s">
        <v>252</v>
      </c>
      <c r="B356" s="39" t="s">
        <v>253</v>
      </c>
      <c r="C356" s="3"/>
      <c r="D356" s="3"/>
      <c r="E356" s="30">
        <v>-500000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3">
        <f>SUM(E356:J358)</f>
        <v>-500000</v>
      </c>
    </row>
    <row r="357" spans="1:11" ht="18" customHeight="1">
      <c r="A357" s="37"/>
      <c r="B357" s="40"/>
      <c r="C357" s="4"/>
      <c r="D357" s="4"/>
      <c r="E357" s="31"/>
      <c r="F357" s="31"/>
      <c r="G357" s="31"/>
      <c r="H357" s="31"/>
      <c r="I357" s="31"/>
      <c r="J357" s="31"/>
      <c r="K357" s="34"/>
    </row>
    <row r="358" spans="1:11">
      <c r="A358" s="38"/>
      <c r="B358" s="41"/>
      <c r="C358" s="5"/>
      <c r="D358" s="5"/>
      <c r="E358" s="32"/>
      <c r="F358" s="32"/>
      <c r="G358" s="32"/>
      <c r="H358" s="32"/>
      <c r="I358" s="32"/>
      <c r="J358" s="32"/>
      <c r="K358" s="35"/>
    </row>
    <row r="359" spans="1:11">
      <c r="A359" s="36" t="s">
        <v>254</v>
      </c>
      <c r="B359" s="39" t="s">
        <v>255</v>
      </c>
      <c r="C359" s="3"/>
      <c r="D359" s="3"/>
      <c r="E359" s="30">
        <v>7000000</v>
      </c>
      <c r="F359" s="30">
        <v>7000000</v>
      </c>
      <c r="G359" s="30">
        <v>7000000</v>
      </c>
      <c r="H359" s="30">
        <v>7000000</v>
      </c>
      <c r="I359" s="30">
        <v>7000000</v>
      </c>
      <c r="J359" s="30">
        <v>7000000</v>
      </c>
      <c r="K359" s="33">
        <f>SUM(E359:J361)</f>
        <v>42000000</v>
      </c>
    </row>
    <row r="360" spans="1:11" ht="18" customHeight="1">
      <c r="A360" s="37"/>
      <c r="B360" s="40"/>
      <c r="C360" s="4"/>
      <c r="D360" s="4"/>
      <c r="E360" s="31"/>
      <c r="F360" s="31"/>
      <c r="G360" s="31"/>
      <c r="H360" s="31"/>
      <c r="I360" s="31"/>
      <c r="J360" s="31"/>
      <c r="K360" s="34"/>
    </row>
    <row r="361" spans="1:11">
      <c r="A361" s="38"/>
      <c r="B361" s="41"/>
      <c r="C361" s="5"/>
      <c r="D361" s="5"/>
      <c r="E361" s="32"/>
      <c r="F361" s="32"/>
      <c r="G361" s="32"/>
      <c r="H361" s="32"/>
      <c r="I361" s="32"/>
      <c r="J361" s="32"/>
      <c r="K361" s="35"/>
    </row>
    <row r="362" spans="1:11">
      <c r="A362" s="36" t="s">
        <v>256</v>
      </c>
      <c r="B362" s="39" t="s">
        <v>257</v>
      </c>
      <c r="C362" s="3"/>
      <c r="D362" s="3"/>
      <c r="E362" s="30">
        <v>200000000</v>
      </c>
      <c r="F362" s="30">
        <v>8000000</v>
      </c>
      <c r="G362" s="30">
        <v>8000000</v>
      </c>
      <c r="H362" s="30">
        <v>8000000</v>
      </c>
      <c r="I362" s="30">
        <v>8000000</v>
      </c>
      <c r="J362" s="30">
        <v>8000000</v>
      </c>
      <c r="K362" s="33">
        <f>SUM(E362:J364)</f>
        <v>240000000</v>
      </c>
    </row>
    <row r="363" spans="1:11" ht="18" customHeight="1">
      <c r="A363" s="37"/>
      <c r="B363" s="40"/>
      <c r="C363" s="4"/>
      <c r="D363" s="4"/>
      <c r="E363" s="31"/>
      <c r="F363" s="31"/>
      <c r="G363" s="31"/>
      <c r="H363" s="31"/>
      <c r="I363" s="31"/>
      <c r="J363" s="31"/>
      <c r="K363" s="34"/>
    </row>
    <row r="364" spans="1:11">
      <c r="A364" s="38"/>
      <c r="B364" s="41"/>
      <c r="C364" s="5"/>
      <c r="D364" s="5"/>
      <c r="E364" s="32"/>
      <c r="F364" s="32"/>
      <c r="G364" s="32"/>
      <c r="H364" s="32"/>
      <c r="I364" s="32"/>
      <c r="J364" s="32"/>
      <c r="K364" s="35"/>
    </row>
    <row r="365" spans="1:11">
      <c r="A365" s="36" t="s">
        <v>258</v>
      </c>
      <c r="B365" s="39" t="s">
        <v>259</v>
      </c>
      <c r="C365" s="3"/>
      <c r="D365" s="3"/>
      <c r="E365" s="30">
        <v>-382381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3">
        <f>SUM(E365:J367)</f>
        <v>-382381</v>
      </c>
    </row>
    <row r="366" spans="1:11" ht="18" customHeight="1">
      <c r="A366" s="37"/>
      <c r="B366" s="40"/>
      <c r="C366" s="4"/>
      <c r="D366" s="4"/>
      <c r="E366" s="31"/>
      <c r="F366" s="31"/>
      <c r="G366" s="31"/>
      <c r="H366" s="31"/>
      <c r="I366" s="31"/>
      <c r="J366" s="31"/>
      <c r="K366" s="34"/>
    </row>
    <row r="367" spans="1:11">
      <c r="A367" s="38"/>
      <c r="B367" s="41"/>
      <c r="C367" s="5"/>
      <c r="D367" s="5"/>
      <c r="E367" s="32"/>
      <c r="F367" s="32"/>
      <c r="G367" s="32"/>
      <c r="H367" s="32"/>
      <c r="I367" s="32"/>
      <c r="J367" s="32"/>
      <c r="K367" s="35"/>
    </row>
    <row r="368" spans="1:11">
      <c r="A368" s="36" t="s">
        <v>260</v>
      </c>
      <c r="B368" s="39" t="s">
        <v>261</v>
      </c>
      <c r="C368" s="3"/>
      <c r="D368" s="3"/>
      <c r="E368" s="30">
        <v>-266549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3">
        <f>SUM(E368:J370)</f>
        <v>-266549</v>
      </c>
    </row>
    <row r="369" spans="1:11" ht="18" customHeight="1">
      <c r="A369" s="37"/>
      <c r="B369" s="40"/>
      <c r="C369" s="4"/>
      <c r="D369" s="4"/>
      <c r="E369" s="31"/>
      <c r="F369" s="31"/>
      <c r="G369" s="31"/>
      <c r="H369" s="31"/>
      <c r="I369" s="31"/>
      <c r="J369" s="31"/>
      <c r="K369" s="34"/>
    </row>
    <row r="370" spans="1:11">
      <c r="A370" s="38"/>
      <c r="B370" s="41"/>
      <c r="C370" s="5"/>
      <c r="D370" s="5"/>
      <c r="E370" s="32"/>
      <c r="F370" s="32"/>
      <c r="G370" s="32"/>
      <c r="H370" s="32"/>
      <c r="I370" s="32"/>
      <c r="J370" s="32"/>
      <c r="K370" s="35"/>
    </row>
    <row r="371" spans="1:11">
      <c r="A371" s="36" t="s">
        <v>262</v>
      </c>
      <c r="B371" s="39" t="s">
        <v>263</v>
      </c>
      <c r="C371" s="3"/>
      <c r="D371" s="3"/>
      <c r="E371" s="30">
        <v>6000000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3">
        <f>SUM(E371:J373)</f>
        <v>6000000</v>
      </c>
    </row>
    <row r="372" spans="1:11" ht="18" customHeight="1">
      <c r="A372" s="37"/>
      <c r="B372" s="40"/>
      <c r="C372" s="4"/>
      <c r="D372" s="4"/>
      <c r="E372" s="31"/>
      <c r="F372" s="31"/>
      <c r="G372" s="31"/>
      <c r="H372" s="31"/>
      <c r="I372" s="31"/>
      <c r="J372" s="31"/>
      <c r="K372" s="34"/>
    </row>
    <row r="373" spans="1:11">
      <c r="A373" s="38"/>
      <c r="B373" s="41"/>
      <c r="C373" s="5"/>
      <c r="D373" s="5"/>
      <c r="E373" s="32"/>
      <c r="F373" s="32"/>
      <c r="G373" s="32"/>
      <c r="H373" s="32"/>
      <c r="I373" s="32"/>
      <c r="J373" s="32"/>
      <c r="K373" s="35"/>
    </row>
    <row r="374" spans="1:11">
      <c r="A374" s="36" t="s">
        <v>264</v>
      </c>
      <c r="B374" s="39" t="s">
        <v>265</v>
      </c>
      <c r="C374" s="3"/>
      <c r="D374" s="3"/>
      <c r="E374" s="30">
        <v>1500000</v>
      </c>
      <c r="F374" s="30">
        <v>0</v>
      </c>
      <c r="G374" s="30">
        <v>500000</v>
      </c>
      <c r="H374" s="30">
        <v>0</v>
      </c>
      <c r="I374" s="30">
        <v>500000</v>
      </c>
      <c r="J374" s="30">
        <v>500000</v>
      </c>
      <c r="K374" s="33">
        <f>SUM(E374:J376)</f>
        <v>3000000</v>
      </c>
    </row>
    <row r="375" spans="1:11" ht="18" customHeight="1">
      <c r="A375" s="37"/>
      <c r="B375" s="40"/>
      <c r="C375" s="4"/>
      <c r="D375" s="4"/>
      <c r="E375" s="31"/>
      <c r="F375" s="31"/>
      <c r="G375" s="31"/>
      <c r="H375" s="31"/>
      <c r="I375" s="31"/>
      <c r="J375" s="31"/>
      <c r="K375" s="34"/>
    </row>
    <row r="376" spans="1:11">
      <c r="A376" s="38"/>
      <c r="B376" s="41"/>
      <c r="C376" s="5"/>
      <c r="D376" s="5"/>
      <c r="E376" s="32"/>
      <c r="F376" s="32"/>
      <c r="G376" s="32"/>
      <c r="H376" s="32"/>
      <c r="I376" s="32"/>
      <c r="J376" s="32"/>
      <c r="K376" s="35"/>
    </row>
    <row r="377" spans="1:11">
      <c r="A377" s="36" t="s">
        <v>266</v>
      </c>
      <c r="B377" s="39" t="s">
        <v>267</v>
      </c>
      <c r="C377" s="3"/>
      <c r="D377" s="3"/>
      <c r="E377" s="30">
        <v>-64891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3">
        <f>SUM(E377:J379)</f>
        <v>-64891</v>
      </c>
    </row>
    <row r="378" spans="1:11" ht="18" customHeight="1">
      <c r="A378" s="37"/>
      <c r="B378" s="40"/>
      <c r="C378" s="4"/>
      <c r="D378" s="4"/>
      <c r="E378" s="31"/>
      <c r="F378" s="31"/>
      <c r="G378" s="31"/>
      <c r="H378" s="31"/>
      <c r="I378" s="31"/>
      <c r="J378" s="31"/>
      <c r="K378" s="34"/>
    </row>
    <row r="379" spans="1:11">
      <c r="A379" s="38"/>
      <c r="B379" s="41"/>
      <c r="C379" s="5"/>
      <c r="D379" s="5"/>
      <c r="E379" s="32"/>
      <c r="F379" s="32"/>
      <c r="G379" s="32"/>
      <c r="H379" s="32"/>
      <c r="I379" s="32"/>
      <c r="J379" s="32"/>
      <c r="K379" s="35"/>
    </row>
    <row r="380" spans="1:11">
      <c r="A380" s="36" t="s">
        <v>268</v>
      </c>
      <c r="B380" s="39" t="s">
        <v>269</v>
      </c>
      <c r="C380" s="3"/>
      <c r="D380" s="3"/>
      <c r="E380" s="30">
        <v>2500000</v>
      </c>
      <c r="F380" s="30">
        <v>2599205</v>
      </c>
      <c r="G380" s="30">
        <v>85545135</v>
      </c>
      <c r="H380" s="30">
        <v>9795857</v>
      </c>
      <c r="I380" s="30">
        <v>0</v>
      </c>
      <c r="J380" s="30">
        <v>0</v>
      </c>
      <c r="K380" s="33">
        <f>SUM(E380:J382)</f>
        <v>100440197</v>
      </c>
    </row>
    <row r="381" spans="1:11" ht="18" customHeight="1">
      <c r="A381" s="37"/>
      <c r="B381" s="40"/>
      <c r="C381" s="4"/>
      <c r="D381" s="4"/>
      <c r="E381" s="31"/>
      <c r="F381" s="31"/>
      <c r="G381" s="31"/>
      <c r="H381" s="31"/>
      <c r="I381" s="31"/>
      <c r="J381" s="31"/>
      <c r="K381" s="34"/>
    </row>
    <row r="382" spans="1:11">
      <c r="A382" s="38"/>
      <c r="B382" s="41"/>
      <c r="C382" s="5"/>
      <c r="D382" s="5"/>
      <c r="E382" s="32"/>
      <c r="F382" s="32"/>
      <c r="G382" s="32"/>
      <c r="H382" s="32"/>
      <c r="I382" s="32"/>
      <c r="J382" s="32"/>
      <c r="K382" s="35"/>
    </row>
    <row r="383" spans="1:11">
      <c r="A383" s="36" t="s">
        <v>270</v>
      </c>
      <c r="B383" s="39" t="s">
        <v>271</v>
      </c>
      <c r="C383" s="3"/>
      <c r="D383" s="3"/>
      <c r="E383" s="30">
        <v>-500000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3">
        <f>SUM(E383:J385)</f>
        <v>-500000</v>
      </c>
    </row>
    <row r="384" spans="1:11" ht="18" customHeight="1">
      <c r="A384" s="37"/>
      <c r="B384" s="40"/>
      <c r="C384" s="4"/>
      <c r="D384" s="4"/>
      <c r="E384" s="31"/>
      <c r="F384" s="31"/>
      <c r="G384" s="31"/>
      <c r="H384" s="31"/>
      <c r="I384" s="31"/>
      <c r="J384" s="31"/>
      <c r="K384" s="34"/>
    </row>
    <row r="385" spans="1:11">
      <c r="A385" s="38"/>
      <c r="B385" s="41"/>
      <c r="C385" s="5"/>
      <c r="D385" s="5"/>
      <c r="E385" s="32"/>
      <c r="F385" s="32"/>
      <c r="G385" s="32"/>
      <c r="H385" s="32"/>
      <c r="I385" s="32"/>
      <c r="J385" s="32"/>
      <c r="K385" s="35"/>
    </row>
    <row r="386" spans="1:11">
      <c r="A386" s="36" t="s">
        <v>272</v>
      </c>
      <c r="B386" s="39" t="s">
        <v>273</v>
      </c>
      <c r="C386" s="3"/>
      <c r="D386" s="3"/>
      <c r="E386" s="30">
        <v>500000</v>
      </c>
      <c r="F386" s="30">
        <v>0</v>
      </c>
      <c r="G386" s="30">
        <v>500000</v>
      </c>
      <c r="H386" s="30">
        <v>0</v>
      </c>
      <c r="I386" s="30">
        <v>500000</v>
      </c>
      <c r="J386" s="30">
        <v>500000</v>
      </c>
      <c r="K386" s="33">
        <f>SUM(E386:J388)</f>
        <v>2000000</v>
      </c>
    </row>
    <row r="387" spans="1:11" ht="18" customHeight="1">
      <c r="A387" s="37"/>
      <c r="B387" s="40"/>
      <c r="C387" s="4"/>
      <c r="D387" s="4"/>
      <c r="E387" s="31"/>
      <c r="F387" s="31"/>
      <c r="G387" s="31"/>
      <c r="H387" s="31"/>
      <c r="I387" s="31"/>
      <c r="J387" s="31"/>
      <c r="K387" s="34"/>
    </row>
    <row r="388" spans="1:11">
      <c r="A388" s="38"/>
      <c r="B388" s="41"/>
      <c r="C388" s="5"/>
      <c r="D388" s="5"/>
      <c r="E388" s="32"/>
      <c r="F388" s="32"/>
      <c r="G388" s="32"/>
      <c r="H388" s="32"/>
      <c r="I388" s="32"/>
      <c r="J388" s="32"/>
      <c r="K388" s="35"/>
    </row>
    <row r="389" spans="1:11">
      <c r="A389" s="36" t="s">
        <v>274</v>
      </c>
      <c r="B389" s="39" t="s">
        <v>275</v>
      </c>
      <c r="C389" s="3"/>
      <c r="D389" s="3"/>
      <c r="E389" s="30">
        <v>650000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3">
        <f>SUM(E389:J391)</f>
        <v>650000</v>
      </c>
    </row>
    <row r="390" spans="1:11" ht="18" customHeight="1">
      <c r="A390" s="37"/>
      <c r="B390" s="40"/>
      <c r="C390" s="4"/>
      <c r="D390" s="4"/>
      <c r="E390" s="31"/>
      <c r="F390" s="31"/>
      <c r="G390" s="31"/>
      <c r="H390" s="31"/>
      <c r="I390" s="31"/>
      <c r="J390" s="31"/>
      <c r="K390" s="34"/>
    </row>
    <row r="391" spans="1:11">
      <c r="A391" s="38"/>
      <c r="B391" s="41"/>
      <c r="C391" s="5"/>
      <c r="D391" s="5"/>
      <c r="E391" s="32"/>
      <c r="F391" s="32"/>
      <c r="G391" s="32"/>
      <c r="H391" s="32"/>
      <c r="I391" s="32"/>
      <c r="J391" s="32"/>
      <c r="K391" s="35"/>
    </row>
    <row r="392" spans="1:11">
      <c r="A392" s="42" t="s">
        <v>276</v>
      </c>
      <c r="B392" s="43"/>
      <c r="C392" s="16"/>
      <c r="D392" s="16"/>
      <c r="E392" s="12">
        <f>SUM(E347:E390)</f>
        <v>219589790</v>
      </c>
      <c r="F392" s="12">
        <f t="shared" ref="F392:J392" si="101">SUM(F347:F390)</f>
        <v>17599205</v>
      </c>
      <c r="G392" s="12">
        <f t="shared" si="101"/>
        <v>104060135</v>
      </c>
      <c r="H392" s="12">
        <f t="shared" si="101"/>
        <v>24795857</v>
      </c>
      <c r="I392" s="12">
        <f t="shared" si="101"/>
        <v>18515000</v>
      </c>
      <c r="J392" s="12">
        <f t="shared" si="101"/>
        <v>17765000</v>
      </c>
      <c r="K392" s="13">
        <f>SUM(E392:J392)</f>
        <v>402324987</v>
      </c>
    </row>
    <row r="393" spans="1:11" ht="6.75" customHeight="1">
      <c r="A393" s="44" t="s">
        <v>147</v>
      </c>
      <c r="B393" s="43"/>
      <c r="C393" s="43"/>
      <c r="D393" s="43"/>
      <c r="E393" s="43"/>
      <c r="F393" s="43"/>
      <c r="G393" s="43"/>
      <c r="H393" s="43"/>
      <c r="I393" s="43"/>
      <c r="J393" s="43"/>
      <c r="K393" s="45"/>
    </row>
    <row r="394" spans="1:11" ht="18" customHeight="1" thickBot="1">
      <c r="A394" s="46" t="s">
        <v>277</v>
      </c>
      <c r="B394" s="47"/>
      <c r="C394" s="47"/>
      <c r="D394" s="47"/>
      <c r="E394" s="47"/>
      <c r="F394" s="47"/>
      <c r="G394" s="47"/>
      <c r="H394" s="47"/>
      <c r="I394" s="47"/>
      <c r="J394" s="47"/>
      <c r="K394" s="48"/>
    </row>
    <row r="395" spans="1:11" ht="26.45" thickTop="1">
      <c r="A395" s="1" t="s">
        <v>149</v>
      </c>
      <c r="B395" s="2" t="s">
        <v>150</v>
      </c>
      <c r="C395" s="17"/>
      <c r="D395" s="17"/>
      <c r="E395" s="14" t="s">
        <v>151</v>
      </c>
      <c r="F395" s="14" t="s">
        <v>152</v>
      </c>
      <c r="G395" s="14" t="s">
        <v>153</v>
      </c>
      <c r="H395" s="14" t="s">
        <v>154</v>
      </c>
      <c r="I395" s="14" t="s">
        <v>155</v>
      </c>
      <c r="J395" s="14" t="s">
        <v>156</v>
      </c>
      <c r="K395" s="15" t="s">
        <v>157</v>
      </c>
    </row>
    <row r="396" spans="1:11">
      <c r="A396" s="36" t="s">
        <v>278</v>
      </c>
      <c r="B396" s="39" t="s">
        <v>279</v>
      </c>
      <c r="C396" s="3"/>
      <c r="D396" s="3"/>
      <c r="E396" s="30">
        <v>9586</v>
      </c>
      <c r="F396" s="30">
        <v>0</v>
      </c>
      <c r="G396" s="30">
        <v>0</v>
      </c>
      <c r="H396" s="30">
        <v>0</v>
      </c>
      <c r="I396" s="30">
        <v>0</v>
      </c>
      <c r="J396" s="30">
        <v>0</v>
      </c>
      <c r="K396" s="33">
        <f>SUM(E396:J398)</f>
        <v>9586</v>
      </c>
    </row>
    <row r="397" spans="1:11" ht="18" customHeight="1">
      <c r="A397" s="37"/>
      <c r="B397" s="40"/>
      <c r="C397" s="4"/>
      <c r="D397" s="4"/>
      <c r="E397" s="31"/>
      <c r="F397" s="31"/>
      <c r="G397" s="31"/>
      <c r="H397" s="31"/>
      <c r="I397" s="31"/>
      <c r="J397" s="31"/>
      <c r="K397" s="34"/>
    </row>
    <row r="398" spans="1:11">
      <c r="A398" s="38"/>
      <c r="B398" s="41"/>
      <c r="C398" s="5"/>
      <c r="D398" s="5"/>
      <c r="E398" s="32"/>
      <c r="F398" s="32"/>
      <c r="G398" s="32"/>
      <c r="H398" s="32"/>
      <c r="I398" s="32"/>
      <c r="J398" s="32"/>
      <c r="K398" s="35"/>
    </row>
    <row r="399" spans="1:11">
      <c r="A399" s="36" t="s">
        <v>280</v>
      </c>
      <c r="B399" s="39" t="s">
        <v>281</v>
      </c>
      <c r="C399" s="3"/>
      <c r="D399" s="3"/>
      <c r="E399" s="30">
        <v>750000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3">
        <f t="shared" ref="K399" si="102">SUM(E399:J401)</f>
        <v>750000</v>
      </c>
    </row>
    <row r="400" spans="1:11" ht="18" customHeight="1">
      <c r="A400" s="37"/>
      <c r="B400" s="40"/>
      <c r="C400" s="4"/>
      <c r="D400" s="4"/>
      <c r="E400" s="31"/>
      <c r="F400" s="31"/>
      <c r="G400" s="31"/>
      <c r="H400" s="31"/>
      <c r="I400" s="31"/>
      <c r="J400" s="31"/>
      <c r="K400" s="34"/>
    </row>
    <row r="401" spans="1:11">
      <c r="A401" s="38"/>
      <c r="B401" s="41"/>
      <c r="C401" s="5"/>
      <c r="D401" s="5"/>
      <c r="E401" s="32"/>
      <c r="F401" s="32"/>
      <c r="G401" s="32"/>
      <c r="H401" s="32"/>
      <c r="I401" s="32"/>
      <c r="J401" s="32"/>
      <c r="K401" s="35"/>
    </row>
    <row r="402" spans="1:11">
      <c r="A402" s="36" t="s">
        <v>282</v>
      </c>
      <c r="B402" s="39" t="s">
        <v>283</v>
      </c>
      <c r="C402" s="3"/>
      <c r="D402" s="3"/>
      <c r="E402" s="30">
        <v>-37622.46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3">
        <f t="shared" ref="K402" si="103">SUM(E402:J404)</f>
        <v>-37622.46</v>
      </c>
    </row>
    <row r="403" spans="1:11" ht="18" customHeight="1">
      <c r="A403" s="37"/>
      <c r="B403" s="40"/>
      <c r="C403" s="4"/>
      <c r="D403" s="4"/>
      <c r="E403" s="31"/>
      <c r="F403" s="31"/>
      <c r="G403" s="31"/>
      <c r="H403" s="31"/>
      <c r="I403" s="31"/>
      <c r="J403" s="31"/>
      <c r="K403" s="34"/>
    </row>
    <row r="404" spans="1:11">
      <c r="A404" s="38"/>
      <c r="B404" s="41"/>
      <c r="C404" s="5"/>
      <c r="D404" s="5"/>
      <c r="E404" s="32"/>
      <c r="F404" s="32"/>
      <c r="G404" s="32"/>
      <c r="H404" s="32"/>
      <c r="I404" s="32"/>
      <c r="J404" s="32"/>
      <c r="K404" s="35"/>
    </row>
    <row r="405" spans="1:11">
      <c r="A405" s="36" t="s">
        <v>284</v>
      </c>
      <c r="B405" s="39" t="s">
        <v>285</v>
      </c>
      <c r="C405" s="3"/>
      <c r="D405" s="3"/>
      <c r="E405" s="30">
        <v>-468256.09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3">
        <f t="shared" ref="K405" si="104">SUM(E405:J407)</f>
        <v>-468256.09</v>
      </c>
    </row>
    <row r="406" spans="1:11" ht="18" customHeight="1">
      <c r="A406" s="37"/>
      <c r="B406" s="40"/>
      <c r="C406" s="4"/>
      <c r="D406" s="4"/>
      <c r="E406" s="31"/>
      <c r="F406" s="31"/>
      <c r="G406" s="31"/>
      <c r="H406" s="31"/>
      <c r="I406" s="31"/>
      <c r="J406" s="31"/>
      <c r="K406" s="34"/>
    </row>
    <row r="407" spans="1:11">
      <c r="A407" s="38"/>
      <c r="B407" s="41"/>
      <c r="C407" s="5"/>
      <c r="D407" s="5"/>
      <c r="E407" s="32"/>
      <c r="F407" s="32"/>
      <c r="G407" s="32"/>
      <c r="H407" s="32"/>
      <c r="I407" s="32"/>
      <c r="J407" s="32"/>
      <c r="K407" s="35"/>
    </row>
    <row r="408" spans="1:11">
      <c r="A408" s="36" t="s">
        <v>286</v>
      </c>
      <c r="B408" s="39" t="s">
        <v>287</v>
      </c>
      <c r="C408" s="3"/>
      <c r="D408" s="3"/>
      <c r="E408" s="30">
        <v>-19264.2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3">
        <f t="shared" ref="K408" si="105">SUM(E408:J410)</f>
        <v>-19264.2</v>
      </c>
    </row>
    <row r="409" spans="1:11" ht="18" customHeight="1">
      <c r="A409" s="37"/>
      <c r="B409" s="40"/>
      <c r="C409" s="4"/>
      <c r="D409" s="4"/>
      <c r="E409" s="31"/>
      <c r="F409" s="31"/>
      <c r="G409" s="31"/>
      <c r="H409" s="31"/>
      <c r="I409" s="31"/>
      <c r="J409" s="31"/>
      <c r="K409" s="34"/>
    </row>
    <row r="410" spans="1:11">
      <c r="A410" s="38"/>
      <c r="B410" s="41"/>
      <c r="C410" s="5"/>
      <c r="D410" s="5"/>
      <c r="E410" s="32"/>
      <c r="F410" s="32"/>
      <c r="G410" s="32"/>
      <c r="H410" s="32"/>
      <c r="I410" s="32"/>
      <c r="J410" s="32"/>
      <c r="K410" s="35"/>
    </row>
    <row r="411" spans="1:11">
      <c r="A411" s="36" t="s">
        <v>288</v>
      </c>
      <c r="B411" s="39" t="s">
        <v>289</v>
      </c>
      <c r="C411" s="3"/>
      <c r="D411" s="3"/>
      <c r="E411" s="30">
        <v>-47476.49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3">
        <f t="shared" ref="K411" si="106">SUM(E411:J413)</f>
        <v>-47476.49</v>
      </c>
    </row>
    <row r="412" spans="1:11" ht="18" customHeight="1">
      <c r="A412" s="37"/>
      <c r="B412" s="40"/>
      <c r="C412" s="4"/>
      <c r="D412" s="4"/>
      <c r="E412" s="31"/>
      <c r="F412" s="31"/>
      <c r="G412" s="31"/>
      <c r="H412" s="31"/>
      <c r="I412" s="31"/>
      <c r="J412" s="31"/>
      <c r="K412" s="34"/>
    </row>
    <row r="413" spans="1:11">
      <c r="A413" s="38"/>
      <c r="B413" s="41"/>
      <c r="C413" s="5"/>
      <c r="D413" s="5"/>
      <c r="E413" s="32"/>
      <c r="F413" s="32"/>
      <c r="G413" s="32"/>
      <c r="H413" s="32"/>
      <c r="I413" s="32"/>
      <c r="J413" s="32"/>
      <c r="K413" s="35"/>
    </row>
    <row r="414" spans="1:11">
      <c r="A414" s="36" t="s">
        <v>290</v>
      </c>
      <c r="B414" s="39" t="s">
        <v>291</v>
      </c>
      <c r="C414" s="3"/>
      <c r="D414" s="3"/>
      <c r="E414" s="30">
        <v>-42517.86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3">
        <f t="shared" ref="K414" si="107">SUM(E414:J416)</f>
        <v>-42517.86</v>
      </c>
    </row>
    <row r="415" spans="1:11" ht="18" customHeight="1">
      <c r="A415" s="37"/>
      <c r="B415" s="40"/>
      <c r="C415" s="4"/>
      <c r="D415" s="4"/>
      <c r="E415" s="31"/>
      <c r="F415" s="31"/>
      <c r="G415" s="31"/>
      <c r="H415" s="31"/>
      <c r="I415" s="31"/>
      <c r="J415" s="31"/>
      <c r="K415" s="34"/>
    </row>
    <row r="416" spans="1:11">
      <c r="A416" s="38"/>
      <c r="B416" s="41"/>
      <c r="C416" s="5"/>
      <c r="D416" s="5"/>
      <c r="E416" s="32"/>
      <c r="F416" s="32"/>
      <c r="G416" s="32"/>
      <c r="H416" s="32"/>
      <c r="I416" s="32"/>
      <c r="J416" s="32"/>
      <c r="K416" s="35"/>
    </row>
    <row r="417" spans="1:11">
      <c r="A417" s="36" t="s">
        <v>292</v>
      </c>
      <c r="B417" s="39" t="s">
        <v>293</v>
      </c>
      <c r="C417" s="3"/>
      <c r="D417" s="3"/>
      <c r="E417" s="30">
        <v>-151785.94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3">
        <f t="shared" ref="K417" si="108">SUM(E417:J419)</f>
        <v>-151785.94</v>
      </c>
    </row>
    <row r="418" spans="1:11" ht="18" customHeight="1">
      <c r="A418" s="37"/>
      <c r="B418" s="40"/>
      <c r="C418" s="4"/>
      <c r="D418" s="4"/>
      <c r="E418" s="31"/>
      <c r="F418" s="31"/>
      <c r="G418" s="31"/>
      <c r="H418" s="31"/>
      <c r="I418" s="31"/>
      <c r="J418" s="31"/>
      <c r="K418" s="34"/>
    </row>
    <row r="419" spans="1:11">
      <c r="A419" s="38"/>
      <c r="B419" s="41"/>
      <c r="C419" s="5"/>
      <c r="D419" s="5"/>
      <c r="E419" s="32"/>
      <c r="F419" s="32"/>
      <c r="G419" s="32"/>
      <c r="H419" s="32"/>
      <c r="I419" s="32"/>
      <c r="J419" s="32"/>
      <c r="K419" s="35"/>
    </row>
    <row r="420" spans="1:11">
      <c r="A420" s="36" t="s">
        <v>294</v>
      </c>
      <c r="B420" s="39" t="s">
        <v>295</v>
      </c>
      <c r="C420" s="3"/>
      <c r="D420" s="3"/>
      <c r="E420" s="30">
        <v>-33533.760000000002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3">
        <f t="shared" ref="K420" si="109">SUM(E420:J422)</f>
        <v>-33533.760000000002</v>
      </c>
    </row>
    <row r="421" spans="1:11" ht="18" customHeight="1">
      <c r="A421" s="37"/>
      <c r="B421" s="40"/>
      <c r="C421" s="4"/>
      <c r="D421" s="4"/>
      <c r="E421" s="31"/>
      <c r="F421" s="31"/>
      <c r="G421" s="31"/>
      <c r="H421" s="31"/>
      <c r="I421" s="31"/>
      <c r="J421" s="31"/>
      <c r="K421" s="34"/>
    </row>
    <row r="422" spans="1:11">
      <c r="A422" s="38"/>
      <c r="B422" s="41"/>
      <c r="C422" s="5"/>
      <c r="D422" s="5"/>
      <c r="E422" s="32"/>
      <c r="F422" s="32"/>
      <c r="G422" s="32"/>
      <c r="H422" s="32"/>
      <c r="I422" s="32"/>
      <c r="J422" s="32"/>
      <c r="K422" s="35"/>
    </row>
    <row r="423" spans="1:11">
      <c r="A423" s="36" t="s">
        <v>296</v>
      </c>
      <c r="B423" s="39" t="s">
        <v>297</v>
      </c>
      <c r="C423" s="3"/>
      <c r="D423" s="3"/>
      <c r="E423" s="30">
        <v>-38212.92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3">
        <f t="shared" ref="K423" si="110">SUM(E423:J425)</f>
        <v>-38212.92</v>
      </c>
    </row>
    <row r="424" spans="1:11" ht="18" customHeight="1">
      <c r="A424" s="37"/>
      <c r="B424" s="40"/>
      <c r="C424" s="4"/>
      <c r="D424" s="4"/>
      <c r="E424" s="31"/>
      <c r="F424" s="31"/>
      <c r="G424" s="31"/>
      <c r="H424" s="31"/>
      <c r="I424" s="31"/>
      <c r="J424" s="31"/>
      <c r="K424" s="34"/>
    </row>
    <row r="425" spans="1:11">
      <c r="A425" s="38"/>
      <c r="B425" s="41"/>
      <c r="C425" s="5"/>
      <c r="D425" s="5"/>
      <c r="E425" s="32"/>
      <c r="F425" s="32"/>
      <c r="G425" s="32"/>
      <c r="H425" s="32"/>
      <c r="I425" s="32"/>
      <c r="J425" s="32"/>
      <c r="K425" s="35"/>
    </row>
    <row r="426" spans="1:11">
      <c r="A426" s="36" t="s">
        <v>298</v>
      </c>
      <c r="B426" s="39" t="s">
        <v>299</v>
      </c>
      <c r="C426" s="3"/>
      <c r="D426" s="3"/>
      <c r="E426" s="30">
        <v>-7945.48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3">
        <f t="shared" ref="K426" si="111">SUM(E426:J428)</f>
        <v>-7945.48</v>
      </c>
    </row>
    <row r="427" spans="1:11" ht="18" customHeight="1">
      <c r="A427" s="37"/>
      <c r="B427" s="40"/>
      <c r="C427" s="4"/>
      <c r="D427" s="4"/>
      <c r="E427" s="31"/>
      <c r="F427" s="31"/>
      <c r="G427" s="31"/>
      <c r="H427" s="31"/>
      <c r="I427" s="31"/>
      <c r="J427" s="31"/>
      <c r="K427" s="34"/>
    </row>
    <row r="428" spans="1:11">
      <c r="A428" s="38"/>
      <c r="B428" s="41"/>
      <c r="C428" s="5"/>
      <c r="D428" s="5"/>
      <c r="E428" s="32"/>
      <c r="F428" s="32"/>
      <c r="G428" s="32"/>
      <c r="H428" s="32"/>
      <c r="I428" s="32"/>
      <c r="J428" s="32"/>
      <c r="K428" s="35"/>
    </row>
    <row r="429" spans="1:11">
      <c r="A429" s="36" t="s">
        <v>300</v>
      </c>
      <c r="B429" s="39" t="s">
        <v>301</v>
      </c>
      <c r="C429" s="3"/>
      <c r="D429" s="3"/>
      <c r="E429" s="30">
        <v>-5294954.17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3">
        <f t="shared" ref="K429" si="112">SUM(E429:J431)</f>
        <v>-5294954.17</v>
      </c>
    </row>
    <row r="430" spans="1:11" ht="18" customHeight="1">
      <c r="A430" s="37"/>
      <c r="B430" s="40"/>
      <c r="C430" s="4"/>
      <c r="D430" s="4"/>
      <c r="E430" s="31"/>
      <c r="F430" s="31"/>
      <c r="G430" s="31"/>
      <c r="H430" s="31"/>
      <c r="I430" s="31"/>
      <c r="J430" s="31"/>
      <c r="K430" s="34"/>
    </row>
    <row r="431" spans="1:11">
      <c r="A431" s="38"/>
      <c r="B431" s="41"/>
      <c r="C431" s="5"/>
      <c r="D431" s="5"/>
      <c r="E431" s="32"/>
      <c r="F431" s="32"/>
      <c r="G431" s="32"/>
      <c r="H431" s="32"/>
      <c r="I431" s="32"/>
      <c r="J431" s="32"/>
      <c r="K431" s="35"/>
    </row>
    <row r="432" spans="1:11">
      <c r="A432" s="36" t="s">
        <v>302</v>
      </c>
      <c r="B432" s="39" t="s">
        <v>303</v>
      </c>
      <c r="C432" s="3"/>
      <c r="D432" s="3"/>
      <c r="E432" s="30">
        <v>1824475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3">
        <f t="shared" ref="K432" si="113">SUM(E432:J434)</f>
        <v>1824475</v>
      </c>
    </row>
    <row r="433" spans="1:11" ht="18" customHeight="1">
      <c r="A433" s="37"/>
      <c r="B433" s="40"/>
      <c r="C433" s="4"/>
      <c r="D433" s="4"/>
      <c r="E433" s="31"/>
      <c r="F433" s="31"/>
      <c r="G433" s="31"/>
      <c r="H433" s="31"/>
      <c r="I433" s="31"/>
      <c r="J433" s="31"/>
      <c r="K433" s="34"/>
    </row>
    <row r="434" spans="1:11">
      <c r="A434" s="38"/>
      <c r="B434" s="41"/>
      <c r="C434" s="5"/>
      <c r="D434" s="5"/>
      <c r="E434" s="32"/>
      <c r="F434" s="32"/>
      <c r="G434" s="32"/>
      <c r="H434" s="32"/>
      <c r="I434" s="32"/>
      <c r="J434" s="32"/>
      <c r="K434" s="35"/>
    </row>
    <row r="435" spans="1:11">
      <c r="A435" s="36" t="s">
        <v>304</v>
      </c>
      <c r="B435" s="39" t="s">
        <v>305</v>
      </c>
      <c r="C435" s="3"/>
      <c r="D435" s="3"/>
      <c r="E435" s="30">
        <v>-35247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3">
        <f t="shared" ref="K435" si="114">SUM(E435:J437)</f>
        <v>-35247</v>
      </c>
    </row>
    <row r="436" spans="1:11" ht="18" customHeight="1">
      <c r="A436" s="37"/>
      <c r="B436" s="40"/>
      <c r="C436" s="4"/>
      <c r="D436" s="4"/>
      <c r="E436" s="31"/>
      <c r="F436" s="31"/>
      <c r="G436" s="31"/>
      <c r="H436" s="31"/>
      <c r="I436" s="31"/>
      <c r="J436" s="31"/>
      <c r="K436" s="34"/>
    </row>
    <row r="437" spans="1:11">
      <c r="A437" s="38"/>
      <c r="B437" s="41"/>
      <c r="C437" s="5"/>
      <c r="D437" s="5"/>
      <c r="E437" s="32"/>
      <c r="F437" s="32"/>
      <c r="G437" s="32"/>
      <c r="H437" s="32"/>
      <c r="I437" s="32"/>
      <c r="J437" s="32"/>
      <c r="K437" s="35"/>
    </row>
    <row r="438" spans="1:11">
      <c r="A438" s="36" t="s">
        <v>306</v>
      </c>
      <c r="B438" s="39" t="s">
        <v>307</v>
      </c>
      <c r="C438" s="3"/>
      <c r="D438" s="3"/>
      <c r="E438" s="30">
        <v>-66709.279999999999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3">
        <f t="shared" ref="K438" si="115">SUM(E438:J440)</f>
        <v>-66709.279999999999</v>
      </c>
    </row>
    <row r="439" spans="1:11" ht="18" customHeight="1">
      <c r="A439" s="37"/>
      <c r="B439" s="40"/>
      <c r="C439" s="4"/>
      <c r="D439" s="4"/>
      <c r="E439" s="31"/>
      <c r="F439" s="31"/>
      <c r="G439" s="31"/>
      <c r="H439" s="31"/>
      <c r="I439" s="31"/>
      <c r="J439" s="31"/>
      <c r="K439" s="34"/>
    </row>
    <row r="440" spans="1:11">
      <c r="A440" s="38"/>
      <c r="B440" s="41"/>
      <c r="C440" s="5"/>
      <c r="D440" s="5"/>
      <c r="E440" s="32"/>
      <c r="F440" s="32"/>
      <c r="G440" s="32"/>
      <c r="H440" s="32"/>
      <c r="I440" s="32"/>
      <c r="J440" s="32"/>
      <c r="K440" s="35"/>
    </row>
    <row r="441" spans="1:11">
      <c r="A441" s="36" t="s">
        <v>308</v>
      </c>
      <c r="B441" s="39" t="s">
        <v>309</v>
      </c>
      <c r="C441" s="3"/>
      <c r="D441" s="3"/>
      <c r="E441" s="30">
        <v>-23419.72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3">
        <f t="shared" ref="K441" si="116">SUM(E441:J443)</f>
        <v>-23419.72</v>
      </c>
    </row>
    <row r="442" spans="1:11" ht="18" customHeight="1">
      <c r="A442" s="37"/>
      <c r="B442" s="40"/>
      <c r="C442" s="4"/>
      <c r="D442" s="4"/>
      <c r="E442" s="31"/>
      <c r="F442" s="31"/>
      <c r="G442" s="31"/>
      <c r="H442" s="31"/>
      <c r="I442" s="31"/>
      <c r="J442" s="31"/>
      <c r="K442" s="34"/>
    </row>
    <row r="443" spans="1:11">
      <c r="A443" s="38"/>
      <c r="B443" s="41"/>
      <c r="C443" s="5"/>
      <c r="D443" s="5"/>
      <c r="E443" s="32"/>
      <c r="F443" s="32"/>
      <c r="G443" s="32"/>
      <c r="H443" s="32"/>
      <c r="I443" s="32"/>
      <c r="J443" s="32"/>
      <c r="K443" s="35"/>
    </row>
    <row r="444" spans="1:11">
      <c r="A444" s="36" t="s">
        <v>310</v>
      </c>
      <c r="B444" s="39" t="s">
        <v>311</v>
      </c>
      <c r="C444" s="3"/>
      <c r="D444" s="3"/>
      <c r="E444" s="30">
        <v>-71880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3">
        <f t="shared" ref="K444" si="117">SUM(E444:J446)</f>
        <v>-71880</v>
      </c>
    </row>
    <row r="445" spans="1:11" ht="18" customHeight="1">
      <c r="A445" s="37"/>
      <c r="B445" s="40"/>
      <c r="C445" s="4"/>
      <c r="D445" s="4"/>
      <c r="E445" s="31"/>
      <c r="F445" s="31"/>
      <c r="G445" s="31"/>
      <c r="H445" s="31"/>
      <c r="I445" s="31"/>
      <c r="J445" s="31"/>
      <c r="K445" s="34"/>
    </row>
    <row r="446" spans="1:11">
      <c r="A446" s="38"/>
      <c r="B446" s="41"/>
      <c r="C446" s="5"/>
      <c r="D446" s="5"/>
      <c r="E446" s="32"/>
      <c r="F446" s="32"/>
      <c r="G446" s="32"/>
      <c r="H446" s="32"/>
      <c r="I446" s="32"/>
      <c r="J446" s="32"/>
      <c r="K446" s="35"/>
    </row>
    <row r="447" spans="1:11">
      <c r="A447" s="36" t="s">
        <v>312</v>
      </c>
      <c r="B447" s="39" t="s">
        <v>313</v>
      </c>
      <c r="C447" s="3"/>
      <c r="D447" s="3"/>
      <c r="E447" s="30">
        <v>-69022.37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3">
        <f t="shared" ref="K447" si="118">SUM(E447:J449)</f>
        <v>-69022.37</v>
      </c>
    </row>
    <row r="448" spans="1:11" ht="18" customHeight="1">
      <c r="A448" s="37"/>
      <c r="B448" s="40"/>
      <c r="C448" s="4"/>
      <c r="D448" s="4"/>
      <c r="E448" s="31"/>
      <c r="F448" s="31"/>
      <c r="G448" s="31"/>
      <c r="H448" s="31"/>
      <c r="I448" s="31"/>
      <c r="J448" s="31"/>
      <c r="K448" s="34"/>
    </row>
    <row r="449" spans="1:11">
      <c r="A449" s="38"/>
      <c r="B449" s="41"/>
      <c r="C449" s="5"/>
      <c r="D449" s="5"/>
      <c r="E449" s="32"/>
      <c r="F449" s="32"/>
      <c r="G449" s="32"/>
      <c r="H449" s="32"/>
      <c r="I449" s="32"/>
      <c r="J449" s="32"/>
      <c r="K449" s="35"/>
    </row>
    <row r="450" spans="1:11">
      <c r="A450" s="36" t="s">
        <v>314</v>
      </c>
      <c r="B450" s="39" t="s">
        <v>315</v>
      </c>
      <c r="C450" s="3"/>
      <c r="D450" s="3"/>
      <c r="E450" s="30">
        <v>-468288.29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3">
        <f t="shared" ref="K450" si="119">SUM(E450:J452)</f>
        <v>-468288.29</v>
      </c>
    </row>
    <row r="451" spans="1:11" ht="18" customHeight="1">
      <c r="A451" s="37"/>
      <c r="B451" s="40"/>
      <c r="C451" s="4"/>
      <c r="D451" s="4"/>
      <c r="E451" s="31"/>
      <c r="F451" s="31"/>
      <c r="G451" s="31"/>
      <c r="H451" s="31"/>
      <c r="I451" s="31"/>
      <c r="J451" s="31"/>
      <c r="K451" s="34"/>
    </row>
    <row r="452" spans="1:11">
      <c r="A452" s="38"/>
      <c r="B452" s="41"/>
      <c r="C452" s="5"/>
      <c r="D452" s="5"/>
      <c r="E452" s="32"/>
      <c r="F452" s="32"/>
      <c r="G452" s="32"/>
      <c r="H452" s="32"/>
      <c r="I452" s="32"/>
      <c r="J452" s="32"/>
      <c r="K452" s="35"/>
    </row>
    <row r="453" spans="1:11">
      <c r="A453" s="36" t="s">
        <v>316</v>
      </c>
      <c r="B453" s="39" t="s">
        <v>317</v>
      </c>
      <c r="C453" s="3"/>
      <c r="D453" s="3"/>
      <c r="E453" s="30">
        <v>-39503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3">
        <f t="shared" ref="K453" si="120">SUM(E453:J455)</f>
        <v>-39503</v>
      </c>
    </row>
    <row r="454" spans="1:11" ht="18" customHeight="1">
      <c r="A454" s="37"/>
      <c r="B454" s="40"/>
      <c r="C454" s="4"/>
      <c r="D454" s="4"/>
      <c r="E454" s="31"/>
      <c r="F454" s="31"/>
      <c r="G454" s="31"/>
      <c r="H454" s="31"/>
      <c r="I454" s="31"/>
      <c r="J454" s="31"/>
      <c r="K454" s="34"/>
    </row>
    <row r="455" spans="1:11">
      <c r="A455" s="38"/>
      <c r="B455" s="41"/>
      <c r="C455" s="5"/>
      <c r="D455" s="5"/>
      <c r="E455" s="32"/>
      <c r="F455" s="32"/>
      <c r="G455" s="32"/>
      <c r="H455" s="32"/>
      <c r="I455" s="32"/>
      <c r="J455" s="32"/>
      <c r="K455" s="35"/>
    </row>
    <row r="456" spans="1:11">
      <c r="A456" s="36" t="s">
        <v>318</v>
      </c>
      <c r="B456" s="39" t="s">
        <v>319</v>
      </c>
      <c r="C456" s="3"/>
      <c r="D456" s="3"/>
      <c r="E456" s="30">
        <v>-93446.34</v>
      </c>
      <c r="F456" s="30">
        <v>0</v>
      </c>
      <c r="G456" s="30">
        <v>0</v>
      </c>
      <c r="H456" s="30">
        <v>0</v>
      </c>
      <c r="I456" s="30">
        <v>0</v>
      </c>
      <c r="J456" s="30">
        <v>0</v>
      </c>
      <c r="K456" s="33">
        <f t="shared" ref="K456" si="121">SUM(E456:J458)</f>
        <v>-93446.34</v>
      </c>
    </row>
    <row r="457" spans="1:11" ht="18" customHeight="1">
      <c r="A457" s="37"/>
      <c r="B457" s="40"/>
      <c r="C457" s="4"/>
      <c r="D457" s="4"/>
      <c r="E457" s="31"/>
      <c r="F457" s="31"/>
      <c r="G457" s="31"/>
      <c r="H457" s="31"/>
      <c r="I457" s="31"/>
      <c r="J457" s="31"/>
      <c r="K457" s="34"/>
    </row>
    <row r="458" spans="1:11">
      <c r="A458" s="38"/>
      <c r="B458" s="41"/>
      <c r="C458" s="5"/>
      <c r="D458" s="5"/>
      <c r="E458" s="32"/>
      <c r="F458" s="32"/>
      <c r="G458" s="32"/>
      <c r="H458" s="32"/>
      <c r="I458" s="32"/>
      <c r="J458" s="32"/>
      <c r="K458" s="35"/>
    </row>
    <row r="459" spans="1:11">
      <c r="A459" s="36" t="s">
        <v>320</v>
      </c>
      <c r="B459" s="39" t="s">
        <v>321</v>
      </c>
      <c r="C459" s="3"/>
      <c r="D459" s="3"/>
      <c r="E459" s="30">
        <v>500000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3">
        <f t="shared" ref="K459" si="122">SUM(E459:J461)</f>
        <v>500000</v>
      </c>
    </row>
    <row r="460" spans="1:11" ht="18" customHeight="1">
      <c r="A460" s="37"/>
      <c r="B460" s="40"/>
      <c r="C460" s="4"/>
      <c r="D460" s="4"/>
      <c r="E460" s="31"/>
      <c r="F460" s="31"/>
      <c r="G460" s="31"/>
      <c r="H460" s="31"/>
      <c r="I460" s="31"/>
      <c r="J460" s="31"/>
      <c r="K460" s="34"/>
    </row>
    <row r="461" spans="1:11">
      <c r="A461" s="38"/>
      <c r="B461" s="41"/>
      <c r="C461" s="5"/>
      <c r="D461" s="5"/>
      <c r="E461" s="32"/>
      <c r="F461" s="32"/>
      <c r="G461" s="32"/>
      <c r="H461" s="32"/>
      <c r="I461" s="32"/>
      <c r="J461" s="32"/>
      <c r="K461" s="35"/>
    </row>
    <row r="462" spans="1:11">
      <c r="A462" s="36" t="s">
        <v>322</v>
      </c>
      <c r="B462" s="39" t="s">
        <v>323</v>
      </c>
      <c r="C462" s="3"/>
      <c r="D462" s="3"/>
      <c r="E462" s="30">
        <v>7452362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3">
        <f t="shared" ref="K462" si="123">SUM(E462:J464)</f>
        <v>7452362</v>
      </c>
    </row>
    <row r="463" spans="1:11" ht="18" customHeight="1">
      <c r="A463" s="37"/>
      <c r="B463" s="40"/>
      <c r="C463" s="4"/>
      <c r="D463" s="4"/>
      <c r="E463" s="31"/>
      <c r="F463" s="31"/>
      <c r="G463" s="31"/>
      <c r="H463" s="31"/>
      <c r="I463" s="31"/>
      <c r="J463" s="31"/>
      <c r="K463" s="34"/>
    </row>
    <row r="464" spans="1:11">
      <c r="A464" s="38"/>
      <c r="B464" s="41"/>
      <c r="C464" s="5"/>
      <c r="D464" s="5"/>
      <c r="E464" s="32"/>
      <c r="F464" s="32"/>
      <c r="G464" s="32"/>
      <c r="H464" s="32"/>
      <c r="I464" s="32"/>
      <c r="J464" s="32"/>
      <c r="K464" s="35"/>
    </row>
    <row r="465" spans="1:11">
      <c r="A465" s="36" t="s">
        <v>324</v>
      </c>
      <c r="B465" s="39" t="s">
        <v>325</v>
      </c>
      <c r="C465" s="3"/>
      <c r="D465" s="3"/>
      <c r="E465" s="30">
        <v>2235294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3">
        <f t="shared" ref="K465" si="124">SUM(E465:J467)</f>
        <v>2235294</v>
      </c>
    </row>
    <row r="466" spans="1:11" ht="18" customHeight="1">
      <c r="A466" s="37"/>
      <c r="B466" s="40"/>
      <c r="C466" s="4"/>
      <c r="D466" s="4"/>
      <c r="E466" s="31"/>
      <c r="F466" s="31"/>
      <c r="G466" s="31"/>
      <c r="H466" s="31"/>
      <c r="I466" s="31"/>
      <c r="J466" s="31"/>
      <c r="K466" s="34"/>
    </row>
    <row r="467" spans="1:11">
      <c r="A467" s="38"/>
      <c r="B467" s="41"/>
      <c r="C467" s="5"/>
      <c r="D467" s="5"/>
      <c r="E467" s="32"/>
      <c r="F467" s="32"/>
      <c r="G467" s="32"/>
      <c r="H467" s="32"/>
      <c r="I467" s="32"/>
      <c r="J467" s="32"/>
      <c r="K467" s="35"/>
    </row>
    <row r="468" spans="1:11">
      <c r="A468" s="42" t="s">
        <v>326</v>
      </c>
      <c r="B468" s="43"/>
      <c r="C468" s="16"/>
      <c r="D468" s="16"/>
      <c r="E468" s="12">
        <f>SUM(E396:E467)</f>
        <v>5762631.6299999999</v>
      </c>
      <c r="F468" s="12">
        <f t="shared" ref="F468:G468" si="125">SUM(F396:F467)</f>
        <v>0</v>
      </c>
      <c r="G468" s="12">
        <f t="shared" si="125"/>
        <v>0</v>
      </c>
      <c r="H468" s="12">
        <f t="shared" ref="H468" si="126">SUM(H396:H467)</f>
        <v>0</v>
      </c>
      <c r="I468" s="12">
        <f t="shared" ref="I468" si="127">SUM(I396:I467)</f>
        <v>0</v>
      </c>
      <c r="J468" s="12">
        <f t="shared" ref="J468" si="128">SUM(J396:J467)</f>
        <v>0</v>
      </c>
      <c r="K468" s="13">
        <f>SUM(E468:J468)</f>
        <v>5762631.6299999999</v>
      </c>
    </row>
    <row r="469" spans="1:11" ht="6.75" customHeight="1">
      <c r="A469" s="44" t="s">
        <v>147</v>
      </c>
      <c r="B469" s="43"/>
      <c r="C469" s="43"/>
      <c r="D469" s="43"/>
      <c r="E469" s="43"/>
      <c r="F469" s="43"/>
      <c r="G469" s="43"/>
      <c r="H469" s="43"/>
      <c r="I469" s="43"/>
      <c r="J469" s="43"/>
      <c r="K469" s="45"/>
    </row>
    <row r="470" spans="1:11" ht="18" customHeight="1" thickBot="1">
      <c r="A470" s="46" t="s">
        <v>327</v>
      </c>
      <c r="B470" s="47"/>
      <c r="C470" s="47"/>
      <c r="D470" s="47"/>
      <c r="E470" s="47"/>
      <c r="F470" s="47"/>
      <c r="G470" s="47"/>
      <c r="H470" s="47"/>
      <c r="I470" s="47"/>
      <c r="J470" s="47"/>
      <c r="K470" s="48"/>
    </row>
    <row r="471" spans="1:11" ht="26.45" thickTop="1">
      <c r="A471" s="1" t="s">
        <v>149</v>
      </c>
      <c r="B471" s="2" t="s">
        <v>150</v>
      </c>
      <c r="C471" s="17"/>
      <c r="D471" s="17"/>
      <c r="E471" s="14" t="s">
        <v>151</v>
      </c>
      <c r="F471" s="14" t="s">
        <v>152</v>
      </c>
      <c r="G471" s="14" t="s">
        <v>153</v>
      </c>
      <c r="H471" s="14" t="s">
        <v>154</v>
      </c>
      <c r="I471" s="14" t="s">
        <v>155</v>
      </c>
      <c r="J471" s="14" t="s">
        <v>156</v>
      </c>
      <c r="K471" s="15" t="s">
        <v>157</v>
      </c>
    </row>
    <row r="472" spans="1:11">
      <c r="A472" s="56" t="s">
        <v>328</v>
      </c>
      <c r="B472" s="59" t="s">
        <v>329</v>
      </c>
      <c r="C472" s="3"/>
      <c r="D472" s="3"/>
      <c r="E472" s="50">
        <v>0</v>
      </c>
      <c r="F472" s="50">
        <v>1150000</v>
      </c>
      <c r="G472" s="50">
        <v>1000000</v>
      </c>
      <c r="H472" s="50">
        <v>900000</v>
      </c>
      <c r="I472" s="50">
        <v>500000</v>
      </c>
      <c r="J472" s="50">
        <v>0</v>
      </c>
      <c r="K472" s="53">
        <f>SUM(E472:J474)</f>
        <v>3550000</v>
      </c>
    </row>
    <row r="473" spans="1:11" ht="18" customHeight="1">
      <c r="A473" s="57"/>
      <c r="B473" s="60"/>
      <c r="C473" s="4"/>
      <c r="D473" s="4"/>
      <c r="E473" s="51"/>
      <c r="F473" s="51"/>
      <c r="G473" s="51"/>
      <c r="H473" s="51"/>
      <c r="I473" s="51"/>
      <c r="J473" s="51"/>
      <c r="K473" s="54"/>
    </row>
    <row r="474" spans="1:11">
      <c r="A474" s="58"/>
      <c r="B474" s="61"/>
      <c r="C474" s="5"/>
      <c r="D474" s="5"/>
      <c r="E474" s="52"/>
      <c r="F474" s="52"/>
      <c r="G474" s="52"/>
      <c r="H474" s="52"/>
      <c r="I474" s="52"/>
      <c r="J474" s="52"/>
      <c r="K474" s="55"/>
    </row>
    <row r="475" spans="1:11">
      <c r="A475" s="42" t="s">
        <v>330</v>
      </c>
      <c r="B475" s="43"/>
      <c r="C475" s="16"/>
      <c r="D475" s="16"/>
      <c r="E475" s="12">
        <f>SUM(E472:E474)</f>
        <v>0</v>
      </c>
      <c r="F475" s="12">
        <f>SUM(F472:F474)</f>
        <v>1150000</v>
      </c>
      <c r="G475" s="12">
        <f>SUM(G472:G474)</f>
        <v>1000000</v>
      </c>
      <c r="H475" s="12">
        <f>SUM(H472:H474)</f>
        <v>900000</v>
      </c>
      <c r="I475" s="12">
        <f>SUM(I472:I474)</f>
        <v>500000</v>
      </c>
      <c r="J475" s="12">
        <f>SUM(J472:J474)</f>
        <v>0</v>
      </c>
      <c r="K475" s="13">
        <f>SUM(E475:J475)</f>
        <v>3550000</v>
      </c>
    </row>
    <row r="476" spans="1:11" ht="6.75" customHeight="1">
      <c r="A476" s="44" t="s">
        <v>147</v>
      </c>
      <c r="B476" s="43"/>
      <c r="C476" s="43"/>
      <c r="D476" s="43"/>
      <c r="E476" s="43"/>
      <c r="F476" s="43"/>
      <c r="G476" s="43"/>
      <c r="H476" s="43"/>
      <c r="I476" s="43"/>
      <c r="J476" s="43"/>
      <c r="K476" s="45"/>
    </row>
    <row r="477" spans="1:11" ht="18" customHeight="1" thickBot="1">
      <c r="A477" s="46" t="s">
        <v>331</v>
      </c>
      <c r="B477" s="47"/>
      <c r="C477" s="47"/>
      <c r="D477" s="47"/>
      <c r="E477" s="47"/>
      <c r="F477" s="47"/>
      <c r="G477" s="47"/>
      <c r="H477" s="47"/>
      <c r="I477" s="47"/>
      <c r="J477" s="47"/>
      <c r="K477" s="48"/>
    </row>
    <row r="478" spans="1:11" ht="26.45" thickTop="1">
      <c r="A478" s="1" t="s">
        <v>149</v>
      </c>
      <c r="B478" s="2" t="s">
        <v>150</v>
      </c>
      <c r="C478" s="17"/>
      <c r="D478" s="17"/>
      <c r="E478" s="14" t="s">
        <v>151</v>
      </c>
      <c r="F478" s="14" t="s">
        <v>152</v>
      </c>
      <c r="G478" s="14" t="s">
        <v>153</v>
      </c>
      <c r="H478" s="14" t="s">
        <v>154</v>
      </c>
      <c r="I478" s="14" t="s">
        <v>155</v>
      </c>
      <c r="J478" s="14" t="s">
        <v>156</v>
      </c>
      <c r="K478" s="15" t="s">
        <v>157</v>
      </c>
    </row>
    <row r="479" spans="1:11">
      <c r="A479" s="36" t="s">
        <v>332</v>
      </c>
      <c r="B479" s="39" t="s">
        <v>333</v>
      </c>
      <c r="C479" s="3"/>
      <c r="D479" s="3"/>
      <c r="E479" s="30">
        <v>200000</v>
      </c>
      <c r="F479" s="30">
        <v>0</v>
      </c>
      <c r="G479" s="30">
        <v>0</v>
      </c>
      <c r="H479" s="30">
        <v>0</v>
      </c>
      <c r="I479" s="30">
        <v>0</v>
      </c>
      <c r="J479" s="30">
        <v>0</v>
      </c>
      <c r="K479" s="22">
        <f>SUM(E479:J481)</f>
        <v>200000</v>
      </c>
    </row>
    <row r="480" spans="1:11" ht="18" customHeight="1">
      <c r="A480" s="37"/>
      <c r="B480" s="40"/>
      <c r="C480" s="4"/>
      <c r="D480" s="4"/>
      <c r="E480" s="31"/>
      <c r="F480" s="31"/>
      <c r="G480" s="31"/>
      <c r="H480" s="31"/>
      <c r="I480" s="31"/>
      <c r="J480" s="31"/>
      <c r="K480" s="23"/>
    </row>
    <row r="481" spans="1:11">
      <c r="A481" s="38"/>
      <c r="B481" s="41"/>
      <c r="C481" s="5"/>
      <c r="D481" s="5"/>
      <c r="E481" s="32"/>
      <c r="F481" s="32"/>
      <c r="G481" s="32"/>
      <c r="H481" s="32"/>
      <c r="I481" s="32"/>
      <c r="J481" s="32"/>
      <c r="K481" s="24"/>
    </row>
    <row r="482" spans="1:11">
      <c r="A482" s="36" t="s">
        <v>334</v>
      </c>
      <c r="B482" s="39" t="s">
        <v>335</v>
      </c>
      <c r="C482" s="3"/>
      <c r="D482" s="3"/>
      <c r="E482" s="30">
        <v>41698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22">
        <f t="shared" ref="K482" si="129">SUM(E482:J484)</f>
        <v>41698</v>
      </c>
    </row>
    <row r="483" spans="1:11" ht="18" customHeight="1">
      <c r="A483" s="37"/>
      <c r="B483" s="40"/>
      <c r="C483" s="4"/>
      <c r="D483" s="4"/>
      <c r="E483" s="31"/>
      <c r="F483" s="31"/>
      <c r="G483" s="31"/>
      <c r="H483" s="31"/>
      <c r="I483" s="31"/>
      <c r="J483" s="31"/>
      <c r="K483" s="23"/>
    </row>
    <row r="484" spans="1:11">
      <c r="A484" s="38"/>
      <c r="B484" s="41"/>
      <c r="C484" s="5"/>
      <c r="D484" s="5"/>
      <c r="E484" s="32"/>
      <c r="F484" s="32"/>
      <c r="G484" s="32"/>
      <c r="H484" s="32"/>
      <c r="I484" s="32"/>
      <c r="J484" s="32"/>
      <c r="K484" s="24"/>
    </row>
    <row r="485" spans="1:11">
      <c r="A485" s="36" t="s">
        <v>336</v>
      </c>
      <c r="B485" s="39" t="s">
        <v>337</v>
      </c>
      <c r="C485" s="3"/>
      <c r="D485" s="3"/>
      <c r="E485" s="30">
        <v>1385750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22">
        <f t="shared" ref="K485" si="130">SUM(E485:J487)</f>
        <v>1385750</v>
      </c>
    </row>
    <row r="486" spans="1:11" ht="18" customHeight="1">
      <c r="A486" s="37"/>
      <c r="B486" s="40"/>
      <c r="C486" s="4"/>
      <c r="D486" s="4"/>
      <c r="E486" s="31"/>
      <c r="F486" s="31"/>
      <c r="G486" s="31"/>
      <c r="H486" s="31"/>
      <c r="I486" s="31"/>
      <c r="J486" s="31"/>
      <c r="K486" s="23"/>
    </row>
    <row r="487" spans="1:11">
      <c r="A487" s="38"/>
      <c r="B487" s="41"/>
      <c r="C487" s="5"/>
      <c r="D487" s="5"/>
      <c r="E487" s="32"/>
      <c r="F487" s="32"/>
      <c r="G487" s="32"/>
      <c r="H487" s="32"/>
      <c r="I487" s="32"/>
      <c r="J487" s="32"/>
      <c r="K487" s="24"/>
    </row>
    <row r="488" spans="1:11">
      <c r="A488" s="36" t="s">
        <v>338</v>
      </c>
      <c r="B488" s="39" t="s">
        <v>339</v>
      </c>
      <c r="C488" s="3"/>
      <c r="D488" s="3"/>
      <c r="E488" s="30">
        <v>2000000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22">
        <f t="shared" ref="K488" si="131">SUM(E488:J490)</f>
        <v>2000000</v>
      </c>
    </row>
    <row r="489" spans="1:11" ht="18" customHeight="1">
      <c r="A489" s="37"/>
      <c r="B489" s="40"/>
      <c r="C489" s="4"/>
      <c r="D489" s="4"/>
      <c r="E489" s="31"/>
      <c r="F489" s="31"/>
      <c r="G489" s="31"/>
      <c r="H489" s="31"/>
      <c r="I489" s="31"/>
      <c r="J489" s="31"/>
      <c r="K489" s="23"/>
    </row>
    <row r="490" spans="1:11">
      <c r="A490" s="38"/>
      <c r="B490" s="41"/>
      <c r="C490" s="5"/>
      <c r="D490" s="5"/>
      <c r="E490" s="32"/>
      <c r="F490" s="32"/>
      <c r="G490" s="32"/>
      <c r="H490" s="32"/>
      <c r="I490" s="32"/>
      <c r="J490" s="32"/>
      <c r="K490" s="24"/>
    </row>
    <row r="491" spans="1:11">
      <c r="A491" s="36" t="s">
        <v>340</v>
      </c>
      <c r="B491" s="39" t="s">
        <v>341</v>
      </c>
      <c r="C491" s="3"/>
      <c r="D491" s="3"/>
      <c r="E491" s="30">
        <v>3386242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22">
        <f t="shared" ref="K491" si="132">SUM(E491:J493)</f>
        <v>3386242</v>
      </c>
    </row>
    <row r="492" spans="1:11" ht="18" customHeight="1">
      <c r="A492" s="37"/>
      <c r="B492" s="40"/>
      <c r="C492" s="4"/>
      <c r="D492" s="4"/>
      <c r="E492" s="31"/>
      <c r="F492" s="31"/>
      <c r="G492" s="31"/>
      <c r="H492" s="31"/>
      <c r="I492" s="31"/>
      <c r="J492" s="31"/>
      <c r="K492" s="23"/>
    </row>
    <row r="493" spans="1:11">
      <c r="A493" s="38"/>
      <c r="B493" s="41"/>
      <c r="C493" s="5"/>
      <c r="D493" s="5"/>
      <c r="E493" s="32"/>
      <c r="F493" s="32"/>
      <c r="G493" s="32"/>
      <c r="H493" s="32"/>
      <c r="I493" s="32"/>
      <c r="J493" s="32"/>
      <c r="K493" s="24"/>
    </row>
    <row r="494" spans="1:11">
      <c r="A494" s="36" t="s">
        <v>342</v>
      </c>
      <c r="B494" s="39" t="s">
        <v>343</v>
      </c>
      <c r="C494" s="3"/>
      <c r="D494" s="3"/>
      <c r="E494" s="30">
        <v>725000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22">
        <f t="shared" ref="K494" si="133">SUM(E494:J496)</f>
        <v>725000</v>
      </c>
    </row>
    <row r="495" spans="1:11" ht="18" customHeight="1">
      <c r="A495" s="37"/>
      <c r="B495" s="40"/>
      <c r="C495" s="4"/>
      <c r="D495" s="4"/>
      <c r="E495" s="31"/>
      <c r="F495" s="31"/>
      <c r="G495" s="31"/>
      <c r="H495" s="31"/>
      <c r="I495" s="31"/>
      <c r="J495" s="31"/>
      <c r="K495" s="23"/>
    </row>
    <row r="496" spans="1:11">
      <c r="A496" s="38"/>
      <c r="B496" s="41"/>
      <c r="C496" s="5"/>
      <c r="D496" s="5"/>
      <c r="E496" s="32"/>
      <c r="F496" s="32"/>
      <c r="G496" s="32"/>
      <c r="H496" s="32"/>
      <c r="I496" s="32"/>
      <c r="J496" s="32"/>
      <c r="K496" s="24"/>
    </row>
    <row r="497" spans="1:11">
      <c r="A497" s="36" t="s">
        <v>344</v>
      </c>
      <c r="B497" s="39" t="s">
        <v>345</v>
      </c>
      <c r="C497" s="3"/>
      <c r="D497" s="3"/>
      <c r="E497" s="30">
        <v>278725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22">
        <f t="shared" ref="K497" si="134">SUM(E497:J499)</f>
        <v>278725</v>
      </c>
    </row>
    <row r="498" spans="1:11" ht="18" customHeight="1">
      <c r="A498" s="37"/>
      <c r="B498" s="40"/>
      <c r="C498" s="4"/>
      <c r="D498" s="4"/>
      <c r="E498" s="31"/>
      <c r="F498" s="31"/>
      <c r="G498" s="31"/>
      <c r="H498" s="31"/>
      <c r="I498" s="31"/>
      <c r="J498" s="31"/>
      <c r="K498" s="23"/>
    </row>
    <row r="499" spans="1:11">
      <c r="A499" s="38"/>
      <c r="B499" s="41"/>
      <c r="C499" s="5"/>
      <c r="D499" s="5"/>
      <c r="E499" s="32"/>
      <c r="F499" s="32"/>
      <c r="G499" s="32"/>
      <c r="H499" s="32"/>
      <c r="I499" s="32"/>
      <c r="J499" s="32"/>
      <c r="K499" s="24"/>
    </row>
    <row r="500" spans="1:11">
      <c r="A500" s="36" t="s">
        <v>346</v>
      </c>
      <c r="B500" s="39" t="s">
        <v>347</v>
      </c>
      <c r="C500" s="3"/>
      <c r="D500" s="3"/>
      <c r="E500" s="30">
        <v>1141019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22">
        <f t="shared" ref="K500" si="135">SUM(E500:J502)</f>
        <v>1141019</v>
      </c>
    </row>
    <row r="501" spans="1:11" ht="18" customHeight="1">
      <c r="A501" s="37"/>
      <c r="B501" s="40"/>
      <c r="C501" s="4"/>
      <c r="D501" s="4"/>
      <c r="E501" s="31"/>
      <c r="F501" s="31"/>
      <c r="G501" s="31"/>
      <c r="H501" s="31"/>
      <c r="I501" s="31"/>
      <c r="J501" s="31"/>
      <c r="K501" s="23"/>
    </row>
    <row r="502" spans="1:11">
      <c r="A502" s="38"/>
      <c r="B502" s="41"/>
      <c r="C502" s="5"/>
      <c r="D502" s="5"/>
      <c r="E502" s="32"/>
      <c r="F502" s="32"/>
      <c r="G502" s="32"/>
      <c r="H502" s="32"/>
      <c r="I502" s="32"/>
      <c r="J502" s="32"/>
      <c r="K502" s="24"/>
    </row>
    <row r="503" spans="1:11">
      <c r="A503" s="36" t="s">
        <v>348</v>
      </c>
      <c r="B503" s="39" t="s">
        <v>349</v>
      </c>
      <c r="C503" s="3"/>
      <c r="D503" s="3"/>
      <c r="E503" s="30">
        <v>575000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22">
        <f t="shared" ref="K503" si="136">SUM(E503:J505)</f>
        <v>575000</v>
      </c>
    </row>
    <row r="504" spans="1:11" ht="18" customHeight="1">
      <c r="A504" s="37"/>
      <c r="B504" s="40"/>
      <c r="C504" s="4"/>
      <c r="D504" s="4"/>
      <c r="E504" s="31"/>
      <c r="F504" s="31"/>
      <c r="G504" s="31"/>
      <c r="H504" s="31"/>
      <c r="I504" s="31"/>
      <c r="J504" s="31"/>
      <c r="K504" s="23"/>
    </row>
    <row r="505" spans="1:11">
      <c r="A505" s="38"/>
      <c r="B505" s="41"/>
      <c r="C505" s="5"/>
      <c r="D505" s="5"/>
      <c r="E505" s="32"/>
      <c r="F505" s="32"/>
      <c r="G505" s="32"/>
      <c r="H505" s="32"/>
      <c r="I505" s="32"/>
      <c r="J505" s="32"/>
      <c r="K505" s="24"/>
    </row>
    <row r="506" spans="1:11">
      <c r="A506" s="36" t="s">
        <v>350</v>
      </c>
      <c r="B506" s="39" t="s">
        <v>351</v>
      </c>
      <c r="C506" s="3"/>
      <c r="D506" s="3"/>
      <c r="E506" s="30">
        <v>1000000</v>
      </c>
      <c r="F506" s="30">
        <v>965862</v>
      </c>
      <c r="G506" s="30">
        <v>1000000</v>
      </c>
      <c r="H506" s="30">
        <v>965862</v>
      </c>
      <c r="I506" s="30">
        <v>1000000</v>
      </c>
      <c r="J506" s="30">
        <v>0</v>
      </c>
      <c r="K506" s="22">
        <f t="shared" ref="K506" si="137">SUM(E506:J508)</f>
        <v>4931724</v>
      </c>
    </row>
    <row r="507" spans="1:11" ht="18" customHeight="1">
      <c r="A507" s="37"/>
      <c r="B507" s="40"/>
      <c r="C507" s="4"/>
      <c r="D507" s="4"/>
      <c r="E507" s="31"/>
      <c r="F507" s="31"/>
      <c r="G507" s="31"/>
      <c r="H507" s="31"/>
      <c r="I507" s="31"/>
      <c r="J507" s="31"/>
      <c r="K507" s="23"/>
    </row>
    <row r="508" spans="1:11">
      <c r="A508" s="38"/>
      <c r="B508" s="41"/>
      <c r="C508" s="5"/>
      <c r="D508" s="5"/>
      <c r="E508" s="32"/>
      <c r="F508" s="32"/>
      <c r="G508" s="32"/>
      <c r="H508" s="32"/>
      <c r="I508" s="32"/>
      <c r="J508" s="32"/>
      <c r="K508" s="24"/>
    </row>
    <row r="509" spans="1:11">
      <c r="A509" s="36" t="s">
        <v>352</v>
      </c>
      <c r="B509" s="39" t="s">
        <v>353</v>
      </c>
      <c r="C509" s="3"/>
      <c r="D509" s="3"/>
      <c r="E509" s="30">
        <v>261201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22">
        <f t="shared" ref="K509" si="138">SUM(E509:J511)</f>
        <v>261201</v>
      </c>
    </row>
    <row r="510" spans="1:11" ht="18" customHeight="1">
      <c r="A510" s="37"/>
      <c r="B510" s="40"/>
      <c r="C510" s="4"/>
      <c r="D510" s="4"/>
      <c r="E510" s="31"/>
      <c r="F510" s="31"/>
      <c r="G510" s="31"/>
      <c r="H510" s="31"/>
      <c r="I510" s="31"/>
      <c r="J510" s="31"/>
      <c r="K510" s="23"/>
    </row>
    <row r="511" spans="1:11">
      <c r="A511" s="38"/>
      <c r="B511" s="41"/>
      <c r="C511" s="5"/>
      <c r="D511" s="5"/>
      <c r="E511" s="32"/>
      <c r="F511" s="32"/>
      <c r="G511" s="32"/>
      <c r="H511" s="32"/>
      <c r="I511" s="32"/>
      <c r="J511" s="32"/>
      <c r="K511" s="24"/>
    </row>
    <row r="512" spans="1:11">
      <c r="A512" s="36" t="s">
        <v>354</v>
      </c>
      <c r="B512" s="39" t="s">
        <v>355</v>
      </c>
      <c r="C512" s="3"/>
      <c r="D512" s="3"/>
      <c r="E512" s="30">
        <v>1600000</v>
      </c>
      <c r="F512" s="30">
        <v>0</v>
      </c>
      <c r="G512" s="30">
        <v>0</v>
      </c>
      <c r="H512" s="30">
        <v>0</v>
      </c>
      <c r="I512" s="30">
        <v>0</v>
      </c>
      <c r="J512" s="30">
        <v>0</v>
      </c>
      <c r="K512" s="22">
        <f t="shared" ref="K512" si="139">SUM(E512:J514)</f>
        <v>1600000</v>
      </c>
    </row>
    <row r="513" spans="1:11" ht="18" customHeight="1">
      <c r="A513" s="37"/>
      <c r="B513" s="40"/>
      <c r="C513" s="4"/>
      <c r="D513" s="4"/>
      <c r="E513" s="31"/>
      <c r="F513" s="31"/>
      <c r="G513" s="31"/>
      <c r="H513" s="31"/>
      <c r="I513" s="31"/>
      <c r="J513" s="31"/>
      <c r="K513" s="23"/>
    </row>
    <row r="514" spans="1:11">
      <c r="A514" s="38"/>
      <c r="B514" s="41"/>
      <c r="C514" s="5"/>
      <c r="D514" s="5"/>
      <c r="E514" s="32"/>
      <c r="F514" s="32"/>
      <c r="G514" s="32"/>
      <c r="H514" s="32"/>
      <c r="I514" s="32"/>
      <c r="J514" s="32"/>
      <c r="K514" s="24"/>
    </row>
    <row r="515" spans="1:11">
      <c r="A515" s="36" t="s">
        <v>356</v>
      </c>
      <c r="B515" s="39" t="s">
        <v>357</v>
      </c>
      <c r="C515" s="3"/>
      <c r="D515" s="3"/>
      <c r="E515" s="30">
        <v>1000000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22">
        <f t="shared" ref="K515" si="140">SUM(E515:J517)</f>
        <v>1000000</v>
      </c>
    </row>
    <row r="516" spans="1:11" ht="18" customHeight="1">
      <c r="A516" s="37"/>
      <c r="B516" s="40"/>
      <c r="C516" s="4"/>
      <c r="D516" s="4"/>
      <c r="E516" s="31"/>
      <c r="F516" s="31"/>
      <c r="G516" s="31"/>
      <c r="H516" s="31"/>
      <c r="I516" s="31"/>
      <c r="J516" s="31"/>
      <c r="K516" s="23"/>
    </row>
    <row r="517" spans="1:11">
      <c r="A517" s="38"/>
      <c r="B517" s="41"/>
      <c r="C517" s="5"/>
      <c r="D517" s="5"/>
      <c r="E517" s="32"/>
      <c r="F517" s="32"/>
      <c r="G517" s="32"/>
      <c r="H517" s="32"/>
      <c r="I517" s="32"/>
      <c r="J517" s="32"/>
      <c r="K517" s="24"/>
    </row>
    <row r="518" spans="1:11">
      <c r="A518" s="36" t="s">
        <v>358</v>
      </c>
      <c r="B518" s="39" t="s">
        <v>359</v>
      </c>
      <c r="C518" s="3"/>
      <c r="D518" s="3"/>
      <c r="E518" s="30">
        <v>577788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22">
        <f t="shared" ref="K518" si="141">SUM(E518:J520)</f>
        <v>577788</v>
      </c>
    </row>
    <row r="519" spans="1:11" ht="18" customHeight="1">
      <c r="A519" s="37"/>
      <c r="B519" s="40"/>
      <c r="C519" s="4"/>
      <c r="D519" s="4"/>
      <c r="E519" s="31"/>
      <c r="F519" s="31"/>
      <c r="G519" s="31"/>
      <c r="H519" s="31"/>
      <c r="I519" s="31"/>
      <c r="J519" s="31"/>
      <c r="K519" s="23"/>
    </row>
    <row r="520" spans="1:11">
      <c r="A520" s="38"/>
      <c r="B520" s="41"/>
      <c r="C520" s="5"/>
      <c r="D520" s="5"/>
      <c r="E520" s="32"/>
      <c r="F520" s="32"/>
      <c r="G520" s="32"/>
      <c r="H520" s="32"/>
      <c r="I520" s="32"/>
      <c r="J520" s="32"/>
      <c r="K520" s="24"/>
    </row>
    <row r="521" spans="1:11">
      <c r="A521" s="36" t="s">
        <v>360</v>
      </c>
      <c r="B521" s="39" t="s">
        <v>361</v>
      </c>
      <c r="C521" s="3"/>
      <c r="D521" s="3"/>
      <c r="E521" s="30">
        <v>744594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22">
        <f t="shared" ref="K521" si="142">SUM(E521:J523)</f>
        <v>744594</v>
      </c>
    </row>
    <row r="522" spans="1:11" ht="18" customHeight="1">
      <c r="A522" s="37"/>
      <c r="B522" s="40"/>
      <c r="C522" s="4"/>
      <c r="D522" s="4"/>
      <c r="E522" s="31"/>
      <c r="F522" s="31"/>
      <c r="G522" s="31"/>
      <c r="H522" s="31"/>
      <c r="I522" s="31"/>
      <c r="J522" s="31"/>
      <c r="K522" s="23"/>
    </row>
    <row r="523" spans="1:11">
      <c r="A523" s="38"/>
      <c r="B523" s="41"/>
      <c r="C523" s="5"/>
      <c r="D523" s="5"/>
      <c r="E523" s="32"/>
      <c r="F523" s="32"/>
      <c r="G523" s="32"/>
      <c r="H523" s="32"/>
      <c r="I523" s="32"/>
      <c r="J523" s="32"/>
      <c r="K523" s="24"/>
    </row>
    <row r="524" spans="1:11">
      <c r="A524" s="36" t="s">
        <v>362</v>
      </c>
      <c r="B524" s="39" t="s">
        <v>363</v>
      </c>
      <c r="C524" s="3"/>
      <c r="D524" s="3"/>
      <c r="E524" s="30">
        <v>250000</v>
      </c>
      <c r="F524" s="30">
        <v>0</v>
      </c>
      <c r="G524" s="30">
        <v>0</v>
      </c>
      <c r="H524" s="30">
        <v>0</v>
      </c>
      <c r="I524" s="30">
        <v>0</v>
      </c>
      <c r="J524" s="30">
        <v>0</v>
      </c>
      <c r="K524" s="22">
        <f t="shared" ref="K524" si="143">SUM(E524:J526)</f>
        <v>250000</v>
      </c>
    </row>
    <row r="525" spans="1:11" ht="18" customHeight="1">
      <c r="A525" s="37"/>
      <c r="B525" s="40"/>
      <c r="C525" s="4"/>
      <c r="D525" s="4"/>
      <c r="E525" s="31"/>
      <c r="F525" s="31"/>
      <c r="G525" s="31"/>
      <c r="H525" s="31"/>
      <c r="I525" s="31"/>
      <c r="J525" s="31"/>
      <c r="K525" s="23"/>
    </row>
    <row r="526" spans="1:11">
      <c r="A526" s="38"/>
      <c r="B526" s="41"/>
      <c r="C526" s="5"/>
      <c r="D526" s="5"/>
      <c r="E526" s="32"/>
      <c r="F526" s="32"/>
      <c r="G526" s="32"/>
      <c r="H526" s="32"/>
      <c r="I526" s="32"/>
      <c r="J526" s="32"/>
      <c r="K526" s="24"/>
    </row>
    <row r="527" spans="1:11">
      <c r="A527" s="36" t="s">
        <v>364</v>
      </c>
      <c r="B527" s="39" t="s">
        <v>365</v>
      </c>
      <c r="C527" s="3"/>
      <c r="D527" s="3"/>
      <c r="E527" s="30">
        <v>615000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22">
        <f t="shared" ref="K527" si="144">SUM(E527:J529)</f>
        <v>615000</v>
      </c>
    </row>
    <row r="528" spans="1:11" ht="18" customHeight="1">
      <c r="A528" s="37"/>
      <c r="B528" s="40"/>
      <c r="C528" s="4"/>
      <c r="D528" s="4"/>
      <c r="E528" s="31"/>
      <c r="F528" s="31"/>
      <c r="G528" s="31"/>
      <c r="H528" s="31"/>
      <c r="I528" s="31"/>
      <c r="J528" s="31"/>
      <c r="K528" s="23"/>
    </row>
    <row r="529" spans="1:11">
      <c r="A529" s="38"/>
      <c r="B529" s="41"/>
      <c r="C529" s="5"/>
      <c r="D529" s="5"/>
      <c r="E529" s="32"/>
      <c r="F529" s="32"/>
      <c r="G529" s="32"/>
      <c r="H529" s="32"/>
      <c r="I529" s="32"/>
      <c r="J529" s="32"/>
      <c r="K529" s="24"/>
    </row>
    <row r="530" spans="1:11">
      <c r="A530" s="36" t="s">
        <v>366</v>
      </c>
      <c r="B530" s="39" t="s">
        <v>367</v>
      </c>
      <c r="C530" s="3"/>
      <c r="D530" s="3"/>
      <c r="E530" s="30">
        <v>3660178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22">
        <f t="shared" ref="K530" si="145">SUM(E530:J532)</f>
        <v>3660178</v>
      </c>
    </row>
    <row r="531" spans="1:11" ht="18" customHeight="1">
      <c r="A531" s="37"/>
      <c r="B531" s="40"/>
      <c r="C531" s="4"/>
      <c r="D531" s="4"/>
      <c r="E531" s="31"/>
      <c r="F531" s="31"/>
      <c r="G531" s="31"/>
      <c r="H531" s="31"/>
      <c r="I531" s="31"/>
      <c r="J531" s="31"/>
      <c r="K531" s="23"/>
    </row>
    <row r="532" spans="1:11">
      <c r="A532" s="38"/>
      <c r="B532" s="41"/>
      <c r="C532" s="5"/>
      <c r="D532" s="5"/>
      <c r="E532" s="32"/>
      <c r="F532" s="32"/>
      <c r="G532" s="32"/>
      <c r="H532" s="32"/>
      <c r="I532" s="32"/>
      <c r="J532" s="32"/>
      <c r="K532" s="24"/>
    </row>
    <row r="533" spans="1:11">
      <c r="A533" s="36" t="s">
        <v>368</v>
      </c>
      <c r="B533" s="39" t="s">
        <v>369</v>
      </c>
      <c r="C533" s="3"/>
      <c r="D533" s="3"/>
      <c r="E533" s="30">
        <v>2731751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22">
        <f t="shared" ref="K533" si="146">SUM(E533:J535)</f>
        <v>2731751</v>
      </c>
    </row>
    <row r="534" spans="1:11" ht="18" customHeight="1">
      <c r="A534" s="37"/>
      <c r="B534" s="40"/>
      <c r="C534" s="4"/>
      <c r="D534" s="4"/>
      <c r="E534" s="31"/>
      <c r="F534" s="31"/>
      <c r="G534" s="31"/>
      <c r="H534" s="31"/>
      <c r="I534" s="31"/>
      <c r="J534" s="31"/>
      <c r="K534" s="23"/>
    </row>
    <row r="535" spans="1:11">
      <c r="A535" s="38"/>
      <c r="B535" s="41"/>
      <c r="C535" s="5"/>
      <c r="D535" s="5"/>
      <c r="E535" s="32"/>
      <c r="F535" s="32"/>
      <c r="G535" s="32"/>
      <c r="H535" s="32"/>
      <c r="I535" s="32"/>
      <c r="J535" s="32"/>
      <c r="K535" s="24"/>
    </row>
    <row r="536" spans="1:11">
      <c r="A536" s="36" t="s">
        <v>370</v>
      </c>
      <c r="B536" s="39" t="s">
        <v>371</v>
      </c>
      <c r="C536" s="3"/>
      <c r="D536" s="3"/>
      <c r="E536" s="30">
        <v>1309590</v>
      </c>
      <c r="F536" s="30">
        <v>0</v>
      </c>
      <c r="G536" s="30">
        <v>0</v>
      </c>
      <c r="H536" s="30">
        <v>0</v>
      </c>
      <c r="I536" s="30">
        <v>0</v>
      </c>
      <c r="J536" s="30">
        <v>0</v>
      </c>
      <c r="K536" s="22">
        <f t="shared" ref="K536" si="147">SUM(E536:J538)</f>
        <v>1309590</v>
      </c>
    </row>
    <row r="537" spans="1:11" ht="18" customHeight="1">
      <c r="A537" s="37"/>
      <c r="B537" s="40"/>
      <c r="C537" s="4"/>
      <c r="D537" s="4"/>
      <c r="E537" s="31"/>
      <c r="F537" s="31"/>
      <c r="G537" s="31"/>
      <c r="H537" s="31"/>
      <c r="I537" s="31"/>
      <c r="J537" s="31"/>
      <c r="K537" s="23"/>
    </row>
    <row r="538" spans="1:11">
      <c r="A538" s="38"/>
      <c r="B538" s="41"/>
      <c r="C538" s="5"/>
      <c r="D538" s="5"/>
      <c r="E538" s="32"/>
      <c r="F538" s="32"/>
      <c r="G538" s="32"/>
      <c r="H538" s="32"/>
      <c r="I538" s="32"/>
      <c r="J538" s="32"/>
      <c r="K538" s="24"/>
    </row>
    <row r="539" spans="1:11">
      <c r="A539" s="36" t="s">
        <v>372</v>
      </c>
      <c r="B539" s="39" t="s">
        <v>373</v>
      </c>
      <c r="C539" s="3"/>
      <c r="D539" s="3"/>
      <c r="E539" s="30">
        <v>3081105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22">
        <f t="shared" ref="K539" si="148">SUM(E539:J541)</f>
        <v>3081105</v>
      </c>
    </row>
    <row r="540" spans="1:11" ht="18" customHeight="1">
      <c r="A540" s="37"/>
      <c r="B540" s="40"/>
      <c r="C540" s="4"/>
      <c r="D540" s="4"/>
      <c r="E540" s="31"/>
      <c r="F540" s="31"/>
      <c r="G540" s="31"/>
      <c r="H540" s="31"/>
      <c r="I540" s="31"/>
      <c r="J540" s="31"/>
      <c r="K540" s="23"/>
    </row>
    <row r="541" spans="1:11">
      <c r="A541" s="38"/>
      <c r="B541" s="41"/>
      <c r="C541" s="5"/>
      <c r="D541" s="5"/>
      <c r="E541" s="32"/>
      <c r="F541" s="32"/>
      <c r="G541" s="32"/>
      <c r="H541" s="32"/>
      <c r="I541" s="32"/>
      <c r="J541" s="32"/>
      <c r="K541" s="24"/>
    </row>
    <row r="542" spans="1:11">
      <c r="A542" s="36" t="s">
        <v>374</v>
      </c>
      <c r="B542" s="39" t="s">
        <v>375</v>
      </c>
      <c r="C542" s="3"/>
      <c r="D542" s="3"/>
      <c r="E542" s="30">
        <v>7557270</v>
      </c>
      <c r="F542" s="30">
        <v>0</v>
      </c>
      <c r="G542" s="30">
        <v>0</v>
      </c>
      <c r="H542" s="30">
        <v>0</v>
      </c>
      <c r="I542" s="30">
        <v>0</v>
      </c>
      <c r="J542" s="30">
        <v>0</v>
      </c>
      <c r="K542" s="22">
        <f t="shared" ref="K542" si="149">SUM(E542:J544)</f>
        <v>7557270</v>
      </c>
    </row>
    <row r="543" spans="1:11" ht="18" customHeight="1">
      <c r="A543" s="37"/>
      <c r="B543" s="40"/>
      <c r="C543" s="4"/>
      <c r="D543" s="4"/>
      <c r="E543" s="31"/>
      <c r="F543" s="31"/>
      <c r="G543" s="31"/>
      <c r="H543" s="31"/>
      <c r="I543" s="31"/>
      <c r="J543" s="31"/>
      <c r="K543" s="23"/>
    </row>
    <row r="544" spans="1:11">
      <c r="A544" s="38"/>
      <c r="B544" s="41"/>
      <c r="C544" s="5"/>
      <c r="D544" s="5"/>
      <c r="E544" s="32"/>
      <c r="F544" s="32"/>
      <c r="G544" s="32"/>
      <c r="H544" s="32"/>
      <c r="I544" s="32"/>
      <c r="J544" s="32"/>
      <c r="K544" s="24"/>
    </row>
    <row r="545" spans="1:11">
      <c r="A545" s="36" t="s">
        <v>376</v>
      </c>
      <c r="B545" s="39" t="s">
        <v>377</v>
      </c>
      <c r="C545" s="3"/>
      <c r="D545" s="3"/>
      <c r="E545" s="30">
        <v>4438711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22">
        <f t="shared" ref="K545" si="150">SUM(E545:J547)</f>
        <v>4438711</v>
      </c>
    </row>
    <row r="546" spans="1:11" ht="18" customHeight="1">
      <c r="A546" s="37"/>
      <c r="B546" s="40"/>
      <c r="C546" s="4"/>
      <c r="D546" s="4"/>
      <c r="E546" s="31"/>
      <c r="F546" s="31"/>
      <c r="G546" s="31"/>
      <c r="H546" s="31"/>
      <c r="I546" s="31"/>
      <c r="J546" s="31"/>
      <c r="K546" s="23"/>
    </row>
    <row r="547" spans="1:11">
      <c r="A547" s="38"/>
      <c r="B547" s="41"/>
      <c r="C547" s="5"/>
      <c r="D547" s="5"/>
      <c r="E547" s="32"/>
      <c r="F547" s="32"/>
      <c r="G547" s="32"/>
      <c r="H547" s="32"/>
      <c r="I547" s="32"/>
      <c r="J547" s="32"/>
      <c r="K547" s="24"/>
    </row>
    <row r="548" spans="1:11">
      <c r="A548" s="36" t="s">
        <v>378</v>
      </c>
      <c r="B548" s="39" t="s">
        <v>379</v>
      </c>
      <c r="C548" s="3"/>
      <c r="D548" s="3"/>
      <c r="E548" s="30">
        <v>5450399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22">
        <f t="shared" ref="K548" si="151">SUM(E548:J550)</f>
        <v>5450399</v>
      </c>
    </row>
    <row r="549" spans="1:11" ht="18" customHeight="1">
      <c r="A549" s="37"/>
      <c r="B549" s="40"/>
      <c r="C549" s="4"/>
      <c r="D549" s="4"/>
      <c r="E549" s="31"/>
      <c r="F549" s="31"/>
      <c r="G549" s="31"/>
      <c r="H549" s="31"/>
      <c r="I549" s="31"/>
      <c r="J549" s="31"/>
      <c r="K549" s="23"/>
    </row>
    <row r="550" spans="1:11">
      <c r="A550" s="38"/>
      <c r="B550" s="41"/>
      <c r="C550" s="5"/>
      <c r="D550" s="5"/>
      <c r="E550" s="32"/>
      <c r="F550" s="32"/>
      <c r="G550" s="32"/>
      <c r="H550" s="32"/>
      <c r="I550" s="32"/>
      <c r="J550" s="32"/>
      <c r="K550" s="24"/>
    </row>
    <row r="551" spans="1:11">
      <c r="A551" s="36" t="s">
        <v>380</v>
      </c>
      <c r="B551" s="39" t="s">
        <v>381</v>
      </c>
      <c r="C551" s="3"/>
      <c r="D551" s="3"/>
      <c r="E551" s="30">
        <v>1962393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22">
        <f t="shared" ref="K551" si="152">SUM(E551:J553)</f>
        <v>1962393</v>
      </c>
    </row>
    <row r="552" spans="1:11" ht="18" customHeight="1">
      <c r="A552" s="37"/>
      <c r="B552" s="40"/>
      <c r="C552" s="4"/>
      <c r="D552" s="4"/>
      <c r="E552" s="31"/>
      <c r="F552" s="31"/>
      <c r="G552" s="31"/>
      <c r="H552" s="31"/>
      <c r="I552" s="31"/>
      <c r="J552" s="31"/>
      <c r="K552" s="23"/>
    </row>
    <row r="553" spans="1:11">
      <c r="A553" s="38"/>
      <c r="B553" s="41"/>
      <c r="C553" s="5"/>
      <c r="D553" s="5"/>
      <c r="E553" s="32"/>
      <c r="F553" s="32"/>
      <c r="G553" s="32"/>
      <c r="H553" s="32"/>
      <c r="I553" s="32"/>
      <c r="J553" s="32"/>
      <c r="K553" s="24"/>
    </row>
    <row r="554" spans="1:11">
      <c r="A554" s="36" t="s">
        <v>382</v>
      </c>
      <c r="B554" s="39" t="s">
        <v>383</v>
      </c>
      <c r="C554" s="3"/>
      <c r="D554" s="3"/>
      <c r="E554" s="30">
        <v>75673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22">
        <f t="shared" ref="K554" si="153">SUM(E554:J556)</f>
        <v>75673</v>
      </c>
    </row>
    <row r="555" spans="1:11" ht="18" customHeight="1">
      <c r="A555" s="37"/>
      <c r="B555" s="40"/>
      <c r="C555" s="4"/>
      <c r="D555" s="4"/>
      <c r="E555" s="31"/>
      <c r="F555" s="31"/>
      <c r="G555" s="31"/>
      <c r="H555" s="31"/>
      <c r="I555" s="31"/>
      <c r="J555" s="31"/>
      <c r="K555" s="23"/>
    </row>
    <row r="556" spans="1:11">
      <c r="A556" s="38"/>
      <c r="B556" s="41"/>
      <c r="C556" s="5"/>
      <c r="D556" s="5"/>
      <c r="E556" s="32"/>
      <c r="F556" s="32"/>
      <c r="G556" s="32"/>
      <c r="H556" s="32"/>
      <c r="I556" s="32"/>
      <c r="J556" s="32"/>
      <c r="K556" s="24"/>
    </row>
    <row r="557" spans="1:11">
      <c r="A557" s="36" t="s">
        <v>384</v>
      </c>
      <c r="B557" s="39" t="s">
        <v>385</v>
      </c>
      <c r="C557" s="3"/>
      <c r="D557" s="3"/>
      <c r="E557" s="30">
        <v>2715000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22">
        <f t="shared" ref="K557" si="154">SUM(E557:J559)</f>
        <v>2715000</v>
      </c>
    </row>
    <row r="558" spans="1:11" ht="18" customHeight="1">
      <c r="A558" s="37"/>
      <c r="B558" s="40"/>
      <c r="C558" s="4"/>
      <c r="D558" s="4"/>
      <c r="E558" s="31"/>
      <c r="F558" s="31"/>
      <c r="G558" s="31"/>
      <c r="H558" s="31"/>
      <c r="I558" s="31"/>
      <c r="J558" s="31"/>
      <c r="K558" s="23"/>
    </row>
    <row r="559" spans="1:11">
      <c r="A559" s="38"/>
      <c r="B559" s="41"/>
      <c r="C559" s="5"/>
      <c r="D559" s="5"/>
      <c r="E559" s="32"/>
      <c r="F559" s="32"/>
      <c r="G559" s="32"/>
      <c r="H559" s="32"/>
      <c r="I559" s="32"/>
      <c r="J559" s="32"/>
      <c r="K559" s="24"/>
    </row>
    <row r="560" spans="1:11">
      <c r="A560" s="36" t="s">
        <v>386</v>
      </c>
      <c r="B560" s="39" t="s">
        <v>387</v>
      </c>
      <c r="C560" s="3"/>
      <c r="D560" s="3"/>
      <c r="E560" s="30">
        <v>865000</v>
      </c>
      <c r="F560" s="30">
        <v>0</v>
      </c>
      <c r="G560" s="30">
        <v>0</v>
      </c>
      <c r="H560" s="30">
        <v>0</v>
      </c>
      <c r="I560" s="30">
        <v>0</v>
      </c>
      <c r="J560" s="30">
        <v>0</v>
      </c>
      <c r="K560" s="22">
        <f t="shared" ref="K560" si="155">SUM(E560:J562)</f>
        <v>865000</v>
      </c>
    </row>
    <row r="561" spans="1:11" ht="18" customHeight="1">
      <c r="A561" s="37"/>
      <c r="B561" s="40"/>
      <c r="C561" s="4"/>
      <c r="D561" s="4"/>
      <c r="E561" s="31"/>
      <c r="F561" s="31"/>
      <c r="G561" s="31"/>
      <c r="H561" s="31"/>
      <c r="I561" s="31"/>
      <c r="J561" s="31"/>
      <c r="K561" s="23"/>
    </row>
    <row r="562" spans="1:11">
      <c r="A562" s="38"/>
      <c r="B562" s="41"/>
      <c r="C562" s="5"/>
      <c r="D562" s="5"/>
      <c r="E562" s="32"/>
      <c r="F562" s="32"/>
      <c r="G562" s="32"/>
      <c r="H562" s="32"/>
      <c r="I562" s="32"/>
      <c r="J562" s="32"/>
      <c r="K562" s="24"/>
    </row>
    <row r="563" spans="1:11">
      <c r="A563" s="36" t="s">
        <v>388</v>
      </c>
      <c r="B563" s="39" t="s">
        <v>389</v>
      </c>
      <c r="C563" s="3"/>
      <c r="D563" s="3"/>
      <c r="E563" s="30">
        <v>743750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22">
        <f t="shared" ref="K563" si="156">SUM(E563:J565)</f>
        <v>743750</v>
      </c>
    </row>
    <row r="564" spans="1:11" ht="18" customHeight="1">
      <c r="A564" s="37"/>
      <c r="B564" s="40"/>
      <c r="C564" s="4"/>
      <c r="D564" s="4"/>
      <c r="E564" s="31"/>
      <c r="F564" s="31"/>
      <c r="G564" s="31"/>
      <c r="H564" s="31"/>
      <c r="I564" s="31"/>
      <c r="J564" s="31"/>
      <c r="K564" s="23"/>
    </row>
    <row r="565" spans="1:11">
      <c r="A565" s="38"/>
      <c r="B565" s="41"/>
      <c r="C565" s="5"/>
      <c r="D565" s="5"/>
      <c r="E565" s="32"/>
      <c r="F565" s="32"/>
      <c r="G565" s="32"/>
      <c r="H565" s="32"/>
      <c r="I565" s="32"/>
      <c r="J565" s="32"/>
      <c r="K565" s="24"/>
    </row>
    <row r="566" spans="1:11">
      <c r="A566" s="36" t="s">
        <v>390</v>
      </c>
      <c r="B566" s="39" t="s">
        <v>391</v>
      </c>
      <c r="C566" s="3"/>
      <c r="D566" s="3"/>
      <c r="E566" s="30">
        <v>256250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22">
        <f t="shared" ref="K566" si="157">SUM(E566:J568)</f>
        <v>256250</v>
      </c>
    </row>
    <row r="567" spans="1:11" ht="18" customHeight="1">
      <c r="A567" s="37"/>
      <c r="B567" s="40"/>
      <c r="C567" s="4"/>
      <c r="D567" s="4"/>
      <c r="E567" s="31"/>
      <c r="F567" s="31"/>
      <c r="G567" s="31"/>
      <c r="H567" s="31"/>
      <c r="I567" s="31"/>
      <c r="J567" s="31"/>
      <c r="K567" s="23"/>
    </row>
    <row r="568" spans="1:11">
      <c r="A568" s="38"/>
      <c r="B568" s="41"/>
      <c r="C568" s="5"/>
      <c r="D568" s="5"/>
      <c r="E568" s="32"/>
      <c r="F568" s="32"/>
      <c r="G568" s="32"/>
      <c r="H568" s="32"/>
      <c r="I568" s="32"/>
      <c r="J568" s="32"/>
      <c r="K568" s="24"/>
    </row>
    <row r="569" spans="1:11">
      <c r="A569" s="36" t="s">
        <v>392</v>
      </c>
      <c r="B569" s="39" t="s">
        <v>393</v>
      </c>
      <c r="C569" s="3"/>
      <c r="D569" s="3"/>
      <c r="E569" s="30">
        <v>575000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22">
        <f t="shared" ref="K569" si="158">SUM(E569:J571)</f>
        <v>575000</v>
      </c>
    </row>
    <row r="570" spans="1:11" ht="18" customHeight="1">
      <c r="A570" s="37"/>
      <c r="B570" s="40"/>
      <c r="C570" s="4"/>
      <c r="D570" s="4"/>
      <c r="E570" s="31"/>
      <c r="F570" s="31"/>
      <c r="G570" s="31"/>
      <c r="H570" s="31"/>
      <c r="I570" s="31"/>
      <c r="J570" s="31"/>
      <c r="K570" s="23"/>
    </row>
    <row r="571" spans="1:11">
      <c r="A571" s="38"/>
      <c r="B571" s="41"/>
      <c r="C571" s="5"/>
      <c r="D571" s="5"/>
      <c r="E571" s="32"/>
      <c r="F571" s="32"/>
      <c r="G571" s="32"/>
      <c r="H571" s="32"/>
      <c r="I571" s="32"/>
      <c r="J571" s="32"/>
      <c r="K571" s="24"/>
    </row>
    <row r="572" spans="1:11">
      <c r="A572" s="36" t="s">
        <v>394</v>
      </c>
      <c r="B572" s="39" t="s">
        <v>395</v>
      </c>
      <c r="C572" s="3"/>
      <c r="D572" s="3"/>
      <c r="E572" s="30">
        <v>1166150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22">
        <f t="shared" ref="K572" si="159">SUM(E572:J574)</f>
        <v>1166150</v>
      </c>
    </row>
    <row r="573" spans="1:11" ht="18" customHeight="1">
      <c r="A573" s="37"/>
      <c r="B573" s="40"/>
      <c r="C573" s="4"/>
      <c r="D573" s="4"/>
      <c r="E573" s="31"/>
      <c r="F573" s="31"/>
      <c r="G573" s="31"/>
      <c r="H573" s="31"/>
      <c r="I573" s="31"/>
      <c r="J573" s="31"/>
      <c r="K573" s="23"/>
    </row>
    <row r="574" spans="1:11">
      <c r="A574" s="38"/>
      <c r="B574" s="41"/>
      <c r="C574" s="5"/>
      <c r="D574" s="5"/>
      <c r="E574" s="32"/>
      <c r="F574" s="32"/>
      <c r="G574" s="32"/>
      <c r="H574" s="32"/>
      <c r="I574" s="32"/>
      <c r="J574" s="32"/>
      <c r="K574" s="24"/>
    </row>
    <row r="575" spans="1:11">
      <c r="A575" s="36" t="s">
        <v>396</v>
      </c>
      <c r="B575" s="39" t="s">
        <v>397</v>
      </c>
      <c r="C575" s="3"/>
      <c r="D575" s="3"/>
      <c r="E575" s="30">
        <v>814000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22">
        <f t="shared" ref="K575" si="160">SUM(E575:J577)</f>
        <v>814000</v>
      </c>
    </row>
    <row r="576" spans="1:11" ht="18" customHeight="1">
      <c r="A576" s="37"/>
      <c r="B576" s="40"/>
      <c r="C576" s="4"/>
      <c r="D576" s="4"/>
      <c r="E576" s="31"/>
      <c r="F576" s="31"/>
      <c r="G576" s="31"/>
      <c r="H576" s="31"/>
      <c r="I576" s="31"/>
      <c r="J576" s="31"/>
      <c r="K576" s="23"/>
    </row>
    <row r="577" spans="1:11">
      <c r="A577" s="38"/>
      <c r="B577" s="41"/>
      <c r="C577" s="5"/>
      <c r="D577" s="5"/>
      <c r="E577" s="32"/>
      <c r="F577" s="32"/>
      <c r="G577" s="32"/>
      <c r="H577" s="32"/>
      <c r="I577" s="32"/>
      <c r="J577" s="32"/>
      <c r="K577" s="24"/>
    </row>
    <row r="578" spans="1:11">
      <c r="A578" s="36" t="s">
        <v>398</v>
      </c>
      <c r="B578" s="39" t="s">
        <v>399</v>
      </c>
      <c r="C578" s="3"/>
      <c r="D578" s="3"/>
      <c r="E578" s="30">
        <v>182750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22">
        <f t="shared" ref="K578" si="161">SUM(E578:J580)</f>
        <v>182750</v>
      </c>
    </row>
    <row r="579" spans="1:11" ht="18" customHeight="1">
      <c r="A579" s="37"/>
      <c r="B579" s="40"/>
      <c r="C579" s="4"/>
      <c r="D579" s="4"/>
      <c r="E579" s="31"/>
      <c r="F579" s="31"/>
      <c r="G579" s="31"/>
      <c r="H579" s="31"/>
      <c r="I579" s="31"/>
      <c r="J579" s="31"/>
      <c r="K579" s="23"/>
    </row>
    <row r="580" spans="1:11">
      <c r="A580" s="38"/>
      <c r="B580" s="41"/>
      <c r="C580" s="5"/>
      <c r="D580" s="5"/>
      <c r="E580" s="32"/>
      <c r="F580" s="32"/>
      <c r="G580" s="32"/>
      <c r="H580" s="32"/>
      <c r="I580" s="32"/>
      <c r="J580" s="32"/>
      <c r="K580" s="24"/>
    </row>
    <row r="581" spans="1:11">
      <c r="A581" s="36" t="s">
        <v>400</v>
      </c>
      <c r="B581" s="39" t="s">
        <v>401</v>
      </c>
      <c r="C581" s="3"/>
      <c r="D581" s="3"/>
      <c r="E581" s="30">
        <v>25000000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22">
        <f t="shared" ref="K581" si="162">SUM(E581:J583)</f>
        <v>25000000</v>
      </c>
    </row>
    <row r="582" spans="1:11" ht="18" customHeight="1">
      <c r="A582" s="37"/>
      <c r="B582" s="40"/>
      <c r="C582" s="4"/>
      <c r="D582" s="4"/>
      <c r="E582" s="31"/>
      <c r="F582" s="31"/>
      <c r="G582" s="31"/>
      <c r="H582" s="31"/>
      <c r="I582" s="31"/>
      <c r="J582" s="31"/>
      <c r="K582" s="23"/>
    </row>
    <row r="583" spans="1:11">
      <c r="A583" s="38"/>
      <c r="B583" s="41"/>
      <c r="C583" s="5"/>
      <c r="D583" s="5"/>
      <c r="E583" s="32"/>
      <c r="F583" s="32"/>
      <c r="G583" s="32"/>
      <c r="H583" s="32"/>
      <c r="I583" s="32"/>
      <c r="J583" s="32"/>
      <c r="K583" s="24"/>
    </row>
    <row r="584" spans="1:11">
      <c r="A584" s="36" t="s">
        <v>402</v>
      </c>
      <c r="B584" s="39" t="s">
        <v>403</v>
      </c>
      <c r="C584" s="3"/>
      <c r="D584" s="3"/>
      <c r="E584" s="30">
        <v>400000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22">
        <f t="shared" ref="K584" si="163">SUM(E584:J586)</f>
        <v>400000</v>
      </c>
    </row>
    <row r="585" spans="1:11" ht="18" customHeight="1">
      <c r="A585" s="37"/>
      <c r="B585" s="40"/>
      <c r="C585" s="4"/>
      <c r="D585" s="4"/>
      <c r="E585" s="31"/>
      <c r="F585" s="31"/>
      <c r="G585" s="31"/>
      <c r="H585" s="31"/>
      <c r="I585" s="31"/>
      <c r="J585" s="31"/>
      <c r="K585" s="23"/>
    </row>
    <row r="586" spans="1:11">
      <c r="A586" s="38"/>
      <c r="B586" s="41"/>
      <c r="C586" s="5"/>
      <c r="D586" s="5"/>
      <c r="E586" s="32"/>
      <c r="F586" s="32"/>
      <c r="G586" s="32"/>
      <c r="H586" s="32"/>
      <c r="I586" s="32"/>
      <c r="J586" s="32"/>
      <c r="K586" s="24"/>
    </row>
    <row r="587" spans="1:11">
      <c r="A587" s="36" t="s">
        <v>404</v>
      </c>
      <c r="B587" s="39" t="s">
        <v>405</v>
      </c>
      <c r="C587" s="3"/>
      <c r="D587" s="3"/>
      <c r="E587" s="30">
        <v>1313750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22">
        <f t="shared" ref="K587" si="164">SUM(E587:J589)</f>
        <v>1313750</v>
      </c>
    </row>
    <row r="588" spans="1:11" ht="18" customHeight="1">
      <c r="A588" s="37"/>
      <c r="B588" s="40"/>
      <c r="C588" s="4"/>
      <c r="D588" s="4"/>
      <c r="E588" s="31"/>
      <c r="F588" s="31"/>
      <c r="G588" s="31"/>
      <c r="H588" s="31"/>
      <c r="I588" s="31"/>
      <c r="J588" s="31"/>
      <c r="K588" s="23"/>
    </row>
    <row r="589" spans="1:11">
      <c r="A589" s="38"/>
      <c r="B589" s="41"/>
      <c r="C589" s="5"/>
      <c r="D589" s="5"/>
      <c r="E589" s="32"/>
      <c r="F589" s="32"/>
      <c r="G589" s="32"/>
      <c r="H589" s="32"/>
      <c r="I589" s="32"/>
      <c r="J589" s="32"/>
      <c r="K589" s="24"/>
    </row>
    <row r="590" spans="1:11">
      <c r="A590" s="36" t="s">
        <v>406</v>
      </c>
      <c r="B590" s="39" t="s">
        <v>407</v>
      </c>
      <c r="C590" s="3"/>
      <c r="D590" s="3"/>
      <c r="E590" s="30">
        <v>686250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22">
        <f t="shared" ref="K590" si="165">SUM(E590:J592)</f>
        <v>686250</v>
      </c>
    </row>
    <row r="591" spans="1:11" ht="18" customHeight="1">
      <c r="A591" s="37"/>
      <c r="B591" s="40"/>
      <c r="C591" s="4"/>
      <c r="D591" s="4"/>
      <c r="E591" s="31"/>
      <c r="F591" s="31"/>
      <c r="G591" s="31"/>
      <c r="H591" s="31"/>
      <c r="I591" s="31"/>
      <c r="J591" s="31"/>
      <c r="K591" s="23"/>
    </row>
    <row r="592" spans="1:11">
      <c r="A592" s="38"/>
      <c r="B592" s="41"/>
      <c r="C592" s="5"/>
      <c r="D592" s="5"/>
      <c r="E592" s="32"/>
      <c r="F592" s="32"/>
      <c r="G592" s="32"/>
      <c r="H592" s="32"/>
      <c r="I592" s="32"/>
      <c r="J592" s="32"/>
      <c r="K592" s="24"/>
    </row>
    <row r="593" spans="1:11">
      <c r="A593" s="36" t="s">
        <v>408</v>
      </c>
      <c r="B593" s="39" t="s">
        <v>409</v>
      </c>
      <c r="C593" s="3"/>
      <c r="D593" s="3"/>
      <c r="E593" s="30">
        <v>900000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22">
        <f t="shared" ref="K593" si="166">SUM(E593:J595)</f>
        <v>900000</v>
      </c>
    </row>
    <row r="594" spans="1:11" ht="18" customHeight="1">
      <c r="A594" s="37"/>
      <c r="B594" s="40"/>
      <c r="C594" s="4"/>
      <c r="D594" s="4"/>
      <c r="E594" s="31"/>
      <c r="F594" s="31"/>
      <c r="G594" s="31"/>
      <c r="H594" s="31"/>
      <c r="I594" s="31"/>
      <c r="J594" s="31"/>
      <c r="K594" s="23"/>
    </row>
    <row r="595" spans="1:11">
      <c r="A595" s="38"/>
      <c r="B595" s="41"/>
      <c r="C595" s="5"/>
      <c r="D595" s="5"/>
      <c r="E595" s="32"/>
      <c r="F595" s="32"/>
      <c r="G595" s="32"/>
      <c r="H595" s="32"/>
      <c r="I595" s="32"/>
      <c r="J595" s="32"/>
      <c r="K595" s="24"/>
    </row>
    <row r="596" spans="1:11">
      <c r="A596" s="36" t="s">
        <v>410</v>
      </c>
      <c r="B596" s="39" t="s">
        <v>411</v>
      </c>
      <c r="C596" s="3"/>
      <c r="D596" s="3"/>
      <c r="E596" s="30">
        <v>1130875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22">
        <f t="shared" ref="K596" si="167">SUM(E596:J598)</f>
        <v>1130875</v>
      </c>
    </row>
    <row r="597" spans="1:11" ht="18" customHeight="1">
      <c r="A597" s="37"/>
      <c r="B597" s="40"/>
      <c r="C597" s="4"/>
      <c r="D597" s="4"/>
      <c r="E597" s="31"/>
      <c r="F597" s="31"/>
      <c r="G597" s="31"/>
      <c r="H597" s="31"/>
      <c r="I597" s="31"/>
      <c r="J597" s="31"/>
      <c r="K597" s="23"/>
    </row>
    <row r="598" spans="1:11">
      <c r="A598" s="38"/>
      <c r="B598" s="41"/>
      <c r="C598" s="5"/>
      <c r="D598" s="5"/>
      <c r="E598" s="32"/>
      <c r="F598" s="32"/>
      <c r="G598" s="32"/>
      <c r="H598" s="32"/>
      <c r="I598" s="32"/>
      <c r="J598" s="32"/>
      <c r="K598" s="24"/>
    </row>
    <row r="599" spans="1:11">
      <c r="A599" s="36" t="s">
        <v>412</v>
      </c>
      <c r="B599" s="39" t="s">
        <v>413</v>
      </c>
      <c r="C599" s="3"/>
      <c r="D599" s="3"/>
      <c r="E599" s="30">
        <v>333500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22">
        <f t="shared" ref="K599" si="168">SUM(E599:J601)</f>
        <v>333500</v>
      </c>
    </row>
    <row r="600" spans="1:11" ht="18" customHeight="1">
      <c r="A600" s="37"/>
      <c r="B600" s="40"/>
      <c r="C600" s="4"/>
      <c r="D600" s="4"/>
      <c r="E600" s="31"/>
      <c r="F600" s="31"/>
      <c r="G600" s="31"/>
      <c r="H600" s="31"/>
      <c r="I600" s="31"/>
      <c r="J600" s="31"/>
      <c r="K600" s="23"/>
    </row>
    <row r="601" spans="1:11">
      <c r="A601" s="38"/>
      <c r="B601" s="41"/>
      <c r="C601" s="5"/>
      <c r="D601" s="5"/>
      <c r="E601" s="32"/>
      <c r="F601" s="32"/>
      <c r="G601" s="32"/>
      <c r="H601" s="32"/>
      <c r="I601" s="32"/>
      <c r="J601" s="32"/>
      <c r="K601" s="24"/>
    </row>
    <row r="602" spans="1:11">
      <c r="A602" s="36" t="s">
        <v>414</v>
      </c>
      <c r="B602" s="39" t="s">
        <v>415</v>
      </c>
      <c r="C602" s="3"/>
      <c r="D602" s="3"/>
      <c r="E602" s="30">
        <v>95250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22">
        <f t="shared" ref="K602" si="169">SUM(E602:J604)</f>
        <v>95250</v>
      </c>
    </row>
    <row r="603" spans="1:11" ht="18" customHeight="1">
      <c r="A603" s="37"/>
      <c r="B603" s="40"/>
      <c r="C603" s="4"/>
      <c r="D603" s="4"/>
      <c r="E603" s="31"/>
      <c r="F603" s="31"/>
      <c r="G603" s="31"/>
      <c r="H603" s="31"/>
      <c r="I603" s="31"/>
      <c r="J603" s="31"/>
      <c r="K603" s="23"/>
    </row>
    <row r="604" spans="1:11">
      <c r="A604" s="38"/>
      <c r="B604" s="41"/>
      <c r="C604" s="5"/>
      <c r="D604" s="5"/>
      <c r="E604" s="32"/>
      <c r="F604" s="32"/>
      <c r="G604" s="32"/>
      <c r="H604" s="32"/>
      <c r="I604" s="32"/>
      <c r="J604" s="32"/>
      <c r="K604" s="24"/>
    </row>
    <row r="605" spans="1:11">
      <c r="A605" s="36" t="s">
        <v>416</v>
      </c>
      <c r="B605" s="39" t="s">
        <v>417</v>
      </c>
      <c r="C605" s="3"/>
      <c r="D605" s="3"/>
      <c r="E605" s="30">
        <v>542500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22">
        <f t="shared" ref="K605" si="170">SUM(E605:J607)</f>
        <v>542500</v>
      </c>
    </row>
    <row r="606" spans="1:11" ht="18" customHeight="1">
      <c r="A606" s="37"/>
      <c r="B606" s="40"/>
      <c r="C606" s="4"/>
      <c r="D606" s="4"/>
      <c r="E606" s="31"/>
      <c r="F606" s="31"/>
      <c r="G606" s="31"/>
      <c r="H606" s="31"/>
      <c r="I606" s="31"/>
      <c r="J606" s="31"/>
      <c r="K606" s="23"/>
    </row>
    <row r="607" spans="1:11">
      <c r="A607" s="38"/>
      <c r="B607" s="41"/>
      <c r="C607" s="5"/>
      <c r="D607" s="5"/>
      <c r="E607" s="32"/>
      <c r="F607" s="32"/>
      <c r="G607" s="32"/>
      <c r="H607" s="32"/>
      <c r="I607" s="32"/>
      <c r="J607" s="32"/>
      <c r="K607" s="24"/>
    </row>
    <row r="608" spans="1:11">
      <c r="A608" s="36" t="s">
        <v>418</v>
      </c>
      <c r="B608" s="39" t="s">
        <v>419</v>
      </c>
      <c r="C608" s="3"/>
      <c r="D608" s="3"/>
      <c r="E608" s="30">
        <v>17500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22">
        <f t="shared" ref="K608" si="171">SUM(E608:J610)</f>
        <v>17500</v>
      </c>
    </row>
    <row r="609" spans="1:11" ht="18" customHeight="1">
      <c r="A609" s="37"/>
      <c r="B609" s="40"/>
      <c r="C609" s="4"/>
      <c r="D609" s="4"/>
      <c r="E609" s="31"/>
      <c r="F609" s="31"/>
      <c r="G609" s="31"/>
      <c r="H609" s="31"/>
      <c r="I609" s="31"/>
      <c r="J609" s="31"/>
      <c r="K609" s="23"/>
    </row>
    <row r="610" spans="1:11">
      <c r="A610" s="38"/>
      <c r="B610" s="41"/>
      <c r="C610" s="5"/>
      <c r="D610" s="5"/>
      <c r="E610" s="32"/>
      <c r="F610" s="32"/>
      <c r="G610" s="32"/>
      <c r="H610" s="32"/>
      <c r="I610" s="32"/>
      <c r="J610" s="32"/>
      <c r="K610" s="24"/>
    </row>
    <row r="611" spans="1:11">
      <c r="A611" s="36" t="s">
        <v>420</v>
      </c>
      <c r="B611" s="39" t="s">
        <v>421</v>
      </c>
      <c r="C611" s="3"/>
      <c r="D611" s="3"/>
      <c r="E611" s="30">
        <v>322750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22">
        <f t="shared" ref="K611" si="172">SUM(E611:J613)</f>
        <v>322750</v>
      </c>
    </row>
    <row r="612" spans="1:11" ht="18" customHeight="1">
      <c r="A612" s="37"/>
      <c r="B612" s="40"/>
      <c r="C612" s="4"/>
      <c r="D612" s="4"/>
      <c r="E612" s="31"/>
      <c r="F612" s="31"/>
      <c r="G612" s="31"/>
      <c r="H612" s="31"/>
      <c r="I612" s="31"/>
      <c r="J612" s="31"/>
      <c r="K612" s="23"/>
    </row>
    <row r="613" spans="1:11">
      <c r="A613" s="38"/>
      <c r="B613" s="41"/>
      <c r="C613" s="5"/>
      <c r="D613" s="5"/>
      <c r="E613" s="32"/>
      <c r="F613" s="32"/>
      <c r="G613" s="32"/>
      <c r="H613" s="32"/>
      <c r="I613" s="32"/>
      <c r="J613" s="32"/>
      <c r="K613" s="24"/>
    </row>
    <row r="614" spans="1:11">
      <c r="A614" s="36" t="s">
        <v>422</v>
      </c>
      <c r="B614" s="39" t="s">
        <v>423</v>
      </c>
      <c r="C614" s="3"/>
      <c r="D614" s="3"/>
      <c r="E614" s="30">
        <v>175000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22">
        <f t="shared" ref="K614" si="173">SUM(E614:J616)</f>
        <v>175000</v>
      </c>
    </row>
    <row r="615" spans="1:11" ht="18" customHeight="1">
      <c r="A615" s="37"/>
      <c r="B615" s="40"/>
      <c r="C615" s="4"/>
      <c r="D615" s="4"/>
      <c r="E615" s="31"/>
      <c r="F615" s="31"/>
      <c r="G615" s="31"/>
      <c r="H615" s="31"/>
      <c r="I615" s="31"/>
      <c r="J615" s="31"/>
      <c r="K615" s="23"/>
    </row>
    <row r="616" spans="1:11">
      <c r="A616" s="38"/>
      <c r="B616" s="41"/>
      <c r="C616" s="5"/>
      <c r="D616" s="5"/>
      <c r="E616" s="32"/>
      <c r="F616" s="32"/>
      <c r="G616" s="32"/>
      <c r="H616" s="32"/>
      <c r="I616" s="32"/>
      <c r="J616" s="32"/>
      <c r="K616" s="24"/>
    </row>
    <row r="617" spans="1:11">
      <c r="A617" s="36" t="s">
        <v>424</v>
      </c>
      <c r="B617" s="39" t="s">
        <v>425</v>
      </c>
      <c r="C617" s="3"/>
      <c r="D617" s="3"/>
      <c r="E617" s="30">
        <v>556200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22">
        <f t="shared" ref="K617" si="174">SUM(E617:J619)</f>
        <v>556200</v>
      </c>
    </row>
    <row r="618" spans="1:11" ht="18" customHeight="1">
      <c r="A618" s="37"/>
      <c r="B618" s="40"/>
      <c r="C618" s="4"/>
      <c r="D618" s="4"/>
      <c r="E618" s="31"/>
      <c r="F618" s="31"/>
      <c r="G618" s="31"/>
      <c r="H618" s="31"/>
      <c r="I618" s="31"/>
      <c r="J618" s="31"/>
      <c r="K618" s="23"/>
    </row>
    <row r="619" spans="1:11">
      <c r="A619" s="38"/>
      <c r="B619" s="41"/>
      <c r="C619" s="5"/>
      <c r="D619" s="5"/>
      <c r="E619" s="32"/>
      <c r="F619" s="32"/>
      <c r="G619" s="32"/>
      <c r="H619" s="32"/>
      <c r="I619" s="32"/>
      <c r="J619" s="32"/>
      <c r="K619" s="24"/>
    </row>
    <row r="620" spans="1:11">
      <c r="A620" s="36" t="s">
        <v>426</v>
      </c>
      <c r="B620" s="39" t="s">
        <v>427</v>
      </c>
      <c r="C620" s="3"/>
      <c r="D620" s="3"/>
      <c r="E620" s="30">
        <v>143250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22">
        <f t="shared" ref="K620" si="175">SUM(E620:J622)</f>
        <v>143250</v>
      </c>
    </row>
    <row r="621" spans="1:11" ht="18" customHeight="1">
      <c r="A621" s="37"/>
      <c r="B621" s="40"/>
      <c r="C621" s="4"/>
      <c r="D621" s="4"/>
      <c r="E621" s="31"/>
      <c r="F621" s="31"/>
      <c r="G621" s="31"/>
      <c r="H621" s="31"/>
      <c r="I621" s="31"/>
      <c r="J621" s="31"/>
      <c r="K621" s="23"/>
    </row>
    <row r="622" spans="1:11">
      <c r="A622" s="38"/>
      <c r="B622" s="41"/>
      <c r="C622" s="5"/>
      <c r="D622" s="5"/>
      <c r="E622" s="32"/>
      <c r="F622" s="32"/>
      <c r="G622" s="32"/>
      <c r="H622" s="32"/>
      <c r="I622" s="32"/>
      <c r="J622" s="32"/>
      <c r="K622" s="24"/>
    </row>
    <row r="623" spans="1:11">
      <c r="A623" s="36" t="s">
        <v>428</v>
      </c>
      <c r="B623" s="39" t="s">
        <v>429</v>
      </c>
      <c r="C623" s="3"/>
      <c r="D623" s="3"/>
      <c r="E623" s="30">
        <v>7500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22">
        <f t="shared" ref="K623" si="176">SUM(E623:J625)</f>
        <v>7500</v>
      </c>
    </row>
    <row r="624" spans="1:11" ht="18" customHeight="1">
      <c r="A624" s="37"/>
      <c r="B624" s="40"/>
      <c r="C624" s="4"/>
      <c r="D624" s="4"/>
      <c r="E624" s="31"/>
      <c r="F624" s="31"/>
      <c r="G624" s="31"/>
      <c r="H624" s="31"/>
      <c r="I624" s="31"/>
      <c r="J624" s="31"/>
      <c r="K624" s="23"/>
    </row>
    <row r="625" spans="1:11">
      <c r="A625" s="38"/>
      <c r="B625" s="41"/>
      <c r="C625" s="5"/>
      <c r="D625" s="5"/>
      <c r="E625" s="32"/>
      <c r="F625" s="32"/>
      <c r="G625" s="32"/>
      <c r="H625" s="32"/>
      <c r="I625" s="32"/>
      <c r="J625" s="32"/>
      <c r="K625" s="24"/>
    </row>
    <row r="626" spans="1:11">
      <c r="A626" s="36" t="s">
        <v>430</v>
      </c>
      <c r="B626" s="39" t="s">
        <v>431</v>
      </c>
      <c r="C626" s="3"/>
      <c r="D626" s="3"/>
      <c r="E626" s="30">
        <v>377788</v>
      </c>
      <c r="F626" s="30">
        <v>0</v>
      </c>
      <c r="G626" s="30">
        <v>0</v>
      </c>
      <c r="H626" s="30">
        <v>0</v>
      </c>
      <c r="I626" s="30">
        <v>0</v>
      </c>
      <c r="J626" s="30">
        <v>0</v>
      </c>
      <c r="K626" s="22">
        <f t="shared" ref="K626" si="177">SUM(E626:J628)</f>
        <v>377788</v>
      </c>
    </row>
    <row r="627" spans="1:11" ht="18" customHeight="1">
      <c r="A627" s="37"/>
      <c r="B627" s="40"/>
      <c r="C627" s="4"/>
      <c r="D627" s="4"/>
      <c r="E627" s="31"/>
      <c r="F627" s="31"/>
      <c r="G627" s="31"/>
      <c r="H627" s="31"/>
      <c r="I627" s="31"/>
      <c r="J627" s="31"/>
      <c r="K627" s="23"/>
    </row>
    <row r="628" spans="1:11">
      <c r="A628" s="38"/>
      <c r="B628" s="41"/>
      <c r="C628" s="5"/>
      <c r="D628" s="5"/>
      <c r="E628" s="32"/>
      <c r="F628" s="32"/>
      <c r="G628" s="32"/>
      <c r="H628" s="32"/>
      <c r="I628" s="32"/>
      <c r="J628" s="32"/>
      <c r="K628" s="24"/>
    </row>
    <row r="629" spans="1:11">
      <c r="A629" s="36" t="s">
        <v>432</v>
      </c>
      <c r="B629" s="39" t="s">
        <v>433</v>
      </c>
      <c r="C629" s="3"/>
      <c r="D629" s="3"/>
      <c r="E629" s="30">
        <v>650000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22">
        <f t="shared" ref="K629" si="178">SUM(E629:J631)</f>
        <v>650000</v>
      </c>
    </row>
    <row r="630" spans="1:11" ht="18" customHeight="1">
      <c r="A630" s="37"/>
      <c r="B630" s="40"/>
      <c r="C630" s="4"/>
      <c r="D630" s="4"/>
      <c r="E630" s="31"/>
      <c r="F630" s="31"/>
      <c r="G630" s="31"/>
      <c r="H630" s="31"/>
      <c r="I630" s="31"/>
      <c r="J630" s="31"/>
      <c r="K630" s="23"/>
    </row>
    <row r="631" spans="1:11">
      <c r="A631" s="38"/>
      <c r="B631" s="41"/>
      <c r="C631" s="5"/>
      <c r="D631" s="5"/>
      <c r="E631" s="32"/>
      <c r="F631" s="32"/>
      <c r="G631" s="32"/>
      <c r="H631" s="32"/>
      <c r="I631" s="32"/>
      <c r="J631" s="32"/>
      <c r="K631" s="24"/>
    </row>
    <row r="632" spans="1:11">
      <c r="A632" s="36" t="s">
        <v>434</v>
      </c>
      <c r="B632" s="39" t="s">
        <v>435</v>
      </c>
      <c r="C632" s="3"/>
      <c r="D632" s="3"/>
      <c r="E632" s="30">
        <v>125000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22">
        <f t="shared" ref="K632" si="179">SUM(E632:J634)</f>
        <v>125000</v>
      </c>
    </row>
    <row r="633" spans="1:11" ht="18" customHeight="1">
      <c r="A633" s="37"/>
      <c r="B633" s="40"/>
      <c r="C633" s="4"/>
      <c r="D633" s="4"/>
      <c r="E633" s="31"/>
      <c r="F633" s="31"/>
      <c r="G633" s="31"/>
      <c r="H633" s="31"/>
      <c r="I633" s="31"/>
      <c r="J633" s="31"/>
      <c r="K633" s="23"/>
    </row>
    <row r="634" spans="1:11">
      <c r="A634" s="38"/>
      <c r="B634" s="41"/>
      <c r="C634" s="5"/>
      <c r="D634" s="5"/>
      <c r="E634" s="32"/>
      <c r="F634" s="32"/>
      <c r="G634" s="32"/>
      <c r="H634" s="32"/>
      <c r="I634" s="32"/>
      <c r="J634" s="32"/>
      <c r="K634" s="24"/>
    </row>
    <row r="635" spans="1:11">
      <c r="A635" s="42" t="s">
        <v>436</v>
      </c>
      <c r="B635" s="43"/>
      <c r="C635" s="16"/>
      <c r="D635" s="16"/>
      <c r="E635" s="12">
        <f>SUM(E479:E634)</f>
        <v>86144100</v>
      </c>
      <c r="F635" s="12">
        <f t="shared" ref="F635:J635" si="180">SUM(F479:F634)</f>
        <v>965862</v>
      </c>
      <c r="G635" s="12">
        <f t="shared" si="180"/>
        <v>1000000</v>
      </c>
      <c r="H635" s="12">
        <f t="shared" si="180"/>
        <v>965862</v>
      </c>
      <c r="I635" s="12">
        <f t="shared" si="180"/>
        <v>1000000</v>
      </c>
      <c r="J635" s="12">
        <f t="shared" si="180"/>
        <v>0</v>
      </c>
      <c r="K635" s="13">
        <f>SUM(E635:J635)</f>
        <v>90075824</v>
      </c>
    </row>
    <row r="636" spans="1:11" ht="6.75" customHeight="1">
      <c r="A636" s="44" t="s">
        <v>147</v>
      </c>
      <c r="B636" s="43"/>
      <c r="C636" s="43"/>
      <c r="D636" s="43"/>
      <c r="E636" s="43"/>
      <c r="F636" s="43"/>
      <c r="G636" s="43"/>
      <c r="H636" s="43"/>
      <c r="I636" s="43"/>
      <c r="J636" s="43"/>
      <c r="K636" s="45"/>
    </row>
    <row r="637" spans="1:11" ht="18" customHeight="1" thickBot="1">
      <c r="A637" s="46" t="s">
        <v>437</v>
      </c>
      <c r="B637" s="47"/>
      <c r="C637" s="47"/>
      <c r="D637" s="47"/>
      <c r="E637" s="47"/>
      <c r="F637" s="47"/>
      <c r="G637" s="47"/>
      <c r="H637" s="47"/>
      <c r="I637" s="47"/>
      <c r="J637" s="47"/>
      <c r="K637" s="48"/>
    </row>
    <row r="638" spans="1:11" ht="26.45" thickTop="1">
      <c r="A638" s="1" t="s">
        <v>149</v>
      </c>
      <c r="B638" s="2" t="s">
        <v>150</v>
      </c>
      <c r="C638" s="17"/>
      <c r="D638" s="17"/>
      <c r="E638" s="14" t="s">
        <v>151</v>
      </c>
      <c r="F638" s="14" t="s">
        <v>152</v>
      </c>
      <c r="G638" s="14" t="s">
        <v>153</v>
      </c>
      <c r="H638" s="14" t="s">
        <v>154</v>
      </c>
      <c r="I638" s="14" t="s">
        <v>155</v>
      </c>
      <c r="J638" s="14" t="s">
        <v>156</v>
      </c>
      <c r="K638" s="15" t="s">
        <v>157</v>
      </c>
    </row>
    <row r="639" spans="1:11">
      <c r="A639" s="36" t="s">
        <v>438</v>
      </c>
      <c r="B639" s="39" t="s">
        <v>439</v>
      </c>
      <c r="C639" s="3"/>
      <c r="D639" s="3"/>
      <c r="E639" s="30">
        <v>5862000</v>
      </c>
      <c r="F639" s="30">
        <v>8116000</v>
      </c>
      <c r="G639" s="30">
        <v>6884000</v>
      </c>
      <c r="H639" s="30">
        <v>4985000</v>
      </c>
      <c r="I639" s="30">
        <v>5135000</v>
      </c>
      <c r="J639" s="30">
        <v>5288000</v>
      </c>
      <c r="K639" s="33">
        <f>SUM(E639:J641)</f>
        <v>36270000</v>
      </c>
    </row>
    <row r="640" spans="1:11" ht="18" customHeight="1">
      <c r="A640" s="37"/>
      <c r="B640" s="40"/>
      <c r="C640" s="4"/>
      <c r="D640" s="4"/>
      <c r="E640" s="31"/>
      <c r="F640" s="31"/>
      <c r="G640" s="31"/>
      <c r="H640" s="31"/>
      <c r="I640" s="31"/>
      <c r="J640" s="31"/>
      <c r="K640" s="34"/>
    </row>
    <row r="641" spans="1:11">
      <c r="A641" s="38"/>
      <c r="B641" s="41"/>
      <c r="C641" s="5"/>
      <c r="D641" s="5"/>
      <c r="E641" s="32"/>
      <c r="F641" s="32"/>
      <c r="G641" s="32"/>
      <c r="H641" s="32"/>
      <c r="I641" s="32"/>
      <c r="J641" s="32"/>
      <c r="K641" s="35"/>
    </row>
    <row r="642" spans="1:11">
      <c r="A642" s="36" t="s">
        <v>440</v>
      </c>
      <c r="B642" s="39" t="s">
        <v>441</v>
      </c>
      <c r="C642" s="3"/>
      <c r="D642" s="3"/>
      <c r="E642" s="30">
        <v>232524</v>
      </c>
      <c r="F642" s="30">
        <v>169000</v>
      </c>
      <c r="G642" s="30">
        <v>191000</v>
      </c>
      <c r="H642" s="30">
        <v>198000</v>
      </c>
      <c r="I642" s="30">
        <v>203000</v>
      </c>
      <c r="J642" s="30">
        <v>209000</v>
      </c>
      <c r="K642" s="33">
        <f t="shared" ref="K642" si="181">SUM(E642:J644)</f>
        <v>1202524</v>
      </c>
    </row>
    <row r="643" spans="1:11" ht="18" customHeight="1">
      <c r="A643" s="37"/>
      <c r="B643" s="40"/>
      <c r="C643" s="4"/>
      <c r="D643" s="4"/>
      <c r="E643" s="31"/>
      <c r="F643" s="31"/>
      <c r="G643" s="31"/>
      <c r="H643" s="31"/>
      <c r="I643" s="31"/>
      <c r="J643" s="31"/>
      <c r="K643" s="34"/>
    </row>
    <row r="644" spans="1:11">
      <c r="A644" s="38"/>
      <c r="B644" s="41"/>
      <c r="C644" s="5"/>
      <c r="D644" s="5"/>
      <c r="E644" s="32"/>
      <c r="F644" s="32"/>
      <c r="G644" s="32"/>
      <c r="H644" s="32"/>
      <c r="I644" s="32"/>
      <c r="J644" s="32"/>
      <c r="K644" s="35"/>
    </row>
    <row r="645" spans="1:11">
      <c r="A645" s="36" t="s">
        <v>442</v>
      </c>
      <c r="B645" s="39" t="s">
        <v>443</v>
      </c>
      <c r="C645" s="3"/>
      <c r="D645" s="3"/>
      <c r="E645" s="30">
        <v>167000</v>
      </c>
      <c r="F645" s="30">
        <v>663000</v>
      </c>
      <c r="G645" s="30">
        <v>755000</v>
      </c>
      <c r="H645" s="30">
        <v>778000</v>
      </c>
      <c r="I645" s="30">
        <v>802000</v>
      </c>
      <c r="J645" s="30">
        <v>825000</v>
      </c>
      <c r="K645" s="33">
        <f t="shared" ref="K645" si="182">SUM(E645:J647)</f>
        <v>3990000</v>
      </c>
    </row>
    <row r="646" spans="1:11" ht="18" customHeight="1">
      <c r="A646" s="37"/>
      <c r="B646" s="40"/>
      <c r="C646" s="4"/>
      <c r="D646" s="4"/>
      <c r="E646" s="31"/>
      <c r="F646" s="31"/>
      <c r="G646" s="31"/>
      <c r="H646" s="31"/>
      <c r="I646" s="31"/>
      <c r="J646" s="31"/>
      <c r="K646" s="34"/>
    </row>
    <row r="647" spans="1:11">
      <c r="A647" s="38"/>
      <c r="B647" s="41"/>
      <c r="C647" s="5"/>
      <c r="D647" s="5"/>
      <c r="E647" s="32"/>
      <c r="F647" s="32"/>
      <c r="G647" s="32"/>
      <c r="H647" s="32"/>
      <c r="I647" s="32"/>
      <c r="J647" s="32"/>
      <c r="K647" s="35"/>
    </row>
    <row r="648" spans="1:11">
      <c r="A648" s="36" t="s">
        <v>444</v>
      </c>
      <c r="B648" s="39" t="s">
        <v>445</v>
      </c>
      <c r="C648" s="3"/>
      <c r="D648" s="3"/>
      <c r="E648" s="30">
        <v>312000</v>
      </c>
      <c r="F648" s="30">
        <v>914000</v>
      </c>
      <c r="G648" s="30">
        <v>1980000</v>
      </c>
      <c r="H648" s="30">
        <v>2053000</v>
      </c>
      <c r="I648" s="30">
        <v>1043000</v>
      </c>
      <c r="J648" s="30">
        <v>1075000</v>
      </c>
      <c r="K648" s="33">
        <f t="shared" ref="K648" si="183">SUM(E648:J650)</f>
        <v>7377000</v>
      </c>
    </row>
    <row r="649" spans="1:11" ht="18" customHeight="1">
      <c r="A649" s="37"/>
      <c r="B649" s="40"/>
      <c r="C649" s="4"/>
      <c r="D649" s="4"/>
      <c r="E649" s="31"/>
      <c r="F649" s="31"/>
      <c r="G649" s="31"/>
      <c r="H649" s="31"/>
      <c r="I649" s="31"/>
      <c r="J649" s="31"/>
      <c r="K649" s="34"/>
    </row>
    <row r="650" spans="1:11">
      <c r="A650" s="38"/>
      <c r="B650" s="41"/>
      <c r="C650" s="5"/>
      <c r="D650" s="5"/>
      <c r="E650" s="32"/>
      <c r="F650" s="32"/>
      <c r="G650" s="32"/>
      <c r="H650" s="32"/>
      <c r="I650" s="32"/>
      <c r="J650" s="32"/>
      <c r="K650" s="35"/>
    </row>
    <row r="651" spans="1:11">
      <c r="A651" s="36" t="s">
        <v>446</v>
      </c>
      <c r="B651" s="39" t="s">
        <v>447</v>
      </c>
      <c r="C651" s="3"/>
      <c r="D651" s="3"/>
      <c r="E651" s="30">
        <v>3858000</v>
      </c>
      <c r="F651" s="30">
        <v>6107000</v>
      </c>
      <c r="G651" s="30">
        <v>6072000</v>
      </c>
      <c r="H651" s="30">
        <v>5455000</v>
      </c>
      <c r="I651" s="30">
        <v>9376000</v>
      </c>
      <c r="J651" s="30">
        <v>7506000</v>
      </c>
      <c r="K651" s="33">
        <f t="shared" ref="K651" si="184">SUM(E651:J653)</f>
        <v>38374000</v>
      </c>
    </row>
    <row r="652" spans="1:11" ht="18" customHeight="1">
      <c r="A652" s="37"/>
      <c r="B652" s="40"/>
      <c r="C652" s="4"/>
      <c r="D652" s="4"/>
      <c r="E652" s="31"/>
      <c r="F652" s="31"/>
      <c r="G652" s="31"/>
      <c r="H652" s="31"/>
      <c r="I652" s="31"/>
      <c r="J652" s="31"/>
      <c r="K652" s="34"/>
    </row>
    <row r="653" spans="1:11">
      <c r="A653" s="38"/>
      <c r="B653" s="41"/>
      <c r="C653" s="5"/>
      <c r="D653" s="5"/>
      <c r="E653" s="32"/>
      <c r="F653" s="32"/>
      <c r="G653" s="32"/>
      <c r="H653" s="32"/>
      <c r="I653" s="32"/>
      <c r="J653" s="32"/>
      <c r="K653" s="35"/>
    </row>
    <row r="654" spans="1:11">
      <c r="A654" s="36" t="s">
        <v>448</v>
      </c>
      <c r="B654" s="39" t="s">
        <v>449</v>
      </c>
      <c r="C654" s="3"/>
      <c r="D654" s="3"/>
      <c r="E654" s="30">
        <v>4083000</v>
      </c>
      <c r="F654" s="30">
        <v>2953000</v>
      </c>
      <c r="G654" s="30">
        <v>3182000</v>
      </c>
      <c r="H654" s="30">
        <v>2650000</v>
      </c>
      <c r="I654" s="30">
        <v>2703000</v>
      </c>
      <c r="J654" s="30">
        <v>2785000</v>
      </c>
      <c r="K654" s="33">
        <f t="shared" ref="K654" si="185">SUM(E654:J656)</f>
        <v>18356000</v>
      </c>
    </row>
    <row r="655" spans="1:11" ht="18" customHeight="1">
      <c r="A655" s="37"/>
      <c r="B655" s="40"/>
      <c r="C655" s="4"/>
      <c r="D655" s="4"/>
      <c r="E655" s="31"/>
      <c r="F655" s="31"/>
      <c r="G655" s="31"/>
      <c r="H655" s="31"/>
      <c r="I655" s="31"/>
      <c r="J655" s="31"/>
      <c r="K655" s="34"/>
    </row>
    <row r="656" spans="1:11">
      <c r="A656" s="38"/>
      <c r="B656" s="41"/>
      <c r="C656" s="5"/>
      <c r="D656" s="5"/>
      <c r="E656" s="32"/>
      <c r="F656" s="32"/>
      <c r="G656" s="32"/>
      <c r="H656" s="32"/>
      <c r="I656" s="32"/>
      <c r="J656" s="32"/>
      <c r="K656" s="35"/>
    </row>
    <row r="657" spans="1:11">
      <c r="A657" s="36" t="s">
        <v>450</v>
      </c>
      <c r="B657" s="39" t="s">
        <v>451</v>
      </c>
      <c r="C657" s="3"/>
      <c r="D657" s="3"/>
      <c r="E657" s="30">
        <v>3066000</v>
      </c>
      <c r="F657" s="30">
        <v>2375000</v>
      </c>
      <c r="G657" s="30">
        <v>2623000</v>
      </c>
      <c r="H657" s="30">
        <v>2679000</v>
      </c>
      <c r="I657" s="30">
        <v>2737000</v>
      </c>
      <c r="J657" s="30">
        <v>2797000</v>
      </c>
      <c r="K657" s="33">
        <f t="shared" ref="K657" si="186">SUM(E657:J659)</f>
        <v>16277000</v>
      </c>
    </row>
    <row r="658" spans="1:11" ht="18" customHeight="1">
      <c r="A658" s="37"/>
      <c r="B658" s="40"/>
      <c r="C658" s="4"/>
      <c r="D658" s="4"/>
      <c r="E658" s="31"/>
      <c r="F658" s="31"/>
      <c r="G658" s="31"/>
      <c r="H658" s="31"/>
      <c r="I658" s="31"/>
      <c r="J658" s="31"/>
      <c r="K658" s="34"/>
    </row>
    <row r="659" spans="1:11">
      <c r="A659" s="38"/>
      <c r="B659" s="41"/>
      <c r="C659" s="5"/>
      <c r="D659" s="5"/>
      <c r="E659" s="32"/>
      <c r="F659" s="32"/>
      <c r="G659" s="32"/>
      <c r="H659" s="32"/>
      <c r="I659" s="32"/>
      <c r="J659" s="32"/>
      <c r="K659" s="35"/>
    </row>
    <row r="660" spans="1:11">
      <c r="A660" s="36" t="s">
        <v>452</v>
      </c>
      <c r="B660" s="39" t="s">
        <v>453</v>
      </c>
      <c r="C660" s="3"/>
      <c r="D660" s="3"/>
      <c r="E660" s="30">
        <v>201481</v>
      </c>
      <c r="F660" s="30">
        <v>0</v>
      </c>
      <c r="G660" s="30">
        <v>0</v>
      </c>
      <c r="H660" s="30">
        <v>0</v>
      </c>
      <c r="I660" s="30">
        <v>0</v>
      </c>
      <c r="J660" s="30">
        <v>0</v>
      </c>
      <c r="K660" s="33">
        <f t="shared" ref="K660" si="187">SUM(E660:J662)</f>
        <v>201481</v>
      </c>
    </row>
    <row r="661" spans="1:11" ht="18" customHeight="1">
      <c r="A661" s="37"/>
      <c r="B661" s="40"/>
      <c r="C661" s="4"/>
      <c r="D661" s="4"/>
      <c r="E661" s="31"/>
      <c r="F661" s="31"/>
      <c r="G661" s="31"/>
      <c r="H661" s="31"/>
      <c r="I661" s="31"/>
      <c r="J661" s="31"/>
      <c r="K661" s="34"/>
    </row>
    <row r="662" spans="1:11">
      <c r="A662" s="38"/>
      <c r="B662" s="41"/>
      <c r="C662" s="5"/>
      <c r="D662" s="5"/>
      <c r="E662" s="32"/>
      <c r="F662" s="32"/>
      <c r="G662" s="32"/>
      <c r="H662" s="32"/>
      <c r="I662" s="32"/>
      <c r="J662" s="32"/>
      <c r="K662" s="35"/>
    </row>
    <row r="663" spans="1:11">
      <c r="A663" s="36" t="s">
        <v>454</v>
      </c>
      <c r="B663" s="39" t="s">
        <v>455</v>
      </c>
      <c r="C663" s="3"/>
      <c r="D663" s="3"/>
      <c r="E663" s="30">
        <v>210000</v>
      </c>
      <c r="F663" s="30">
        <v>284000</v>
      </c>
      <c r="G663" s="30">
        <v>1076000</v>
      </c>
      <c r="H663" s="30">
        <v>465000</v>
      </c>
      <c r="I663" s="30">
        <v>174000</v>
      </c>
      <c r="J663" s="30">
        <v>179000</v>
      </c>
      <c r="K663" s="33">
        <f t="shared" ref="K663" si="188">SUM(E663:J665)</f>
        <v>2388000</v>
      </c>
    </row>
    <row r="664" spans="1:11" ht="18" customHeight="1">
      <c r="A664" s="37"/>
      <c r="B664" s="40"/>
      <c r="C664" s="4"/>
      <c r="D664" s="4"/>
      <c r="E664" s="31"/>
      <c r="F664" s="31"/>
      <c r="G664" s="31"/>
      <c r="H664" s="31"/>
      <c r="I664" s="31"/>
      <c r="J664" s="31"/>
      <c r="K664" s="34"/>
    </row>
    <row r="665" spans="1:11">
      <c r="A665" s="38"/>
      <c r="B665" s="41"/>
      <c r="C665" s="5"/>
      <c r="D665" s="5"/>
      <c r="E665" s="32"/>
      <c r="F665" s="32"/>
      <c r="G665" s="32"/>
      <c r="H665" s="32"/>
      <c r="I665" s="32"/>
      <c r="J665" s="32"/>
      <c r="K665" s="35"/>
    </row>
    <row r="666" spans="1:11">
      <c r="A666" s="36" t="s">
        <v>456</v>
      </c>
      <c r="B666" s="39" t="s">
        <v>457</v>
      </c>
      <c r="C666" s="3"/>
      <c r="D666" s="3"/>
      <c r="E666" s="30">
        <v>1537000</v>
      </c>
      <c r="F666" s="30">
        <v>7175000</v>
      </c>
      <c r="G666" s="30">
        <v>8188000</v>
      </c>
      <c r="H666" s="30">
        <v>8434000</v>
      </c>
      <c r="I666" s="30">
        <v>8686000</v>
      </c>
      <c r="J666" s="30">
        <v>8948000</v>
      </c>
      <c r="K666" s="33">
        <f t="shared" ref="K666" si="189">SUM(E666:J668)</f>
        <v>42968000</v>
      </c>
    </row>
    <row r="667" spans="1:11" ht="18" customHeight="1">
      <c r="A667" s="37"/>
      <c r="B667" s="40"/>
      <c r="C667" s="4"/>
      <c r="D667" s="4"/>
      <c r="E667" s="31"/>
      <c r="F667" s="31"/>
      <c r="G667" s="31"/>
      <c r="H667" s="31"/>
      <c r="I667" s="31"/>
      <c r="J667" s="31"/>
      <c r="K667" s="34"/>
    </row>
    <row r="668" spans="1:11">
      <c r="A668" s="38"/>
      <c r="B668" s="41"/>
      <c r="C668" s="5"/>
      <c r="D668" s="5"/>
      <c r="E668" s="32"/>
      <c r="F668" s="32"/>
      <c r="G668" s="32"/>
      <c r="H668" s="32"/>
      <c r="I668" s="32"/>
      <c r="J668" s="32"/>
      <c r="K668" s="35"/>
    </row>
    <row r="669" spans="1:11">
      <c r="A669" s="36" t="s">
        <v>458</v>
      </c>
      <c r="B669" s="39" t="s">
        <v>459</v>
      </c>
      <c r="C669" s="3"/>
      <c r="D669" s="3"/>
      <c r="E669" s="30">
        <v>10060000</v>
      </c>
      <c r="F669" s="30">
        <v>8153000</v>
      </c>
      <c r="G669" s="30">
        <v>6978000</v>
      </c>
      <c r="H669" s="30">
        <v>7187000</v>
      </c>
      <c r="I669" s="30">
        <v>7403000</v>
      </c>
      <c r="J669" s="30">
        <v>7626000</v>
      </c>
      <c r="K669" s="33">
        <f t="shared" ref="K669" si="190">SUM(E669:J671)</f>
        <v>47407000</v>
      </c>
    </row>
    <row r="670" spans="1:11" ht="18" customHeight="1">
      <c r="A670" s="37"/>
      <c r="B670" s="40"/>
      <c r="C670" s="4"/>
      <c r="D670" s="4"/>
      <c r="E670" s="31"/>
      <c r="F670" s="31"/>
      <c r="G670" s="31"/>
      <c r="H670" s="31"/>
      <c r="I670" s="31"/>
      <c r="J670" s="31"/>
      <c r="K670" s="34"/>
    </row>
    <row r="671" spans="1:11">
      <c r="A671" s="38"/>
      <c r="B671" s="41"/>
      <c r="C671" s="5"/>
      <c r="D671" s="5"/>
      <c r="E671" s="32"/>
      <c r="F671" s="32"/>
      <c r="G671" s="32"/>
      <c r="H671" s="32"/>
      <c r="I671" s="32"/>
      <c r="J671" s="32"/>
      <c r="K671" s="35"/>
    </row>
    <row r="672" spans="1:11">
      <c r="A672" s="36" t="s">
        <v>460</v>
      </c>
      <c r="B672" s="39" t="s">
        <v>461</v>
      </c>
      <c r="C672" s="3"/>
      <c r="D672" s="3"/>
      <c r="E672" s="30">
        <v>879000</v>
      </c>
      <c r="F672" s="30">
        <v>6318000</v>
      </c>
      <c r="G672" s="30">
        <v>6401000</v>
      </c>
      <c r="H672" s="30">
        <v>6468000</v>
      </c>
      <c r="I672" s="30">
        <v>6232000</v>
      </c>
      <c r="J672" s="30">
        <v>6777000</v>
      </c>
      <c r="K672" s="33">
        <f t="shared" ref="K672" si="191">SUM(E672:J674)</f>
        <v>33075000</v>
      </c>
    </row>
    <row r="673" spans="1:11" ht="18" customHeight="1">
      <c r="A673" s="37"/>
      <c r="B673" s="40"/>
      <c r="C673" s="4"/>
      <c r="D673" s="4"/>
      <c r="E673" s="31"/>
      <c r="F673" s="31"/>
      <c r="G673" s="31"/>
      <c r="H673" s="31"/>
      <c r="I673" s="31"/>
      <c r="J673" s="31"/>
      <c r="K673" s="34"/>
    </row>
    <row r="674" spans="1:11">
      <c r="A674" s="38"/>
      <c r="B674" s="41"/>
      <c r="C674" s="5"/>
      <c r="D674" s="5"/>
      <c r="E674" s="32"/>
      <c r="F674" s="32"/>
      <c r="G674" s="32"/>
      <c r="H674" s="32"/>
      <c r="I674" s="32"/>
      <c r="J674" s="32"/>
      <c r="K674" s="35"/>
    </row>
    <row r="675" spans="1:11">
      <c r="A675" s="36" t="s">
        <v>462</v>
      </c>
      <c r="B675" s="39" t="s">
        <v>463</v>
      </c>
      <c r="C675" s="3"/>
      <c r="D675" s="3"/>
      <c r="E675" s="30">
        <v>8393341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3">
        <f t="shared" ref="K675" si="192">SUM(E675:J677)</f>
        <v>8393341</v>
      </c>
    </row>
    <row r="676" spans="1:11" ht="18" customHeight="1">
      <c r="A676" s="37"/>
      <c r="B676" s="40"/>
      <c r="C676" s="4"/>
      <c r="D676" s="4"/>
      <c r="E676" s="31"/>
      <c r="F676" s="31"/>
      <c r="G676" s="31"/>
      <c r="H676" s="31"/>
      <c r="I676" s="31"/>
      <c r="J676" s="31"/>
      <c r="K676" s="34"/>
    </row>
    <row r="677" spans="1:11">
      <c r="A677" s="38"/>
      <c r="B677" s="41"/>
      <c r="C677" s="5"/>
      <c r="D677" s="5"/>
      <c r="E677" s="32"/>
      <c r="F677" s="32"/>
      <c r="G677" s="32"/>
      <c r="H677" s="32"/>
      <c r="I677" s="32"/>
      <c r="J677" s="32"/>
      <c r="K677" s="35"/>
    </row>
    <row r="678" spans="1:11">
      <c r="A678" s="36" t="s">
        <v>464</v>
      </c>
      <c r="B678" s="39" t="s">
        <v>465</v>
      </c>
      <c r="C678" s="3"/>
      <c r="D678" s="3"/>
      <c r="E678" s="30">
        <v>669000</v>
      </c>
      <c r="F678" s="30">
        <v>3389000</v>
      </c>
      <c r="G678" s="30">
        <v>8375000</v>
      </c>
      <c r="H678" s="30">
        <v>84000</v>
      </c>
      <c r="I678" s="30">
        <v>58695</v>
      </c>
      <c r="J678" s="30">
        <v>0</v>
      </c>
      <c r="K678" s="33">
        <f t="shared" ref="K678" si="193">SUM(E678:J680)</f>
        <v>12575695</v>
      </c>
    </row>
    <row r="679" spans="1:11" ht="18" customHeight="1">
      <c r="A679" s="37"/>
      <c r="B679" s="40"/>
      <c r="C679" s="4"/>
      <c r="D679" s="4"/>
      <c r="E679" s="31"/>
      <c r="F679" s="31"/>
      <c r="G679" s="31"/>
      <c r="H679" s="31"/>
      <c r="I679" s="31"/>
      <c r="J679" s="31"/>
      <c r="K679" s="34"/>
    </row>
    <row r="680" spans="1:11">
      <c r="A680" s="38"/>
      <c r="B680" s="41"/>
      <c r="C680" s="5"/>
      <c r="D680" s="5"/>
      <c r="E680" s="32"/>
      <c r="F680" s="32"/>
      <c r="G680" s="32"/>
      <c r="H680" s="32"/>
      <c r="I680" s="32"/>
      <c r="J680" s="32"/>
      <c r="K680" s="35"/>
    </row>
    <row r="681" spans="1:11">
      <c r="A681" s="36" t="s">
        <v>466</v>
      </c>
      <c r="B681" s="39" t="s">
        <v>467</v>
      </c>
      <c r="C681" s="3"/>
      <c r="D681" s="3"/>
      <c r="E681" s="30">
        <v>417000</v>
      </c>
      <c r="F681" s="30">
        <v>3116000</v>
      </c>
      <c r="G681" s="30">
        <v>4676000</v>
      </c>
      <c r="H681" s="30">
        <v>9916000</v>
      </c>
      <c r="I681" s="30">
        <v>26740000</v>
      </c>
      <c r="J681" s="30">
        <v>49259000</v>
      </c>
      <c r="K681" s="33">
        <f t="shared" ref="K681" si="194">SUM(E681:J683)</f>
        <v>94124000</v>
      </c>
    </row>
    <row r="682" spans="1:11" ht="18" customHeight="1">
      <c r="A682" s="37"/>
      <c r="B682" s="40"/>
      <c r="C682" s="4"/>
      <c r="D682" s="4"/>
      <c r="E682" s="31"/>
      <c r="F682" s="31"/>
      <c r="G682" s="31"/>
      <c r="H682" s="31"/>
      <c r="I682" s="31"/>
      <c r="J682" s="31"/>
      <c r="K682" s="34"/>
    </row>
    <row r="683" spans="1:11">
      <c r="A683" s="38"/>
      <c r="B683" s="41"/>
      <c r="C683" s="5"/>
      <c r="D683" s="5"/>
      <c r="E683" s="32"/>
      <c r="F683" s="32"/>
      <c r="G683" s="32"/>
      <c r="H683" s="32"/>
      <c r="I683" s="32"/>
      <c r="J683" s="32"/>
      <c r="K683" s="35"/>
    </row>
    <row r="684" spans="1:11">
      <c r="A684" s="36" t="s">
        <v>468</v>
      </c>
      <c r="B684" s="39" t="s">
        <v>469</v>
      </c>
      <c r="C684" s="3"/>
      <c r="D684" s="3"/>
      <c r="E684" s="30">
        <v>2744000</v>
      </c>
      <c r="F684" s="30">
        <v>2323000</v>
      </c>
      <c r="G684" s="30">
        <v>2649000</v>
      </c>
      <c r="H684" s="30">
        <v>2729000</v>
      </c>
      <c r="I684" s="30">
        <v>2810000</v>
      </c>
      <c r="J684" s="30">
        <v>2895000</v>
      </c>
      <c r="K684" s="33">
        <f t="shared" ref="K684" si="195">SUM(E684:J686)</f>
        <v>16150000</v>
      </c>
    </row>
    <row r="685" spans="1:11" ht="18" customHeight="1">
      <c r="A685" s="37"/>
      <c r="B685" s="40"/>
      <c r="C685" s="4"/>
      <c r="D685" s="4"/>
      <c r="E685" s="31"/>
      <c r="F685" s="31"/>
      <c r="G685" s="31"/>
      <c r="H685" s="31"/>
      <c r="I685" s="31"/>
      <c r="J685" s="31"/>
      <c r="K685" s="34"/>
    </row>
    <row r="686" spans="1:11">
      <c r="A686" s="38"/>
      <c r="B686" s="41"/>
      <c r="C686" s="5"/>
      <c r="D686" s="5"/>
      <c r="E686" s="32"/>
      <c r="F686" s="32"/>
      <c r="G686" s="32"/>
      <c r="H686" s="32"/>
      <c r="I686" s="32"/>
      <c r="J686" s="32"/>
      <c r="K686" s="35"/>
    </row>
    <row r="687" spans="1:11">
      <c r="A687" s="36" t="s">
        <v>470</v>
      </c>
      <c r="B687" s="39" t="s">
        <v>471</v>
      </c>
      <c r="C687" s="3"/>
      <c r="D687" s="3"/>
      <c r="E687" s="30">
        <v>9552410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3">
        <f t="shared" ref="K687" si="196">SUM(E687:J689)</f>
        <v>9552410</v>
      </c>
    </row>
    <row r="688" spans="1:11" ht="18" customHeight="1">
      <c r="A688" s="37"/>
      <c r="B688" s="40"/>
      <c r="C688" s="4"/>
      <c r="D688" s="4"/>
      <c r="E688" s="31"/>
      <c r="F688" s="31"/>
      <c r="G688" s="31"/>
      <c r="H688" s="31"/>
      <c r="I688" s="31"/>
      <c r="J688" s="31"/>
      <c r="K688" s="34"/>
    </row>
    <row r="689" spans="1:11">
      <c r="A689" s="38"/>
      <c r="B689" s="41"/>
      <c r="C689" s="5"/>
      <c r="D689" s="5"/>
      <c r="E689" s="32"/>
      <c r="F689" s="32"/>
      <c r="G689" s="32"/>
      <c r="H689" s="32"/>
      <c r="I689" s="32"/>
      <c r="J689" s="32"/>
      <c r="K689" s="35"/>
    </row>
    <row r="690" spans="1:11">
      <c r="A690" s="36" t="s">
        <v>472</v>
      </c>
      <c r="B690" s="39" t="s">
        <v>473</v>
      </c>
      <c r="C690" s="3"/>
      <c r="D690" s="3"/>
      <c r="E690" s="30">
        <v>1218837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3">
        <f t="shared" ref="K690" si="197">SUM(E690:J692)</f>
        <v>1218837</v>
      </c>
    </row>
    <row r="691" spans="1:11" ht="18" customHeight="1">
      <c r="A691" s="37"/>
      <c r="B691" s="40"/>
      <c r="C691" s="4"/>
      <c r="D691" s="4"/>
      <c r="E691" s="31"/>
      <c r="F691" s="31"/>
      <c r="G691" s="31"/>
      <c r="H691" s="31"/>
      <c r="I691" s="31"/>
      <c r="J691" s="31"/>
      <c r="K691" s="34"/>
    </row>
    <row r="692" spans="1:11">
      <c r="A692" s="38"/>
      <c r="B692" s="41"/>
      <c r="C692" s="5"/>
      <c r="D692" s="5"/>
      <c r="E692" s="32"/>
      <c r="F692" s="32"/>
      <c r="G692" s="32"/>
      <c r="H692" s="32"/>
      <c r="I692" s="32"/>
      <c r="J692" s="32"/>
      <c r="K692" s="35"/>
    </row>
    <row r="693" spans="1:11">
      <c r="A693" s="36" t="s">
        <v>474</v>
      </c>
      <c r="B693" s="39" t="s">
        <v>475</v>
      </c>
      <c r="C693" s="3"/>
      <c r="D693" s="3"/>
      <c r="E693" s="30">
        <v>35934989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3">
        <f t="shared" ref="K693" si="198">SUM(E693:J695)</f>
        <v>35934989</v>
      </c>
    </row>
    <row r="694" spans="1:11" ht="18" customHeight="1">
      <c r="A694" s="37"/>
      <c r="B694" s="40"/>
      <c r="C694" s="4"/>
      <c r="D694" s="4"/>
      <c r="E694" s="31"/>
      <c r="F694" s="31"/>
      <c r="G694" s="31"/>
      <c r="H694" s="31"/>
      <c r="I694" s="31"/>
      <c r="J694" s="31"/>
      <c r="K694" s="34"/>
    </row>
    <row r="695" spans="1:11">
      <c r="A695" s="38"/>
      <c r="B695" s="41"/>
      <c r="C695" s="5"/>
      <c r="D695" s="5"/>
      <c r="E695" s="32"/>
      <c r="F695" s="32"/>
      <c r="G695" s="32"/>
      <c r="H695" s="32"/>
      <c r="I695" s="32"/>
      <c r="J695" s="32"/>
      <c r="K695" s="35"/>
    </row>
    <row r="696" spans="1:11">
      <c r="A696" s="36" t="s">
        <v>476</v>
      </c>
      <c r="B696" s="39" t="s">
        <v>477</v>
      </c>
      <c r="C696" s="3"/>
      <c r="D696" s="3"/>
      <c r="E696" s="30">
        <v>267000</v>
      </c>
      <c r="F696" s="30">
        <v>256000</v>
      </c>
      <c r="G696" s="30">
        <v>301000</v>
      </c>
      <c r="H696" s="30">
        <v>323000</v>
      </c>
      <c r="I696" s="30">
        <v>290000</v>
      </c>
      <c r="J696" s="30">
        <v>299000</v>
      </c>
      <c r="K696" s="33">
        <f t="shared" ref="K696" si="199">SUM(E696:J698)</f>
        <v>1736000</v>
      </c>
    </row>
    <row r="697" spans="1:11" ht="18" customHeight="1">
      <c r="A697" s="37"/>
      <c r="B697" s="40"/>
      <c r="C697" s="4"/>
      <c r="D697" s="4"/>
      <c r="E697" s="31"/>
      <c r="F697" s="31"/>
      <c r="G697" s="31"/>
      <c r="H697" s="31"/>
      <c r="I697" s="31"/>
      <c r="J697" s="31"/>
      <c r="K697" s="34"/>
    </row>
    <row r="698" spans="1:11">
      <c r="A698" s="38"/>
      <c r="B698" s="41"/>
      <c r="C698" s="5"/>
      <c r="D698" s="5"/>
      <c r="E698" s="32"/>
      <c r="F698" s="32"/>
      <c r="G698" s="32"/>
      <c r="H698" s="32"/>
      <c r="I698" s="32"/>
      <c r="J698" s="32"/>
      <c r="K698" s="35"/>
    </row>
    <row r="699" spans="1:11">
      <c r="A699" s="36" t="s">
        <v>478</v>
      </c>
      <c r="B699" s="39" t="s">
        <v>479</v>
      </c>
      <c r="C699" s="3"/>
      <c r="D699" s="3"/>
      <c r="E699" s="30">
        <v>18830000</v>
      </c>
      <c r="F699" s="30">
        <v>15065000</v>
      </c>
      <c r="G699" s="30">
        <v>17929000</v>
      </c>
      <c r="H699" s="30">
        <v>35644000</v>
      </c>
      <c r="I699" s="30">
        <v>49927000</v>
      </c>
      <c r="J699" s="30">
        <v>63155000</v>
      </c>
      <c r="K699" s="33">
        <f t="shared" ref="K699" si="200">SUM(E699:J701)</f>
        <v>200550000</v>
      </c>
    </row>
    <row r="700" spans="1:11" ht="18" customHeight="1">
      <c r="A700" s="37"/>
      <c r="B700" s="40"/>
      <c r="C700" s="4"/>
      <c r="D700" s="4"/>
      <c r="E700" s="31"/>
      <c r="F700" s="31"/>
      <c r="G700" s="31"/>
      <c r="H700" s="31"/>
      <c r="I700" s="31"/>
      <c r="J700" s="31"/>
      <c r="K700" s="34"/>
    </row>
    <row r="701" spans="1:11">
      <c r="A701" s="38"/>
      <c r="B701" s="41"/>
      <c r="C701" s="5"/>
      <c r="D701" s="5"/>
      <c r="E701" s="32"/>
      <c r="F701" s="32"/>
      <c r="G701" s="32"/>
      <c r="H701" s="32"/>
      <c r="I701" s="32"/>
      <c r="J701" s="32"/>
      <c r="K701" s="35"/>
    </row>
    <row r="702" spans="1:11">
      <c r="A702" s="36" t="s">
        <v>480</v>
      </c>
      <c r="B702" s="39" t="s">
        <v>481</v>
      </c>
      <c r="C702" s="3"/>
      <c r="D702" s="3"/>
      <c r="E702" s="30">
        <v>16968575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3">
        <f t="shared" ref="K702" si="201">SUM(E702:J704)</f>
        <v>16968575</v>
      </c>
    </row>
    <row r="703" spans="1:11" ht="18" customHeight="1">
      <c r="A703" s="37"/>
      <c r="B703" s="40"/>
      <c r="C703" s="4"/>
      <c r="D703" s="4"/>
      <c r="E703" s="31"/>
      <c r="F703" s="31"/>
      <c r="G703" s="31"/>
      <c r="H703" s="31"/>
      <c r="I703" s="31"/>
      <c r="J703" s="31"/>
      <c r="K703" s="34"/>
    </row>
    <row r="704" spans="1:11">
      <c r="A704" s="38"/>
      <c r="B704" s="41"/>
      <c r="C704" s="5"/>
      <c r="D704" s="5"/>
      <c r="E704" s="32"/>
      <c r="F704" s="32"/>
      <c r="G704" s="32"/>
      <c r="H704" s="32"/>
      <c r="I704" s="32"/>
      <c r="J704" s="32"/>
      <c r="K704" s="35"/>
    </row>
    <row r="705" spans="1:11">
      <c r="A705" s="36" t="s">
        <v>482</v>
      </c>
      <c r="B705" s="39" t="s">
        <v>483</v>
      </c>
      <c r="C705" s="3"/>
      <c r="D705" s="3"/>
      <c r="E705" s="30">
        <v>3793000</v>
      </c>
      <c r="F705" s="30">
        <v>4018000</v>
      </c>
      <c r="G705" s="30">
        <v>4472839</v>
      </c>
      <c r="H705" s="30">
        <v>0</v>
      </c>
      <c r="I705" s="30">
        <v>0</v>
      </c>
      <c r="J705" s="30">
        <v>0</v>
      </c>
      <c r="K705" s="33">
        <f t="shared" ref="K705" si="202">SUM(E705:J707)</f>
        <v>12283839</v>
      </c>
    </row>
    <row r="706" spans="1:11" ht="18" customHeight="1">
      <c r="A706" s="37"/>
      <c r="B706" s="40"/>
      <c r="C706" s="4"/>
      <c r="D706" s="4"/>
      <c r="E706" s="31"/>
      <c r="F706" s="31"/>
      <c r="G706" s="31"/>
      <c r="H706" s="31"/>
      <c r="I706" s="31"/>
      <c r="J706" s="31"/>
      <c r="K706" s="34"/>
    </row>
    <row r="707" spans="1:11">
      <c r="A707" s="38"/>
      <c r="B707" s="41"/>
      <c r="C707" s="5"/>
      <c r="D707" s="5"/>
      <c r="E707" s="32"/>
      <c r="F707" s="32"/>
      <c r="G707" s="32"/>
      <c r="H707" s="32"/>
      <c r="I707" s="32"/>
      <c r="J707" s="32"/>
      <c r="K707" s="35"/>
    </row>
    <row r="708" spans="1:11">
      <c r="A708" s="36" t="s">
        <v>484</v>
      </c>
      <c r="B708" s="39" t="s">
        <v>485</v>
      </c>
      <c r="C708" s="3"/>
      <c r="D708" s="3"/>
      <c r="E708" s="30">
        <v>1530000</v>
      </c>
      <c r="F708" s="30">
        <v>2010000</v>
      </c>
      <c r="G708" s="30">
        <v>3688000</v>
      </c>
      <c r="H708" s="30">
        <v>3798000</v>
      </c>
      <c r="I708" s="30">
        <v>2348000</v>
      </c>
      <c r="J708" s="30">
        <v>1610867</v>
      </c>
      <c r="K708" s="33">
        <f t="shared" ref="K708" si="203">SUM(E708:J710)</f>
        <v>14984867</v>
      </c>
    </row>
    <row r="709" spans="1:11" ht="18" customHeight="1">
      <c r="A709" s="37"/>
      <c r="B709" s="40"/>
      <c r="C709" s="4"/>
      <c r="D709" s="4"/>
      <c r="E709" s="31"/>
      <c r="F709" s="31"/>
      <c r="G709" s="31"/>
      <c r="H709" s="31"/>
      <c r="I709" s="31"/>
      <c r="J709" s="31"/>
      <c r="K709" s="34"/>
    </row>
    <row r="710" spans="1:11">
      <c r="A710" s="38"/>
      <c r="B710" s="41"/>
      <c r="C710" s="5"/>
      <c r="D710" s="5"/>
      <c r="E710" s="32"/>
      <c r="F710" s="32"/>
      <c r="G710" s="32"/>
      <c r="H710" s="32"/>
      <c r="I710" s="32"/>
      <c r="J710" s="32"/>
      <c r="K710" s="35"/>
    </row>
    <row r="711" spans="1:11">
      <c r="A711" s="36" t="s">
        <v>486</v>
      </c>
      <c r="B711" s="39" t="s">
        <v>487</v>
      </c>
      <c r="C711" s="3"/>
      <c r="D711" s="3"/>
      <c r="E711" s="30">
        <v>454000</v>
      </c>
      <c r="F711" s="30">
        <v>1232000</v>
      </c>
      <c r="G711" s="30">
        <v>2186000</v>
      </c>
      <c r="H711" s="30">
        <v>3151000</v>
      </c>
      <c r="I711" s="30">
        <v>1853796</v>
      </c>
      <c r="J711" s="30">
        <v>0</v>
      </c>
      <c r="K711" s="33">
        <f t="shared" ref="K711" si="204">SUM(E711:J713)</f>
        <v>8876796</v>
      </c>
    </row>
    <row r="712" spans="1:11" ht="18" customHeight="1">
      <c r="A712" s="37"/>
      <c r="B712" s="40"/>
      <c r="C712" s="4"/>
      <c r="D712" s="4"/>
      <c r="E712" s="31"/>
      <c r="F712" s="31"/>
      <c r="G712" s="31"/>
      <c r="H712" s="31"/>
      <c r="I712" s="31"/>
      <c r="J712" s="31"/>
      <c r="K712" s="34"/>
    </row>
    <row r="713" spans="1:11">
      <c r="A713" s="38"/>
      <c r="B713" s="41"/>
      <c r="C713" s="5"/>
      <c r="D713" s="5"/>
      <c r="E713" s="32"/>
      <c r="F713" s="32"/>
      <c r="G713" s="32"/>
      <c r="H713" s="32"/>
      <c r="I713" s="32"/>
      <c r="J713" s="32"/>
      <c r="K713" s="35"/>
    </row>
    <row r="714" spans="1:11">
      <c r="A714" s="36" t="s">
        <v>488</v>
      </c>
      <c r="B714" s="39" t="s">
        <v>489</v>
      </c>
      <c r="C714" s="3"/>
      <c r="D714" s="3"/>
      <c r="E714" s="30">
        <v>1833000</v>
      </c>
      <c r="F714" s="30">
        <v>2694000</v>
      </c>
      <c r="G714" s="30">
        <v>6480000</v>
      </c>
      <c r="H714" s="30">
        <v>606293</v>
      </c>
      <c r="I714" s="30">
        <v>0</v>
      </c>
      <c r="J714" s="30">
        <v>0</v>
      </c>
      <c r="K714" s="33">
        <f t="shared" ref="K714" si="205">SUM(E714:J716)</f>
        <v>11613293</v>
      </c>
    </row>
    <row r="715" spans="1:11" ht="18" customHeight="1">
      <c r="A715" s="37"/>
      <c r="B715" s="40"/>
      <c r="C715" s="4"/>
      <c r="D715" s="4"/>
      <c r="E715" s="31"/>
      <c r="F715" s="31"/>
      <c r="G715" s="31"/>
      <c r="H715" s="31"/>
      <c r="I715" s="31"/>
      <c r="J715" s="31"/>
      <c r="K715" s="34"/>
    </row>
    <row r="716" spans="1:11">
      <c r="A716" s="38"/>
      <c r="B716" s="41"/>
      <c r="C716" s="5"/>
      <c r="D716" s="5"/>
      <c r="E716" s="32"/>
      <c r="F716" s="32"/>
      <c r="G716" s="32"/>
      <c r="H716" s="32"/>
      <c r="I716" s="32"/>
      <c r="J716" s="32"/>
      <c r="K716" s="35"/>
    </row>
    <row r="717" spans="1:11">
      <c r="A717" s="36" t="s">
        <v>490</v>
      </c>
      <c r="B717" s="39" t="s">
        <v>491</v>
      </c>
      <c r="C717" s="3"/>
      <c r="D717" s="3"/>
      <c r="E717" s="30">
        <v>2805000</v>
      </c>
      <c r="F717" s="30">
        <v>5235000</v>
      </c>
      <c r="G717" s="30">
        <v>12276000</v>
      </c>
      <c r="H717" s="30">
        <v>18906000</v>
      </c>
      <c r="I717" s="30">
        <v>35826000</v>
      </c>
      <c r="J717" s="30">
        <v>24489000</v>
      </c>
      <c r="K717" s="33">
        <f t="shared" ref="K717" si="206">SUM(E717:J719)</f>
        <v>99537000</v>
      </c>
    </row>
    <row r="718" spans="1:11" ht="18" customHeight="1">
      <c r="A718" s="37"/>
      <c r="B718" s="40"/>
      <c r="C718" s="4"/>
      <c r="D718" s="4"/>
      <c r="E718" s="31"/>
      <c r="F718" s="31"/>
      <c r="G718" s="31"/>
      <c r="H718" s="31"/>
      <c r="I718" s="31"/>
      <c r="J718" s="31"/>
      <c r="K718" s="34"/>
    </row>
    <row r="719" spans="1:11">
      <c r="A719" s="38"/>
      <c r="B719" s="41"/>
      <c r="C719" s="5"/>
      <c r="D719" s="5"/>
      <c r="E719" s="32"/>
      <c r="F719" s="32"/>
      <c r="G719" s="32"/>
      <c r="H719" s="32"/>
      <c r="I719" s="32"/>
      <c r="J719" s="32"/>
      <c r="K719" s="35"/>
    </row>
    <row r="720" spans="1:11">
      <c r="A720" s="36" t="s">
        <v>492</v>
      </c>
      <c r="B720" s="39" t="s">
        <v>493</v>
      </c>
      <c r="C720" s="3"/>
      <c r="D720" s="3"/>
      <c r="E720" s="30">
        <v>1186000</v>
      </c>
      <c r="F720" s="30">
        <v>2517000</v>
      </c>
      <c r="G720" s="30">
        <v>3422000</v>
      </c>
      <c r="H720" s="30">
        <v>3919000</v>
      </c>
      <c r="I720" s="30">
        <v>8887000</v>
      </c>
      <c r="J720" s="30">
        <v>11614000</v>
      </c>
      <c r="K720" s="33">
        <f t="shared" ref="K720" si="207">SUM(E720:J722)</f>
        <v>31545000</v>
      </c>
    </row>
    <row r="721" spans="1:11" ht="18" customHeight="1">
      <c r="A721" s="37"/>
      <c r="B721" s="40"/>
      <c r="C721" s="4"/>
      <c r="D721" s="4"/>
      <c r="E721" s="31"/>
      <c r="F721" s="31"/>
      <c r="G721" s="31"/>
      <c r="H721" s="31"/>
      <c r="I721" s="31"/>
      <c r="J721" s="31"/>
      <c r="K721" s="34"/>
    </row>
    <row r="722" spans="1:11">
      <c r="A722" s="38"/>
      <c r="B722" s="41"/>
      <c r="C722" s="5"/>
      <c r="D722" s="5"/>
      <c r="E722" s="32"/>
      <c r="F722" s="32"/>
      <c r="G722" s="32"/>
      <c r="H722" s="32"/>
      <c r="I722" s="32"/>
      <c r="J722" s="32"/>
      <c r="K722" s="35"/>
    </row>
    <row r="723" spans="1:11">
      <c r="A723" s="36" t="s">
        <v>494</v>
      </c>
      <c r="B723" s="39" t="s">
        <v>495</v>
      </c>
      <c r="C723" s="3"/>
      <c r="D723" s="3"/>
      <c r="E723" s="30">
        <v>680001</v>
      </c>
      <c r="F723" s="30">
        <v>1210000</v>
      </c>
      <c r="G723" s="30">
        <v>2293000</v>
      </c>
      <c r="H723" s="30">
        <v>2359825</v>
      </c>
      <c r="I723" s="30">
        <v>0</v>
      </c>
      <c r="J723" s="30">
        <v>0</v>
      </c>
      <c r="K723" s="33">
        <f t="shared" ref="K723" si="208">SUM(E723:J725)</f>
        <v>6542826</v>
      </c>
    </row>
    <row r="724" spans="1:11" ht="18" customHeight="1">
      <c r="A724" s="37"/>
      <c r="B724" s="40"/>
      <c r="C724" s="4"/>
      <c r="D724" s="4"/>
      <c r="E724" s="31"/>
      <c r="F724" s="31"/>
      <c r="G724" s="31"/>
      <c r="H724" s="31"/>
      <c r="I724" s="31"/>
      <c r="J724" s="31"/>
      <c r="K724" s="34"/>
    </row>
    <row r="725" spans="1:11">
      <c r="A725" s="38"/>
      <c r="B725" s="41"/>
      <c r="C725" s="5"/>
      <c r="D725" s="5"/>
      <c r="E725" s="32"/>
      <c r="F725" s="32"/>
      <c r="G725" s="32"/>
      <c r="H725" s="32"/>
      <c r="I725" s="32"/>
      <c r="J725" s="32"/>
      <c r="K725" s="35"/>
    </row>
    <row r="726" spans="1:11">
      <c r="A726" s="36" t="s">
        <v>496</v>
      </c>
      <c r="B726" s="39" t="s">
        <v>497</v>
      </c>
      <c r="C726" s="3"/>
      <c r="D726" s="3"/>
      <c r="E726" s="30">
        <v>56795000</v>
      </c>
      <c r="F726" s="30">
        <v>28505000</v>
      </c>
      <c r="G726" s="30">
        <v>38904000</v>
      </c>
      <c r="H726" s="30">
        <v>41480000</v>
      </c>
      <c r="I726" s="30">
        <v>41740000</v>
      </c>
      <c r="J726" s="30">
        <v>35367000</v>
      </c>
      <c r="K726" s="33">
        <f t="shared" ref="K726" si="209">SUM(E726:J728)</f>
        <v>242791000</v>
      </c>
    </row>
    <row r="727" spans="1:11" ht="18" customHeight="1">
      <c r="A727" s="37"/>
      <c r="B727" s="40"/>
      <c r="C727" s="4"/>
      <c r="D727" s="4"/>
      <c r="E727" s="31"/>
      <c r="F727" s="31"/>
      <c r="G727" s="31"/>
      <c r="H727" s="31"/>
      <c r="I727" s="31"/>
      <c r="J727" s="31"/>
      <c r="K727" s="34"/>
    </row>
    <row r="728" spans="1:11">
      <c r="A728" s="38"/>
      <c r="B728" s="41"/>
      <c r="C728" s="5"/>
      <c r="D728" s="5"/>
      <c r="E728" s="32"/>
      <c r="F728" s="32"/>
      <c r="G728" s="32"/>
      <c r="H728" s="32"/>
      <c r="I728" s="32"/>
      <c r="J728" s="32"/>
      <c r="K728" s="35"/>
    </row>
    <row r="729" spans="1:11">
      <c r="A729" s="36" t="s">
        <v>498</v>
      </c>
      <c r="B729" s="39" t="s">
        <v>499</v>
      </c>
      <c r="C729" s="3"/>
      <c r="D729" s="3"/>
      <c r="E729" s="30">
        <v>2085138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3">
        <f t="shared" ref="K729" si="210">SUM(E729:J731)</f>
        <v>2085138</v>
      </c>
    </row>
    <row r="730" spans="1:11" ht="18" customHeight="1">
      <c r="A730" s="37"/>
      <c r="B730" s="40"/>
      <c r="C730" s="4"/>
      <c r="D730" s="4"/>
      <c r="E730" s="31"/>
      <c r="F730" s="31"/>
      <c r="G730" s="31"/>
      <c r="H730" s="31"/>
      <c r="I730" s="31"/>
      <c r="J730" s="31"/>
      <c r="K730" s="34"/>
    </row>
    <row r="731" spans="1:11">
      <c r="A731" s="38"/>
      <c r="B731" s="41"/>
      <c r="C731" s="5"/>
      <c r="D731" s="5"/>
      <c r="E731" s="32"/>
      <c r="F731" s="32"/>
      <c r="G731" s="32"/>
      <c r="H731" s="32"/>
      <c r="I731" s="32"/>
      <c r="J731" s="32"/>
      <c r="K731" s="35"/>
    </row>
    <row r="732" spans="1:11">
      <c r="A732" s="36" t="s">
        <v>500</v>
      </c>
      <c r="B732" s="39" t="s">
        <v>501</v>
      </c>
      <c r="C732" s="3"/>
      <c r="D732" s="3"/>
      <c r="E732" s="30">
        <v>75918001</v>
      </c>
      <c r="F732" s="30">
        <v>0</v>
      </c>
      <c r="G732" s="30">
        <v>0</v>
      </c>
      <c r="H732" s="30">
        <v>1446000</v>
      </c>
      <c r="I732" s="30">
        <v>21387000</v>
      </c>
      <c r="J732" s="30">
        <v>12039000</v>
      </c>
      <c r="K732" s="33">
        <f t="shared" ref="K732" si="211">SUM(E732:J734)</f>
        <v>110790001</v>
      </c>
    </row>
    <row r="733" spans="1:11" ht="18" customHeight="1">
      <c r="A733" s="37"/>
      <c r="B733" s="40"/>
      <c r="C733" s="4"/>
      <c r="D733" s="4"/>
      <c r="E733" s="31"/>
      <c r="F733" s="31"/>
      <c r="G733" s="31"/>
      <c r="H733" s="31"/>
      <c r="I733" s="31"/>
      <c r="J733" s="31"/>
      <c r="K733" s="34"/>
    </row>
    <row r="734" spans="1:11">
      <c r="A734" s="38"/>
      <c r="B734" s="41"/>
      <c r="C734" s="5"/>
      <c r="D734" s="5"/>
      <c r="E734" s="32"/>
      <c r="F734" s="32"/>
      <c r="G734" s="32"/>
      <c r="H734" s="32"/>
      <c r="I734" s="32"/>
      <c r="J734" s="32"/>
      <c r="K734" s="35"/>
    </row>
    <row r="735" spans="1:11">
      <c r="A735" s="36" t="s">
        <v>502</v>
      </c>
      <c r="B735" s="39" t="s">
        <v>503</v>
      </c>
      <c r="C735" s="3"/>
      <c r="D735" s="3"/>
      <c r="E735" s="30">
        <v>2419000</v>
      </c>
      <c r="F735" s="30">
        <v>7475000</v>
      </c>
      <c r="G735" s="30">
        <v>28244974</v>
      </c>
      <c r="H735" s="30">
        <v>0</v>
      </c>
      <c r="I735" s="30">
        <v>0</v>
      </c>
      <c r="J735" s="30">
        <v>0</v>
      </c>
      <c r="K735" s="33">
        <f t="shared" ref="K735" si="212">SUM(E735:J737)</f>
        <v>38138974</v>
      </c>
    </row>
    <row r="736" spans="1:11" ht="18" customHeight="1">
      <c r="A736" s="37"/>
      <c r="B736" s="40"/>
      <c r="C736" s="4"/>
      <c r="D736" s="4"/>
      <c r="E736" s="31"/>
      <c r="F736" s="31"/>
      <c r="G736" s="31"/>
      <c r="H736" s="31"/>
      <c r="I736" s="31"/>
      <c r="J736" s="31"/>
      <c r="K736" s="34"/>
    </row>
    <row r="737" spans="1:11">
      <c r="A737" s="38"/>
      <c r="B737" s="41"/>
      <c r="C737" s="5"/>
      <c r="D737" s="5"/>
      <c r="E737" s="32"/>
      <c r="F737" s="32"/>
      <c r="G737" s="32"/>
      <c r="H737" s="32"/>
      <c r="I737" s="32"/>
      <c r="J737" s="32"/>
      <c r="K737" s="35"/>
    </row>
    <row r="738" spans="1:11">
      <c r="A738" s="36" t="s">
        <v>504</v>
      </c>
      <c r="B738" s="39" t="s">
        <v>505</v>
      </c>
      <c r="C738" s="3"/>
      <c r="D738" s="3"/>
      <c r="E738" s="30">
        <v>5937000</v>
      </c>
      <c r="F738" s="30">
        <v>4471000</v>
      </c>
      <c r="G738" s="30">
        <v>2816388</v>
      </c>
      <c r="H738" s="30">
        <v>0</v>
      </c>
      <c r="I738" s="30">
        <v>0</v>
      </c>
      <c r="J738" s="30">
        <v>0</v>
      </c>
      <c r="K738" s="33">
        <f t="shared" ref="K738" si="213">SUM(E738:J740)</f>
        <v>13224388</v>
      </c>
    </row>
    <row r="739" spans="1:11" ht="18" customHeight="1">
      <c r="A739" s="37"/>
      <c r="B739" s="40"/>
      <c r="C739" s="4"/>
      <c r="D739" s="4"/>
      <c r="E739" s="31"/>
      <c r="F739" s="31"/>
      <c r="G739" s="31"/>
      <c r="H739" s="31"/>
      <c r="I739" s="31"/>
      <c r="J739" s="31"/>
      <c r="K739" s="34"/>
    </row>
    <row r="740" spans="1:11">
      <c r="A740" s="38"/>
      <c r="B740" s="41"/>
      <c r="C740" s="5"/>
      <c r="D740" s="5"/>
      <c r="E740" s="32"/>
      <c r="F740" s="32"/>
      <c r="G740" s="32"/>
      <c r="H740" s="32"/>
      <c r="I740" s="32"/>
      <c r="J740" s="32"/>
      <c r="K740" s="35"/>
    </row>
    <row r="741" spans="1:11">
      <c r="A741" s="36" t="s">
        <v>506</v>
      </c>
      <c r="B741" s="39" t="s">
        <v>507</v>
      </c>
      <c r="C741" s="3"/>
      <c r="D741" s="3"/>
      <c r="E741" s="30">
        <v>16000000</v>
      </c>
      <c r="F741" s="30">
        <v>0</v>
      </c>
      <c r="G741" s="30">
        <v>10980000</v>
      </c>
      <c r="H741" s="30">
        <v>0</v>
      </c>
      <c r="I741" s="30">
        <v>0</v>
      </c>
      <c r="J741" s="30">
        <v>0</v>
      </c>
      <c r="K741" s="33">
        <f t="shared" ref="K741" si="214">SUM(E741:J743)</f>
        <v>26980000</v>
      </c>
    </row>
    <row r="742" spans="1:11" ht="18" customHeight="1">
      <c r="A742" s="37"/>
      <c r="B742" s="40"/>
      <c r="C742" s="4"/>
      <c r="D742" s="4"/>
      <c r="E742" s="31"/>
      <c r="F742" s="31"/>
      <c r="G742" s="31"/>
      <c r="H742" s="31"/>
      <c r="I742" s="31"/>
      <c r="J742" s="31"/>
      <c r="K742" s="34"/>
    </row>
    <row r="743" spans="1:11">
      <c r="A743" s="38"/>
      <c r="B743" s="41"/>
      <c r="C743" s="5"/>
      <c r="D743" s="5"/>
      <c r="E743" s="32"/>
      <c r="F743" s="32"/>
      <c r="G743" s="32"/>
      <c r="H743" s="32"/>
      <c r="I743" s="32"/>
      <c r="J743" s="32"/>
      <c r="K743" s="35"/>
    </row>
    <row r="744" spans="1:11">
      <c r="A744" s="36" t="s">
        <v>508</v>
      </c>
      <c r="B744" s="39" t="s">
        <v>509</v>
      </c>
      <c r="C744" s="3"/>
      <c r="D744" s="3"/>
      <c r="E744" s="30">
        <v>2859000</v>
      </c>
      <c r="F744" s="30">
        <v>3278000</v>
      </c>
      <c r="G744" s="30">
        <v>5464000</v>
      </c>
      <c r="H744" s="30">
        <v>38154000</v>
      </c>
      <c r="I744" s="30">
        <v>34663000</v>
      </c>
      <c r="J744" s="30">
        <v>23164000</v>
      </c>
      <c r="K744" s="33">
        <f t="shared" ref="K744" si="215">SUM(E744:J746)</f>
        <v>107582000</v>
      </c>
    </row>
    <row r="745" spans="1:11" ht="18" customHeight="1">
      <c r="A745" s="37"/>
      <c r="B745" s="40"/>
      <c r="C745" s="4"/>
      <c r="D745" s="4"/>
      <c r="E745" s="31"/>
      <c r="F745" s="31"/>
      <c r="G745" s="31"/>
      <c r="H745" s="31"/>
      <c r="I745" s="31"/>
      <c r="J745" s="31"/>
      <c r="K745" s="34"/>
    </row>
    <row r="746" spans="1:11">
      <c r="A746" s="38"/>
      <c r="B746" s="41"/>
      <c r="C746" s="5"/>
      <c r="D746" s="5"/>
      <c r="E746" s="32"/>
      <c r="F746" s="32"/>
      <c r="G746" s="32"/>
      <c r="H746" s="32"/>
      <c r="I746" s="32"/>
      <c r="J746" s="32"/>
      <c r="K746" s="35"/>
    </row>
    <row r="747" spans="1:11">
      <c r="A747" s="36" t="s">
        <v>510</v>
      </c>
      <c r="B747" s="39" t="s">
        <v>511</v>
      </c>
      <c r="C747" s="3"/>
      <c r="D747" s="3"/>
      <c r="E747" s="30">
        <v>15533979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3">
        <f t="shared" ref="K747" si="216">SUM(E747:J749)</f>
        <v>15533979</v>
      </c>
    </row>
    <row r="748" spans="1:11" ht="18" customHeight="1">
      <c r="A748" s="37"/>
      <c r="B748" s="40"/>
      <c r="C748" s="4"/>
      <c r="D748" s="4"/>
      <c r="E748" s="31"/>
      <c r="F748" s="31"/>
      <c r="G748" s="31"/>
      <c r="H748" s="31"/>
      <c r="I748" s="31"/>
      <c r="J748" s="31"/>
      <c r="K748" s="34"/>
    </row>
    <row r="749" spans="1:11">
      <c r="A749" s="38"/>
      <c r="B749" s="41"/>
      <c r="C749" s="5"/>
      <c r="D749" s="5"/>
      <c r="E749" s="32"/>
      <c r="F749" s="32"/>
      <c r="G749" s="32"/>
      <c r="H749" s="32"/>
      <c r="I749" s="32"/>
      <c r="J749" s="32"/>
      <c r="K749" s="35"/>
    </row>
    <row r="750" spans="1:11">
      <c r="A750" s="36" t="s">
        <v>512</v>
      </c>
      <c r="B750" s="39" t="s">
        <v>513</v>
      </c>
      <c r="C750" s="3"/>
      <c r="D750" s="3"/>
      <c r="E750" s="30">
        <v>1450000</v>
      </c>
      <c r="F750" s="30">
        <v>5686000</v>
      </c>
      <c r="G750" s="30">
        <v>2309000</v>
      </c>
      <c r="H750" s="30">
        <v>2380000</v>
      </c>
      <c r="I750" s="30">
        <v>2443000</v>
      </c>
      <c r="J750" s="30">
        <v>2517000</v>
      </c>
      <c r="K750" s="33">
        <f t="shared" ref="K750" si="217">SUM(E750:J752)</f>
        <v>16785000</v>
      </c>
    </row>
    <row r="751" spans="1:11" ht="18" customHeight="1">
      <c r="A751" s="37"/>
      <c r="B751" s="40"/>
      <c r="C751" s="4"/>
      <c r="D751" s="4"/>
      <c r="E751" s="31"/>
      <c r="F751" s="31"/>
      <c r="G751" s="31"/>
      <c r="H751" s="31"/>
      <c r="I751" s="31"/>
      <c r="J751" s="31"/>
      <c r="K751" s="34"/>
    </row>
    <row r="752" spans="1:11">
      <c r="A752" s="38"/>
      <c r="B752" s="41"/>
      <c r="C752" s="5"/>
      <c r="D752" s="5"/>
      <c r="E752" s="32"/>
      <c r="F752" s="32"/>
      <c r="G752" s="32"/>
      <c r="H752" s="32"/>
      <c r="I752" s="32"/>
      <c r="J752" s="32"/>
      <c r="K752" s="35"/>
    </row>
    <row r="753" spans="1:11">
      <c r="A753" s="36" t="s">
        <v>514</v>
      </c>
      <c r="B753" s="39" t="s">
        <v>515</v>
      </c>
      <c r="C753" s="3"/>
      <c r="D753" s="3"/>
      <c r="E753" s="30">
        <v>14597001</v>
      </c>
      <c r="F753" s="30">
        <v>6382001</v>
      </c>
      <c r="G753" s="30">
        <v>12192000</v>
      </c>
      <c r="H753" s="30">
        <v>14824000</v>
      </c>
      <c r="I753" s="30">
        <v>16932000</v>
      </c>
      <c r="J753" s="30">
        <v>15624000</v>
      </c>
      <c r="K753" s="33">
        <f t="shared" ref="K753" si="218">SUM(E753:J755)</f>
        <v>80551002</v>
      </c>
    </row>
    <row r="754" spans="1:11" ht="18" customHeight="1">
      <c r="A754" s="37"/>
      <c r="B754" s="40"/>
      <c r="C754" s="4"/>
      <c r="D754" s="4"/>
      <c r="E754" s="31"/>
      <c r="F754" s="31"/>
      <c r="G754" s="31"/>
      <c r="H754" s="31"/>
      <c r="I754" s="31"/>
      <c r="J754" s="31"/>
      <c r="K754" s="34"/>
    </row>
    <row r="755" spans="1:11">
      <c r="A755" s="38"/>
      <c r="B755" s="41"/>
      <c r="C755" s="5"/>
      <c r="D755" s="5"/>
      <c r="E755" s="32"/>
      <c r="F755" s="32"/>
      <c r="G755" s="32"/>
      <c r="H755" s="32"/>
      <c r="I755" s="32"/>
      <c r="J755" s="32"/>
      <c r="K755" s="35"/>
    </row>
    <row r="756" spans="1:11">
      <c r="A756" s="36" t="s">
        <v>516</v>
      </c>
      <c r="B756" s="39" t="s">
        <v>517</v>
      </c>
      <c r="C756" s="3"/>
      <c r="D756" s="3"/>
      <c r="E756" s="30">
        <v>5531000</v>
      </c>
      <c r="F756" s="30">
        <v>0</v>
      </c>
      <c r="G756" s="30">
        <v>2214000</v>
      </c>
      <c r="H756" s="30">
        <v>42000</v>
      </c>
      <c r="I756" s="30">
        <v>34000</v>
      </c>
      <c r="J756" s="30">
        <v>26000</v>
      </c>
      <c r="K756" s="33">
        <f t="shared" ref="K756" si="219">SUM(E756:J758)</f>
        <v>7847000</v>
      </c>
    </row>
    <row r="757" spans="1:11" ht="18" customHeight="1">
      <c r="A757" s="37"/>
      <c r="B757" s="40"/>
      <c r="C757" s="4"/>
      <c r="D757" s="4"/>
      <c r="E757" s="31"/>
      <c r="F757" s="31"/>
      <c r="G757" s="31"/>
      <c r="H757" s="31"/>
      <c r="I757" s="31"/>
      <c r="J757" s="31"/>
      <c r="K757" s="34"/>
    </row>
    <row r="758" spans="1:11">
      <c r="A758" s="38"/>
      <c r="B758" s="41"/>
      <c r="C758" s="5"/>
      <c r="D758" s="5"/>
      <c r="E758" s="32"/>
      <c r="F758" s="32"/>
      <c r="G758" s="32"/>
      <c r="H758" s="32"/>
      <c r="I758" s="32"/>
      <c r="J758" s="32"/>
      <c r="K758" s="35"/>
    </row>
    <row r="759" spans="1:11">
      <c r="A759" s="36" t="s">
        <v>518</v>
      </c>
      <c r="B759" s="39" t="s">
        <v>519</v>
      </c>
      <c r="C759" s="3"/>
      <c r="D759" s="3"/>
      <c r="E759" s="30">
        <v>378000</v>
      </c>
      <c r="F759" s="30">
        <v>351000</v>
      </c>
      <c r="G759" s="30">
        <v>481000</v>
      </c>
      <c r="H759" s="30">
        <v>501000</v>
      </c>
      <c r="I759" s="30">
        <v>521000</v>
      </c>
      <c r="J759" s="30">
        <v>1005317</v>
      </c>
      <c r="K759" s="33">
        <f t="shared" ref="K759" si="220">SUM(E759:J761)</f>
        <v>3237317</v>
      </c>
    </row>
    <row r="760" spans="1:11" ht="18" customHeight="1">
      <c r="A760" s="37"/>
      <c r="B760" s="40"/>
      <c r="C760" s="4"/>
      <c r="D760" s="4"/>
      <c r="E760" s="31"/>
      <c r="F760" s="31"/>
      <c r="G760" s="31"/>
      <c r="H760" s="31"/>
      <c r="I760" s="31"/>
      <c r="J760" s="31"/>
      <c r="K760" s="34"/>
    </row>
    <row r="761" spans="1:11">
      <c r="A761" s="38"/>
      <c r="B761" s="41"/>
      <c r="C761" s="5"/>
      <c r="D761" s="5"/>
      <c r="E761" s="32"/>
      <c r="F761" s="32"/>
      <c r="G761" s="32"/>
      <c r="H761" s="32"/>
      <c r="I761" s="32"/>
      <c r="J761" s="32"/>
      <c r="K761" s="35"/>
    </row>
    <row r="762" spans="1:11">
      <c r="A762" s="36" t="s">
        <v>520</v>
      </c>
      <c r="B762" s="39" t="s">
        <v>521</v>
      </c>
      <c r="C762" s="3"/>
      <c r="D762" s="3"/>
      <c r="E762" s="30">
        <v>3158623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3">
        <f t="shared" ref="K762" si="221">SUM(E762:J764)</f>
        <v>3158623</v>
      </c>
    </row>
    <row r="763" spans="1:11" ht="18" customHeight="1">
      <c r="A763" s="37"/>
      <c r="B763" s="40"/>
      <c r="C763" s="4"/>
      <c r="D763" s="4"/>
      <c r="E763" s="31"/>
      <c r="F763" s="31"/>
      <c r="G763" s="31"/>
      <c r="H763" s="31"/>
      <c r="I763" s="31"/>
      <c r="J763" s="31"/>
      <c r="K763" s="34"/>
    </row>
    <row r="764" spans="1:11">
      <c r="A764" s="38"/>
      <c r="B764" s="41"/>
      <c r="C764" s="5"/>
      <c r="D764" s="5"/>
      <c r="E764" s="32"/>
      <c r="F764" s="32"/>
      <c r="G764" s="32"/>
      <c r="H764" s="32"/>
      <c r="I764" s="32"/>
      <c r="J764" s="32"/>
      <c r="K764" s="35"/>
    </row>
    <row r="765" spans="1:11">
      <c r="A765" s="36" t="s">
        <v>522</v>
      </c>
      <c r="B765" s="39" t="s">
        <v>523</v>
      </c>
      <c r="C765" s="3"/>
      <c r="D765" s="3"/>
      <c r="E765" s="30">
        <v>6101001</v>
      </c>
      <c r="F765" s="30">
        <v>10871584</v>
      </c>
      <c r="G765" s="30">
        <v>0</v>
      </c>
      <c r="H765" s="30">
        <v>0</v>
      </c>
      <c r="I765" s="30">
        <v>0</v>
      </c>
      <c r="J765" s="30">
        <v>0</v>
      </c>
      <c r="K765" s="33">
        <f t="shared" ref="K765" si="222">SUM(E765:J767)</f>
        <v>16972585</v>
      </c>
    </row>
    <row r="766" spans="1:11" ht="18" customHeight="1">
      <c r="A766" s="37"/>
      <c r="B766" s="40"/>
      <c r="C766" s="4"/>
      <c r="D766" s="4"/>
      <c r="E766" s="31"/>
      <c r="F766" s="31"/>
      <c r="G766" s="31"/>
      <c r="H766" s="31"/>
      <c r="I766" s="31"/>
      <c r="J766" s="31"/>
      <c r="K766" s="34"/>
    </row>
    <row r="767" spans="1:11">
      <c r="A767" s="38"/>
      <c r="B767" s="41"/>
      <c r="C767" s="5"/>
      <c r="D767" s="5"/>
      <c r="E767" s="32"/>
      <c r="F767" s="32"/>
      <c r="G767" s="32"/>
      <c r="H767" s="32"/>
      <c r="I767" s="32"/>
      <c r="J767" s="32"/>
      <c r="K767" s="35"/>
    </row>
    <row r="768" spans="1:11">
      <c r="A768" s="36" t="s">
        <v>524</v>
      </c>
      <c r="B768" s="39" t="s">
        <v>525</v>
      </c>
      <c r="C768" s="3"/>
      <c r="D768" s="3"/>
      <c r="E768" s="30">
        <v>2030000</v>
      </c>
      <c r="F768" s="30">
        <v>2666000</v>
      </c>
      <c r="G768" s="30">
        <v>5871000</v>
      </c>
      <c r="H768" s="30">
        <v>9072000</v>
      </c>
      <c r="I768" s="30">
        <v>15572000</v>
      </c>
      <c r="J768" s="30">
        <v>34218000</v>
      </c>
      <c r="K768" s="33">
        <f t="shared" ref="K768" si="223">SUM(E768:J770)</f>
        <v>69429000</v>
      </c>
    </row>
    <row r="769" spans="1:11" ht="18" customHeight="1">
      <c r="A769" s="37"/>
      <c r="B769" s="40"/>
      <c r="C769" s="4"/>
      <c r="D769" s="4"/>
      <c r="E769" s="31"/>
      <c r="F769" s="31"/>
      <c r="G769" s="31"/>
      <c r="H769" s="31"/>
      <c r="I769" s="31"/>
      <c r="J769" s="31"/>
      <c r="K769" s="34"/>
    </row>
    <row r="770" spans="1:11">
      <c r="A770" s="38"/>
      <c r="B770" s="41"/>
      <c r="C770" s="5"/>
      <c r="D770" s="5"/>
      <c r="E770" s="32"/>
      <c r="F770" s="32"/>
      <c r="G770" s="32"/>
      <c r="H770" s="32"/>
      <c r="I770" s="32"/>
      <c r="J770" s="32"/>
      <c r="K770" s="35"/>
    </row>
    <row r="771" spans="1:11">
      <c r="A771" s="36" t="s">
        <v>526</v>
      </c>
      <c r="B771" s="39" t="s">
        <v>527</v>
      </c>
      <c r="C771" s="3"/>
      <c r="D771" s="3"/>
      <c r="E771" s="30">
        <v>1112000</v>
      </c>
      <c r="F771" s="30">
        <v>1981000</v>
      </c>
      <c r="G771" s="30">
        <v>3751930</v>
      </c>
      <c r="H771" s="30">
        <v>3865077</v>
      </c>
      <c r="I771" s="30">
        <v>0</v>
      </c>
      <c r="J771" s="30">
        <v>0</v>
      </c>
      <c r="K771" s="33">
        <f t="shared" ref="K771" si="224">SUM(E771:J773)</f>
        <v>10710007</v>
      </c>
    </row>
    <row r="772" spans="1:11" ht="18" customHeight="1">
      <c r="A772" s="37"/>
      <c r="B772" s="40"/>
      <c r="C772" s="4"/>
      <c r="D772" s="4"/>
      <c r="E772" s="31"/>
      <c r="F772" s="31"/>
      <c r="G772" s="31"/>
      <c r="H772" s="31"/>
      <c r="I772" s="31"/>
      <c r="J772" s="31"/>
      <c r="K772" s="34"/>
    </row>
    <row r="773" spans="1:11">
      <c r="A773" s="38"/>
      <c r="B773" s="41"/>
      <c r="C773" s="5"/>
      <c r="D773" s="5"/>
      <c r="E773" s="32"/>
      <c r="F773" s="32"/>
      <c r="G773" s="32"/>
      <c r="H773" s="32"/>
      <c r="I773" s="32"/>
      <c r="J773" s="32"/>
      <c r="K773" s="35"/>
    </row>
    <row r="774" spans="1:11">
      <c r="A774" s="36" t="s">
        <v>528</v>
      </c>
      <c r="B774" s="39" t="s">
        <v>529</v>
      </c>
      <c r="C774" s="3"/>
      <c r="D774" s="3"/>
      <c r="E774" s="30">
        <v>1398000</v>
      </c>
      <c r="F774" s="30">
        <v>3145000</v>
      </c>
      <c r="G774" s="30">
        <v>4717000</v>
      </c>
      <c r="H774" s="30">
        <v>10411000</v>
      </c>
      <c r="I774" s="30">
        <v>21448001</v>
      </c>
      <c r="J774" s="30">
        <v>22090000</v>
      </c>
      <c r="K774" s="33">
        <f t="shared" ref="K774" si="225">SUM(E774:J776)</f>
        <v>63209001</v>
      </c>
    </row>
    <row r="775" spans="1:11" ht="18" customHeight="1">
      <c r="A775" s="37"/>
      <c r="B775" s="40"/>
      <c r="C775" s="4"/>
      <c r="D775" s="4"/>
      <c r="E775" s="31"/>
      <c r="F775" s="31"/>
      <c r="G775" s="31"/>
      <c r="H775" s="31"/>
      <c r="I775" s="31"/>
      <c r="J775" s="31"/>
      <c r="K775" s="34"/>
    </row>
    <row r="776" spans="1:11">
      <c r="A776" s="38"/>
      <c r="B776" s="41"/>
      <c r="C776" s="5"/>
      <c r="D776" s="5"/>
      <c r="E776" s="32"/>
      <c r="F776" s="32"/>
      <c r="G776" s="32"/>
      <c r="H776" s="32"/>
      <c r="I776" s="32"/>
      <c r="J776" s="32"/>
      <c r="K776" s="35"/>
    </row>
    <row r="777" spans="1:11">
      <c r="A777" s="36" t="s">
        <v>530</v>
      </c>
      <c r="B777" s="39" t="s">
        <v>531</v>
      </c>
      <c r="C777" s="3"/>
      <c r="D777" s="3"/>
      <c r="E777" s="30">
        <v>997000</v>
      </c>
      <c r="F777" s="30">
        <v>2244000</v>
      </c>
      <c r="G777" s="30">
        <v>4808000</v>
      </c>
      <c r="H777" s="30">
        <v>7427000</v>
      </c>
      <c r="I777" s="30">
        <v>15301000</v>
      </c>
      <c r="J777" s="30">
        <v>15761001</v>
      </c>
      <c r="K777" s="33">
        <f t="shared" ref="K777" si="226">SUM(E777:J779)</f>
        <v>46538001</v>
      </c>
    </row>
    <row r="778" spans="1:11" ht="18" customHeight="1">
      <c r="A778" s="37"/>
      <c r="B778" s="40"/>
      <c r="C778" s="4"/>
      <c r="D778" s="4"/>
      <c r="E778" s="31"/>
      <c r="F778" s="31"/>
      <c r="G778" s="31"/>
      <c r="H778" s="31"/>
      <c r="I778" s="31"/>
      <c r="J778" s="31"/>
      <c r="K778" s="34"/>
    </row>
    <row r="779" spans="1:11">
      <c r="A779" s="38"/>
      <c r="B779" s="41"/>
      <c r="C779" s="5"/>
      <c r="D779" s="5"/>
      <c r="E779" s="32"/>
      <c r="F779" s="32"/>
      <c r="G779" s="32"/>
      <c r="H779" s="32"/>
      <c r="I779" s="32"/>
      <c r="J779" s="32"/>
      <c r="K779" s="35"/>
    </row>
    <row r="780" spans="1:11">
      <c r="A780" s="36" t="s">
        <v>532</v>
      </c>
      <c r="B780" s="39" t="s">
        <v>533</v>
      </c>
      <c r="C780" s="3"/>
      <c r="D780" s="3"/>
      <c r="E780" s="30">
        <v>538000</v>
      </c>
      <c r="F780" s="30">
        <v>791000</v>
      </c>
      <c r="G780" s="30">
        <v>1729000</v>
      </c>
      <c r="H780" s="30">
        <v>355315</v>
      </c>
      <c r="I780" s="30">
        <v>0</v>
      </c>
      <c r="J780" s="30">
        <v>0</v>
      </c>
      <c r="K780" s="33">
        <f t="shared" ref="K780" si="227">SUM(E780:J782)</f>
        <v>3413315</v>
      </c>
    </row>
    <row r="781" spans="1:11" ht="18" customHeight="1">
      <c r="A781" s="37"/>
      <c r="B781" s="40"/>
      <c r="C781" s="4"/>
      <c r="D781" s="4"/>
      <c r="E781" s="31"/>
      <c r="F781" s="31"/>
      <c r="G781" s="31"/>
      <c r="H781" s="31"/>
      <c r="I781" s="31"/>
      <c r="J781" s="31"/>
      <c r="K781" s="34"/>
    </row>
    <row r="782" spans="1:11">
      <c r="A782" s="38"/>
      <c r="B782" s="41"/>
      <c r="C782" s="5"/>
      <c r="D782" s="5"/>
      <c r="E782" s="32"/>
      <c r="F782" s="32"/>
      <c r="G782" s="32"/>
      <c r="H782" s="32"/>
      <c r="I782" s="32"/>
      <c r="J782" s="32"/>
      <c r="K782" s="35"/>
    </row>
    <row r="783" spans="1:11">
      <c r="A783" s="36" t="s">
        <v>534</v>
      </c>
      <c r="B783" s="39" t="s">
        <v>535</v>
      </c>
      <c r="C783" s="3"/>
      <c r="D783" s="3"/>
      <c r="E783" s="30">
        <v>4158000</v>
      </c>
      <c r="F783" s="30">
        <v>3571000</v>
      </c>
      <c r="G783" s="30">
        <v>4446000</v>
      </c>
      <c r="H783" s="30">
        <v>4562000</v>
      </c>
      <c r="I783" s="30">
        <v>2960001</v>
      </c>
      <c r="J783" s="30">
        <v>3047659</v>
      </c>
      <c r="K783" s="33">
        <f t="shared" ref="K783" si="228">SUM(E783:J785)</f>
        <v>22744660</v>
      </c>
    </row>
    <row r="784" spans="1:11" ht="18" customHeight="1">
      <c r="A784" s="37"/>
      <c r="B784" s="40"/>
      <c r="C784" s="4"/>
      <c r="D784" s="4"/>
      <c r="E784" s="31"/>
      <c r="F784" s="31"/>
      <c r="G784" s="31"/>
      <c r="H784" s="31"/>
      <c r="I784" s="31"/>
      <c r="J784" s="31"/>
      <c r="K784" s="34"/>
    </row>
    <row r="785" spans="1:11">
      <c r="A785" s="38"/>
      <c r="B785" s="41"/>
      <c r="C785" s="5"/>
      <c r="D785" s="5"/>
      <c r="E785" s="32"/>
      <c r="F785" s="32"/>
      <c r="G785" s="32"/>
      <c r="H785" s="32"/>
      <c r="I785" s="32"/>
      <c r="J785" s="32"/>
      <c r="K785" s="35"/>
    </row>
    <row r="786" spans="1:11">
      <c r="A786" s="36" t="s">
        <v>536</v>
      </c>
      <c r="B786" s="39" t="s">
        <v>537</v>
      </c>
      <c r="C786" s="3"/>
      <c r="D786" s="3"/>
      <c r="E786" s="30">
        <v>567000</v>
      </c>
      <c r="F786" s="30">
        <v>1540000</v>
      </c>
      <c r="G786" s="30">
        <v>4371000</v>
      </c>
      <c r="H786" s="30">
        <v>4501291</v>
      </c>
      <c r="I786" s="30">
        <v>0</v>
      </c>
      <c r="J786" s="30">
        <v>0</v>
      </c>
      <c r="K786" s="33">
        <f t="shared" ref="K786" si="229">SUM(E786:J788)</f>
        <v>10979291</v>
      </c>
    </row>
    <row r="787" spans="1:11" ht="18" customHeight="1">
      <c r="A787" s="37"/>
      <c r="B787" s="40"/>
      <c r="C787" s="4"/>
      <c r="D787" s="4"/>
      <c r="E787" s="31"/>
      <c r="F787" s="31"/>
      <c r="G787" s="31"/>
      <c r="H787" s="31"/>
      <c r="I787" s="31"/>
      <c r="J787" s="31"/>
      <c r="K787" s="34"/>
    </row>
    <row r="788" spans="1:11">
      <c r="A788" s="38"/>
      <c r="B788" s="41"/>
      <c r="C788" s="5"/>
      <c r="D788" s="5"/>
      <c r="E788" s="32"/>
      <c r="F788" s="32"/>
      <c r="G788" s="32"/>
      <c r="H788" s="32"/>
      <c r="I788" s="32"/>
      <c r="J788" s="32"/>
      <c r="K788" s="35"/>
    </row>
    <row r="789" spans="1:11">
      <c r="A789" s="36" t="s">
        <v>538</v>
      </c>
      <c r="B789" s="39" t="s">
        <v>539</v>
      </c>
      <c r="C789" s="3"/>
      <c r="D789" s="3"/>
      <c r="E789" s="30">
        <v>488999</v>
      </c>
      <c r="F789" s="30">
        <v>870000</v>
      </c>
      <c r="G789" s="30">
        <v>469330</v>
      </c>
      <c r="H789" s="30">
        <v>0</v>
      </c>
      <c r="I789" s="30">
        <v>0</v>
      </c>
      <c r="J789" s="30">
        <v>0</v>
      </c>
      <c r="K789" s="33">
        <f t="shared" ref="K789" si="230">SUM(E789:J791)</f>
        <v>1828329</v>
      </c>
    </row>
    <row r="790" spans="1:11" ht="18" customHeight="1">
      <c r="A790" s="37"/>
      <c r="B790" s="40"/>
      <c r="C790" s="4"/>
      <c r="D790" s="4"/>
      <c r="E790" s="31"/>
      <c r="F790" s="31"/>
      <c r="G790" s="31"/>
      <c r="H790" s="31"/>
      <c r="I790" s="31"/>
      <c r="J790" s="31"/>
      <c r="K790" s="34"/>
    </row>
    <row r="791" spans="1:11">
      <c r="A791" s="38"/>
      <c r="B791" s="41"/>
      <c r="C791" s="5"/>
      <c r="D791" s="5"/>
      <c r="E791" s="32"/>
      <c r="F791" s="32"/>
      <c r="G791" s="32"/>
      <c r="H791" s="32"/>
      <c r="I791" s="32"/>
      <c r="J791" s="32"/>
      <c r="K791" s="35"/>
    </row>
    <row r="792" spans="1:11">
      <c r="A792" s="36" t="s">
        <v>540</v>
      </c>
      <c r="B792" s="39" t="s">
        <v>541</v>
      </c>
      <c r="C792" s="3"/>
      <c r="D792" s="3"/>
      <c r="E792" s="30">
        <v>279001</v>
      </c>
      <c r="F792" s="30">
        <v>235000</v>
      </c>
      <c r="G792" s="30">
        <v>269000</v>
      </c>
      <c r="H792" s="30">
        <v>276000</v>
      </c>
      <c r="I792" s="30">
        <v>284000</v>
      </c>
      <c r="J792" s="30">
        <v>292521</v>
      </c>
      <c r="K792" s="33">
        <f t="shared" ref="K792" si="231">SUM(E792:J794)</f>
        <v>1635522</v>
      </c>
    </row>
    <row r="793" spans="1:11" ht="18" customHeight="1">
      <c r="A793" s="37"/>
      <c r="B793" s="40"/>
      <c r="C793" s="4"/>
      <c r="D793" s="4"/>
      <c r="E793" s="31"/>
      <c r="F793" s="31"/>
      <c r="G793" s="31"/>
      <c r="H793" s="31"/>
      <c r="I793" s="31"/>
      <c r="J793" s="31"/>
      <c r="K793" s="34"/>
    </row>
    <row r="794" spans="1:11">
      <c r="A794" s="38"/>
      <c r="B794" s="41"/>
      <c r="C794" s="5"/>
      <c r="D794" s="5"/>
      <c r="E794" s="32"/>
      <c r="F794" s="32"/>
      <c r="G794" s="32"/>
      <c r="H794" s="32"/>
      <c r="I794" s="32"/>
      <c r="J794" s="32"/>
      <c r="K794" s="35"/>
    </row>
    <row r="795" spans="1:11">
      <c r="A795" s="36" t="s">
        <v>542</v>
      </c>
      <c r="B795" s="39" t="s">
        <v>543</v>
      </c>
      <c r="C795" s="3"/>
      <c r="D795" s="3"/>
      <c r="E795" s="30">
        <v>1133000</v>
      </c>
      <c r="F795" s="30">
        <v>957898</v>
      </c>
      <c r="G795" s="30">
        <v>0</v>
      </c>
      <c r="H795" s="30">
        <v>0</v>
      </c>
      <c r="I795" s="30">
        <v>0</v>
      </c>
      <c r="J795" s="30">
        <v>0</v>
      </c>
      <c r="K795" s="33">
        <f t="shared" ref="K795" si="232">SUM(E795:J797)</f>
        <v>2090898</v>
      </c>
    </row>
    <row r="796" spans="1:11" ht="18" customHeight="1">
      <c r="A796" s="37"/>
      <c r="B796" s="40"/>
      <c r="C796" s="4"/>
      <c r="D796" s="4"/>
      <c r="E796" s="31"/>
      <c r="F796" s="31"/>
      <c r="G796" s="31"/>
      <c r="H796" s="31"/>
      <c r="I796" s="31"/>
      <c r="J796" s="31"/>
      <c r="K796" s="34"/>
    </row>
    <row r="797" spans="1:11">
      <c r="A797" s="38"/>
      <c r="B797" s="41"/>
      <c r="C797" s="5"/>
      <c r="D797" s="5"/>
      <c r="E797" s="32"/>
      <c r="F797" s="32"/>
      <c r="G797" s="32"/>
      <c r="H797" s="32"/>
      <c r="I797" s="32"/>
      <c r="J797" s="32"/>
      <c r="K797" s="35"/>
    </row>
    <row r="798" spans="1:11">
      <c r="A798" s="42" t="s">
        <v>544</v>
      </c>
      <c r="B798" s="43"/>
      <c r="C798" s="16"/>
      <c r="D798" s="16"/>
      <c r="E798" s="12">
        <f>SUM(E639:E797)</f>
        <v>359207901</v>
      </c>
      <c r="F798" s="12">
        <f t="shared" ref="F798:J798" si="233">SUM(F639:F797)</f>
        <v>171312483</v>
      </c>
      <c r="G798" s="12">
        <f t="shared" si="233"/>
        <v>247115461</v>
      </c>
      <c r="H798" s="12">
        <f t="shared" si="233"/>
        <v>262084801</v>
      </c>
      <c r="I798" s="12">
        <f t="shared" si="233"/>
        <v>346519493</v>
      </c>
      <c r="J798" s="12">
        <f t="shared" si="233"/>
        <v>362488365</v>
      </c>
      <c r="K798" s="13">
        <f>SUM(E798:J798)</f>
        <v>1748728504</v>
      </c>
    </row>
    <row r="799" spans="1:11" ht="6.75" customHeight="1">
      <c r="A799" s="44" t="s">
        <v>147</v>
      </c>
      <c r="B799" s="43"/>
      <c r="C799" s="43"/>
      <c r="D799" s="43"/>
      <c r="E799" s="43"/>
      <c r="F799" s="43"/>
      <c r="G799" s="43"/>
      <c r="H799" s="43"/>
      <c r="I799" s="43"/>
      <c r="J799" s="43"/>
      <c r="K799" s="45"/>
    </row>
    <row r="800" spans="1:11" ht="18" customHeight="1">
      <c r="A800" s="46" t="s">
        <v>545</v>
      </c>
      <c r="B800" s="47"/>
      <c r="C800" s="47"/>
      <c r="D800" s="47"/>
      <c r="E800" s="47"/>
      <c r="F800" s="47"/>
      <c r="G800" s="47"/>
      <c r="H800" s="47"/>
      <c r="I800" s="47"/>
      <c r="J800" s="47"/>
      <c r="K800" s="48"/>
    </row>
    <row r="801" spans="1:11" ht="29.25" customHeight="1" thickTop="1">
      <c r="A801" s="1" t="s">
        <v>149</v>
      </c>
      <c r="B801" s="2" t="s">
        <v>150</v>
      </c>
      <c r="C801" s="17"/>
      <c r="D801" s="17"/>
      <c r="E801" s="14" t="s">
        <v>151</v>
      </c>
      <c r="F801" s="14" t="s">
        <v>152</v>
      </c>
      <c r="G801" s="14" t="s">
        <v>153</v>
      </c>
      <c r="H801" s="14" t="s">
        <v>154</v>
      </c>
      <c r="I801" s="14" t="s">
        <v>155</v>
      </c>
      <c r="J801" s="14" t="s">
        <v>156</v>
      </c>
      <c r="K801" s="15" t="s">
        <v>157</v>
      </c>
    </row>
    <row r="802" spans="1:11">
      <c r="A802" s="36" t="s">
        <v>546</v>
      </c>
      <c r="B802" s="39" t="s">
        <v>547</v>
      </c>
      <c r="C802" s="3"/>
      <c r="D802" s="3"/>
      <c r="E802" s="30">
        <v>300000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3">
        <f>SUM(E802:J804)</f>
        <v>300000</v>
      </c>
    </row>
    <row r="803" spans="1:11" ht="18" customHeight="1">
      <c r="A803" s="37"/>
      <c r="B803" s="40"/>
      <c r="C803" s="4"/>
      <c r="D803" s="4"/>
      <c r="E803" s="31"/>
      <c r="F803" s="31"/>
      <c r="G803" s="31"/>
      <c r="H803" s="31"/>
      <c r="I803" s="31"/>
      <c r="J803" s="31"/>
      <c r="K803" s="34"/>
    </row>
    <row r="804" spans="1:11">
      <c r="A804" s="38"/>
      <c r="B804" s="41"/>
      <c r="C804" s="5"/>
      <c r="D804" s="5"/>
      <c r="E804" s="32"/>
      <c r="F804" s="32"/>
      <c r="G804" s="32"/>
      <c r="H804" s="32"/>
      <c r="I804" s="32"/>
      <c r="J804" s="32"/>
      <c r="K804" s="35"/>
    </row>
    <row r="805" spans="1:11">
      <c r="A805" s="36" t="s">
        <v>548</v>
      </c>
      <c r="B805" s="39" t="s">
        <v>549</v>
      </c>
      <c r="C805" s="3"/>
      <c r="D805" s="3"/>
      <c r="E805" s="30">
        <v>121856</v>
      </c>
      <c r="F805" s="30">
        <v>0</v>
      </c>
      <c r="G805" s="30">
        <v>0</v>
      </c>
      <c r="H805" s="30">
        <v>0</v>
      </c>
      <c r="I805" s="30">
        <v>0</v>
      </c>
      <c r="J805" s="30">
        <v>0</v>
      </c>
      <c r="K805" s="33">
        <f t="shared" ref="K805" si="234">SUM(E805:J807)</f>
        <v>121856</v>
      </c>
    </row>
    <row r="806" spans="1:11" ht="18" customHeight="1">
      <c r="A806" s="37"/>
      <c r="B806" s="40"/>
      <c r="C806" s="4"/>
      <c r="D806" s="4"/>
      <c r="E806" s="31"/>
      <c r="F806" s="31"/>
      <c r="G806" s="31"/>
      <c r="H806" s="31"/>
      <c r="I806" s="31"/>
      <c r="J806" s="31"/>
      <c r="K806" s="34"/>
    </row>
    <row r="807" spans="1:11">
      <c r="A807" s="38"/>
      <c r="B807" s="41"/>
      <c r="C807" s="5"/>
      <c r="D807" s="5"/>
      <c r="E807" s="32"/>
      <c r="F807" s="32"/>
      <c r="G807" s="32"/>
      <c r="H807" s="32"/>
      <c r="I807" s="32"/>
      <c r="J807" s="32"/>
      <c r="K807" s="35"/>
    </row>
    <row r="808" spans="1:11">
      <c r="A808" s="36" t="s">
        <v>550</v>
      </c>
      <c r="B808" s="39" t="s">
        <v>551</v>
      </c>
      <c r="C808" s="3"/>
      <c r="D808" s="3"/>
      <c r="E808" s="30">
        <v>117755</v>
      </c>
      <c r="F808" s="30">
        <v>0</v>
      </c>
      <c r="G808" s="30">
        <v>0</v>
      </c>
      <c r="H808" s="30">
        <v>0</v>
      </c>
      <c r="I808" s="30">
        <v>0</v>
      </c>
      <c r="J808" s="30">
        <v>0</v>
      </c>
      <c r="K808" s="33">
        <f t="shared" ref="K808" si="235">SUM(E808:J810)</f>
        <v>117755</v>
      </c>
    </row>
    <row r="809" spans="1:11" ht="18" customHeight="1">
      <c r="A809" s="37"/>
      <c r="B809" s="40"/>
      <c r="C809" s="4"/>
      <c r="D809" s="4"/>
      <c r="E809" s="31"/>
      <c r="F809" s="31"/>
      <c r="G809" s="31"/>
      <c r="H809" s="31"/>
      <c r="I809" s="31"/>
      <c r="J809" s="31"/>
      <c r="K809" s="34"/>
    </row>
    <row r="810" spans="1:11">
      <c r="A810" s="38"/>
      <c r="B810" s="41"/>
      <c r="C810" s="5"/>
      <c r="D810" s="5"/>
      <c r="E810" s="32"/>
      <c r="F810" s="32"/>
      <c r="G810" s="32"/>
      <c r="H810" s="32"/>
      <c r="I810" s="32"/>
      <c r="J810" s="32"/>
      <c r="K810" s="35"/>
    </row>
    <row r="811" spans="1:11">
      <c r="A811" s="36" t="s">
        <v>552</v>
      </c>
      <c r="B811" s="39" t="s">
        <v>553</v>
      </c>
      <c r="C811" s="3"/>
      <c r="D811" s="3"/>
      <c r="E811" s="30">
        <v>1200683</v>
      </c>
      <c r="F811" s="30">
        <v>16079337</v>
      </c>
      <c r="G811" s="30">
        <v>0</v>
      </c>
      <c r="H811" s="30">
        <v>0</v>
      </c>
      <c r="I811" s="30">
        <v>0</v>
      </c>
      <c r="J811" s="30">
        <v>0</v>
      </c>
      <c r="K811" s="33">
        <f t="shared" ref="K811" si="236">SUM(E811:J813)</f>
        <v>17280020</v>
      </c>
    </row>
    <row r="812" spans="1:11" ht="18" customHeight="1">
      <c r="A812" s="37"/>
      <c r="B812" s="40"/>
      <c r="C812" s="4"/>
      <c r="D812" s="4"/>
      <c r="E812" s="31"/>
      <c r="F812" s="31"/>
      <c r="G812" s="31"/>
      <c r="H812" s="31"/>
      <c r="I812" s="31"/>
      <c r="J812" s="31"/>
      <c r="K812" s="34"/>
    </row>
    <row r="813" spans="1:11">
      <c r="A813" s="38"/>
      <c r="B813" s="41"/>
      <c r="C813" s="5"/>
      <c r="D813" s="5"/>
      <c r="E813" s="32"/>
      <c r="F813" s="32"/>
      <c r="G813" s="32"/>
      <c r="H813" s="32"/>
      <c r="I813" s="32"/>
      <c r="J813" s="32"/>
      <c r="K813" s="35"/>
    </row>
    <row r="814" spans="1:11">
      <c r="A814" s="36" t="s">
        <v>554</v>
      </c>
      <c r="B814" s="39" t="s">
        <v>555</v>
      </c>
      <c r="C814" s="3"/>
      <c r="D814" s="3"/>
      <c r="E814" s="30">
        <v>0</v>
      </c>
      <c r="F814" s="30">
        <v>292687</v>
      </c>
      <c r="G814" s="30">
        <v>0</v>
      </c>
      <c r="H814" s="30">
        <v>0</v>
      </c>
      <c r="I814" s="30">
        <v>0</v>
      </c>
      <c r="J814" s="30">
        <v>0</v>
      </c>
      <c r="K814" s="33">
        <f t="shared" ref="K814" si="237">SUM(E814:J816)</f>
        <v>292687</v>
      </c>
    </row>
    <row r="815" spans="1:11" ht="18" customHeight="1">
      <c r="A815" s="37"/>
      <c r="B815" s="40"/>
      <c r="C815" s="4"/>
      <c r="D815" s="4"/>
      <c r="E815" s="31"/>
      <c r="F815" s="31"/>
      <c r="G815" s="31"/>
      <c r="H815" s="31"/>
      <c r="I815" s="31"/>
      <c r="J815" s="31"/>
      <c r="K815" s="34"/>
    </row>
    <row r="816" spans="1:11">
      <c r="A816" s="38"/>
      <c r="B816" s="41"/>
      <c r="C816" s="5"/>
      <c r="D816" s="5"/>
      <c r="E816" s="32"/>
      <c r="F816" s="32"/>
      <c r="G816" s="32"/>
      <c r="H816" s="32"/>
      <c r="I816" s="32"/>
      <c r="J816" s="32"/>
      <c r="K816" s="35"/>
    </row>
    <row r="817" spans="1:11">
      <c r="A817" s="36" t="s">
        <v>556</v>
      </c>
      <c r="B817" s="39" t="s">
        <v>557</v>
      </c>
      <c r="C817" s="3"/>
      <c r="D817" s="3"/>
      <c r="E817" s="30">
        <v>0</v>
      </c>
      <c r="F817" s="30">
        <v>745027</v>
      </c>
      <c r="G817" s="30">
        <v>0</v>
      </c>
      <c r="H817" s="30">
        <v>0</v>
      </c>
      <c r="I817" s="30">
        <v>0</v>
      </c>
      <c r="J817" s="30">
        <v>0</v>
      </c>
      <c r="K817" s="33">
        <f t="shared" ref="K817" si="238">SUM(E817:J819)</f>
        <v>745027</v>
      </c>
    </row>
    <row r="818" spans="1:11" ht="18" customHeight="1">
      <c r="A818" s="37"/>
      <c r="B818" s="40"/>
      <c r="C818" s="4"/>
      <c r="D818" s="4"/>
      <c r="E818" s="31"/>
      <c r="F818" s="31"/>
      <c r="G818" s="31"/>
      <c r="H818" s="31"/>
      <c r="I818" s="31"/>
      <c r="J818" s="31"/>
      <c r="K818" s="34"/>
    </row>
    <row r="819" spans="1:11">
      <c r="A819" s="38"/>
      <c r="B819" s="41"/>
      <c r="C819" s="5"/>
      <c r="D819" s="5"/>
      <c r="E819" s="32"/>
      <c r="F819" s="32"/>
      <c r="G819" s="32"/>
      <c r="H819" s="32"/>
      <c r="I819" s="32"/>
      <c r="J819" s="32"/>
      <c r="K819" s="35"/>
    </row>
    <row r="820" spans="1:11">
      <c r="A820" s="36" t="s">
        <v>558</v>
      </c>
      <c r="B820" s="39" t="s">
        <v>559</v>
      </c>
      <c r="C820" s="3"/>
      <c r="D820" s="3"/>
      <c r="E820" s="30">
        <v>169688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3">
        <f t="shared" ref="K820" si="239">SUM(E820:J822)</f>
        <v>169688</v>
      </c>
    </row>
    <row r="821" spans="1:11" ht="18" customHeight="1">
      <c r="A821" s="37"/>
      <c r="B821" s="40"/>
      <c r="C821" s="4"/>
      <c r="D821" s="4"/>
      <c r="E821" s="31"/>
      <c r="F821" s="31"/>
      <c r="G821" s="31"/>
      <c r="H821" s="31"/>
      <c r="I821" s="31"/>
      <c r="J821" s="31"/>
      <c r="K821" s="34"/>
    </row>
    <row r="822" spans="1:11">
      <c r="A822" s="38"/>
      <c r="B822" s="41"/>
      <c r="C822" s="5"/>
      <c r="D822" s="5"/>
      <c r="E822" s="32"/>
      <c r="F822" s="32"/>
      <c r="G822" s="32"/>
      <c r="H822" s="32"/>
      <c r="I822" s="32"/>
      <c r="J822" s="32"/>
      <c r="K822" s="35"/>
    </row>
    <row r="823" spans="1:11">
      <c r="A823" s="36" t="s">
        <v>560</v>
      </c>
      <c r="B823" s="39" t="s">
        <v>561</v>
      </c>
      <c r="C823" s="3"/>
      <c r="D823" s="3"/>
      <c r="E823" s="30">
        <v>1344339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3">
        <f t="shared" ref="K823" si="240">SUM(E823:J825)</f>
        <v>1344339</v>
      </c>
    </row>
    <row r="824" spans="1:11" ht="18" customHeight="1">
      <c r="A824" s="37"/>
      <c r="B824" s="40"/>
      <c r="C824" s="4"/>
      <c r="D824" s="4"/>
      <c r="E824" s="31"/>
      <c r="F824" s="31"/>
      <c r="G824" s="31"/>
      <c r="H824" s="31"/>
      <c r="I824" s="31"/>
      <c r="J824" s="31"/>
      <c r="K824" s="34"/>
    </row>
    <row r="825" spans="1:11">
      <c r="A825" s="38"/>
      <c r="B825" s="41"/>
      <c r="C825" s="5"/>
      <c r="D825" s="5"/>
      <c r="E825" s="32"/>
      <c r="F825" s="32"/>
      <c r="G825" s="32"/>
      <c r="H825" s="32"/>
      <c r="I825" s="32"/>
      <c r="J825" s="32"/>
      <c r="K825" s="35"/>
    </row>
    <row r="826" spans="1:11">
      <c r="A826" s="36" t="s">
        <v>562</v>
      </c>
      <c r="B826" s="39" t="s">
        <v>563</v>
      </c>
      <c r="C826" s="3"/>
      <c r="D826" s="3"/>
      <c r="E826" s="30">
        <v>1519698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3">
        <f t="shared" ref="K826" si="241">SUM(E826:J828)</f>
        <v>1519698</v>
      </c>
    </row>
    <row r="827" spans="1:11" ht="18" customHeight="1">
      <c r="A827" s="37"/>
      <c r="B827" s="40"/>
      <c r="C827" s="4"/>
      <c r="D827" s="4"/>
      <c r="E827" s="31"/>
      <c r="F827" s="31"/>
      <c r="G827" s="31"/>
      <c r="H827" s="31"/>
      <c r="I827" s="31"/>
      <c r="J827" s="31"/>
      <c r="K827" s="34"/>
    </row>
    <row r="828" spans="1:11">
      <c r="A828" s="38"/>
      <c r="B828" s="41"/>
      <c r="C828" s="5"/>
      <c r="D828" s="5"/>
      <c r="E828" s="32"/>
      <c r="F828" s="32"/>
      <c r="G828" s="32"/>
      <c r="H828" s="32"/>
      <c r="I828" s="32"/>
      <c r="J828" s="32"/>
      <c r="K828" s="35"/>
    </row>
    <row r="829" spans="1:11">
      <c r="A829" s="36" t="s">
        <v>564</v>
      </c>
      <c r="B829" s="39" t="s">
        <v>565</v>
      </c>
      <c r="C829" s="3"/>
      <c r="D829" s="3"/>
      <c r="E829" s="30">
        <v>0</v>
      </c>
      <c r="F829" s="30">
        <v>1231444</v>
      </c>
      <c r="G829" s="30">
        <v>0</v>
      </c>
      <c r="H829" s="30">
        <v>0</v>
      </c>
      <c r="I829" s="30">
        <v>0</v>
      </c>
      <c r="J829" s="30">
        <v>0</v>
      </c>
      <c r="K829" s="33">
        <f t="shared" ref="K829" si="242">SUM(E829:J831)</f>
        <v>1231444</v>
      </c>
    </row>
    <row r="830" spans="1:11" ht="18" customHeight="1">
      <c r="A830" s="37"/>
      <c r="B830" s="40"/>
      <c r="C830" s="4"/>
      <c r="D830" s="4"/>
      <c r="E830" s="31"/>
      <c r="F830" s="31"/>
      <c r="G830" s="31"/>
      <c r="H830" s="31"/>
      <c r="I830" s="31"/>
      <c r="J830" s="31"/>
      <c r="K830" s="34"/>
    </row>
    <row r="831" spans="1:11">
      <c r="A831" s="38"/>
      <c r="B831" s="41"/>
      <c r="C831" s="5"/>
      <c r="D831" s="5"/>
      <c r="E831" s="32"/>
      <c r="F831" s="32"/>
      <c r="G831" s="32"/>
      <c r="H831" s="32"/>
      <c r="I831" s="32"/>
      <c r="J831" s="32"/>
      <c r="K831" s="35"/>
    </row>
    <row r="832" spans="1:11">
      <c r="A832" s="36" t="s">
        <v>566</v>
      </c>
      <c r="B832" s="39" t="s">
        <v>567</v>
      </c>
      <c r="C832" s="3"/>
      <c r="D832" s="3"/>
      <c r="E832" s="30">
        <v>0</v>
      </c>
      <c r="F832" s="30">
        <v>98550180</v>
      </c>
      <c r="G832" s="30">
        <v>0</v>
      </c>
      <c r="H832" s="30">
        <v>0</v>
      </c>
      <c r="I832" s="30">
        <v>0</v>
      </c>
      <c r="J832" s="30">
        <v>0</v>
      </c>
      <c r="K832" s="33">
        <f t="shared" ref="K832" si="243">SUM(E832:J834)</f>
        <v>98550180</v>
      </c>
    </row>
    <row r="833" spans="1:11" ht="18" customHeight="1">
      <c r="A833" s="37"/>
      <c r="B833" s="40"/>
      <c r="C833" s="4"/>
      <c r="D833" s="4"/>
      <c r="E833" s="31"/>
      <c r="F833" s="31"/>
      <c r="G833" s="31"/>
      <c r="H833" s="31"/>
      <c r="I833" s="31"/>
      <c r="J833" s="31"/>
      <c r="K833" s="34"/>
    </row>
    <row r="834" spans="1:11">
      <c r="A834" s="38"/>
      <c r="B834" s="41"/>
      <c r="C834" s="5"/>
      <c r="D834" s="5"/>
      <c r="E834" s="32"/>
      <c r="F834" s="32"/>
      <c r="G834" s="32"/>
      <c r="H834" s="32"/>
      <c r="I834" s="32"/>
      <c r="J834" s="32"/>
      <c r="K834" s="35"/>
    </row>
    <row r="835" spans="1:11">
      <c r="A835" s="36" t="s">
        <v>568</v>
      </c>
      <c r="B835" s="39" t="s">
        <v>569</v>
      </c>
      <c r="C835" s="3"/>
      <c r="D835" s="3"/>
      <c r="E835" s="30">
        <v>0</v>
      </c>
      <c r="F835" s="30">
        <v>445198</v>
      </c>
      <c r="G835" s="30">
        <v>0</v>
      </c>
      <c r="H835" s="30">
        <v>0</v>
      </c>
      <c r="I835" s="30">
        <v>0</v>
      </c>
      <c r="J835" s="30">
        <v>0</v>
      </c>
      <c r="K835" s="33">
        <f t="shared" ref="K835" si="244">SUM(E835:J837)</f>
        <v>445198</v>
      </c>
    </row>
    <row r="836" spans="1:11" ht="18" customHeight="1">
      <c r="A836" s="37"/>
      <c r="B836" s="40"/>
      <c r="C836" s="4"/>
      <c r="D836" s="4"/>
      <c r="E836" s="31"/>
      <c r="F836" s="31"/>
      <c r="G836" s="31"/>
      <c r="H836" s="31"/>
      <c r="I836" s="31"/>
      <c r="J836" s="31"/>
      <c r="K836" s="34"/>
    </row>
    <row r="837" spans="1:11">
      <c r="A837" s="38"/>
      <c r="B837" s="41"/>
      <c r="C837" s="5"/>
      <c r="D837" s="5"/>
      <c r="E837" s="32"/>
      <c r="F837" s="32"/>
      <c r="G837" s="32"/>
      <c r="H837" s="32"/>
      <c r="I837" s="32"/>
      <c r="J837" s="32"/>
      <c r="K837" s="35"/>
    </row>
    <row r="838" spans="1:11">
      <c r="A838" s="36" t="s">
        <v>570</v>
      </c>
      <c r="B838" s="39" t="s">
        <v>571</v>
      </c>
      <c r="C838" s="3"/>
      <c r="D838" s="3"/>
      <c r="E838" s="30">
        <v>548516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3">
        <f t="shared" ref="K838" si="245">SUM(E838:J840)</f>
        <v>548516</v>
      </c>
    </row>
    <row r="839" spans="1:11" ht="18" customHeight="1">
      <c r="A839" s="37"/>
      <c r="B839" s="40"/>
      <c r="C839" s="4"/>
      <c r="D839" s="4"/>
      <c r="E839" s="31"/>
      <c r="F839" s="31"/>
      <c r="G839" s="31"/>
      <c r="H839" s="31"/>
      <c r="I839" s="31"/>
      <c r="J839" s="31"/>
      <c r="K839" s="34"/>
    </row>
    <row r="840" spans="1:11">
      <c r="A840" s="38"/>
      <c r="B840" s="41"/>
      <c r="C840" s="5"/>
      <c r="D840" s="5"/>
      <c r="E840" s="32"/>
      <c r="F840" s="32"/>
      <c r="G840" s="32"/>
      <c r="H840" s="32"/>
      <c r="I840" s="32"/>
      <c r="J840" s="32"/>
      <c r="K840" s="35"/>
    </row>
    <row r="841" spans="1:11">
      <c r="A841" s="36" t="s">
        <v>572</v>
      </c>
      <c r="B841" s="39" t="s">
        <v>573</v>
      </c>
      <c r="C841" s="3"/>
      <c r="D841" s="3"/>
      <c r="E841" s="30">
        <v>350000</v>
      </c>
      <c r="F841" s="30">
        <v>280521</v>
      </c>
      <c r="G841" s="30">
        <v>280521</v>
      </c>
      <c r="H841" s="30">
        <v>281290</v>
      </c>
      <c r="I841" s="30">
        <v>280521</v>
      </c>
      <c r="J841" s="30">
        <v>280521</v>
      </c>
      <c r="K841" s="33">
        <f t="shared" ref="K841" si="246">SUM(E841:J843)</f>
        <v>1753374</v>
      </c>
    </row>
    <row r="842" spans="1:11" ht="18" customHeight="1">
      <c r="A842" s="37"/>
      <c r="B842" s="40"/>
      <c r="C842" s="4"/>
      <c r="D842" s="4"/>
      <c r="E842" s="31"/>
      <c r="F842" s="31"/>
      <c r="G842" s="31"/>
      <c r="H842" s="31"/>
      <c r="I842" s="31"/>
      <c r="J842" s="31"/>
      <c r="K842" s="34"/>
    </row>
    <row r="843" spans="1:11">
      <c r="A843" s="38"/>
      <c r="B843" s="41"/>
      <c r="C843" s="5"/>
      <c r="D843" s="5"/>
      <c r="E843" s="32"/>
      <c r="F843" s="32"/>
      <c r="G843" s="32"/>
      <c r="H843" s="32"/>
      <c r="I843" s="32"/>
      <c r="J843" s="32"/>
      <c r="K843" s="35"/>
    </row>
    <row r="844" spans="1:11">
      <c r="A844" s="36" t="s">
        <v>574</v>
      </c>
      <c r="B844" s="39" t="s">
        <v>575</v>
      </c>
      <c r="C844" s="3"/>
      <c r="D844" s="3"/>
      <c r="E844" s="30">
        <v>5628918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3">
        <f t="shared" ref="K844" si="247">SUM(E844:J846)</f>
        <v>5628918</v>
      </c>
    </row>
    <row r="845" spans="1:11" ht="18" customHeight="1">
      <c r="A845" s="37"/>
      <c r="B845" s="40"/>
      <c r="C845" s="4"/>
      <c r="D845" s="4"/>
      <c r="E845" s="31"/>
      <c r="F845" s="31"/>
      <c r="G845" s="31"/>
      <c r="H845" s="31"/>
      <c r="I845" s="31"/>
      <c r="J845" s="31"/>
      <c r="K845" s="34"/>
    </row>
    <row r="846" spans="1:11">
      <c r="A846" s="38"/>
      <c r="B846" s="41"/>
      <c r="C846" s="5"/>
      <c r="D846" s="5"/>
      <c r="E846" s="32"/>
      <c r="F846" s="32"/>
      <c r="G846" s="32"/>
      <c r="H846" s="32"/>
      <c r="I846" s="32"/>
      <c r="J846" s="32"/>
      <c r="K846" s="35"/>
    </row>
    <row r="847" spans="1:11">
      <c r="A847" s="36" t="s">
        <v>576</v>
      </c>
      <c r="B847" s="39" t="s">
        <v>577</v>
      </c>
      <c r="C847" s="3"/>
      <c r="D847" s="3"/>
      <c r="E847" s="30">
        <v>380434367</v>
      </c>
      <c r="F847" s="30">
        <v>0</v>
      </c>
      <c r="G847" s="30">
        <v>0</v>
      </c>
      <c r="H847" s="30">
        <v>0</v>
      </c>
      <c r="I847" s="30">
        <v>0</v>
      </c>
      <c r="J847" s="30">
        <v>0</v>
      </c>
      <c r="K847" s="33">
        <f t="shared" ref="K847" si="248">SUM(E847:J849)</f>
        <v>380434367</v>
      </c>
    </row>
    <row r="848" spans="1:11" ht="18" customHeight="1">
      <c r="A848" s="37"/>
      <c r="B848" s="40"/>
      <c r="C848" s="4"/>
      <c r="D848" s="4"/>
      <c r="E848" s="31"/>
      <c r="F848" s="31"/>
      <c r="G848" s="31"/>
      <c r="H848" s="31"/>
      <c r="I848" s="31"/>
      <c r="J848" s="31"/>
      <c r="K848" s="34"/>
    </row>
    <row r="849" spans="1:11">
      <c r="A849" s="38"/>
      <c r="B849" s="41"/>
      <c r="C849" s="5"/>
      <c r="D849" s="5"/>
      <c r="E849" s="32"/>
      <c r="F849" s="32"/>
      <c r="G849" s="32"/>
      <c r="H849" s="32"/>
      <c r="I849" s="32"/>
      <c r="J849" s="32"/>
      <c r="K849" s="35"/>
    </row>
    <row r="850" spans="1:11">
      <c r="A850" s="36" t="s">
        <v>578</v>
      </c>
      <c r="B850" s="39" t="s">
        <v>579</v>
      </c>
      <c r="C850" s="3"/>
      <c r="D850" s="3"/>
      <c r="E850" s="30">
        <v>320499</v>
      </c>
      <c r="F850" s="30">
        <v>382523</v>
      </c>
      <c r="G850" s="30">
        <v>0</v>
      </c>
      <c r="H850" s="30">
        <v>191261</v>
      </c>
      <c r="I850" s="30">
        <v>0</v>
      </c>
      <c r="J850" s="30">
        <v>0</v>
      </c>
      <c r="K850" s="33">
        <f t="shared" ref="K850" si="249">SUM(E850:J852)</f>
        <v>894283</v>
      </c>
    </row>
    <row r="851" spans="1:11" ht="18" customHeight="1">
      <c r="A851" s="37"/>
      <c r="B851" s="40"/>
      <c r="C851" s="4"/>
      <c r="D851" s="4"/>
      <c r="E851" s="31"/>
      <c r="F851" s="31"/>
      <c r="G851" s="31"/>
      <c r="H851" s="31"/>
      <c r="I851" s="31"/>
      <c r="J851" s="31"/>
      <c r="K851" s="34"/>
    </row>
    <row r="852" spans="1:11">
      <c r="A852" s="38"/>
      <c r="B852" s="41"/>
      <c r="C852" s="5"/>
      <c r="D852" s="5"/>
      <c r="E852" s="32"/>
      <c r="F852" s="32"/>
      <c r="G852" s="32"/>
      <c r="H852" s="32"/>
      <c r="I852" s="32"/>
      <c r="J852" s="32"/>
      <c r="K852" s="35"/>
    </row>
    <row r="853" spans="1:11">
      <c r="A853" s="36" t="s">
        <v>580</v>
      </c>
      <c r="B853" s="39" t="s">
        <v>581</v>
      </c>
      <c r="C853" s="3"/>
      <c r="D853" s="3"/>
      <c r="E853" s="30">
        <v>0</v>
      </c>
      <c r="F853" s="30">
        <v>27324732</v>
      </c>
      <c r="G853" s="30">
        <v>0</v>
      </c>
      <c r="H853" s="30">
        <v>0</v>
      </c>
      <c r="I853" s="30">
        <v>0</v>
      </c>
      <c r="J853" s="30">
        <v>0</v>
      </c>
      <c r="K853" s="33">
        <f t="shared" ref="K853" si="250">SUM(E853:J855)</f>
        <v>27324732</v>
      </c>
    </row>
    <row r="854" spans="1:11" ht="18" customHeight="1">
      <c r="A854" s="37"/>
      <c r="B854" s="40"/>
      <c r="C854" s="4"/>
      <c r="D854" s="4"/>
      <c r="E854" s="31"/>
      <c r="F854" s="31"/>
      <c r="G854" s="31"/>
      <c r="H854" s="31"/>
      <c r="I854" s="31"/>
      <c r="J854" s="31"/>
      <c r="K854" s="34"/>
    </row>
    <row r="855" spans="1:11">
      <c r="A855" s="38"/>
      <c r="B855" s="41"/>
      <c r="C855" s="5"/>
      <c r="D855" s="5"/>
      <c r="E855" s="32"/>
      <c r="F855" s="32"/>
      <c r="G855" s="32"/>
      <c r="H855" s="32"/>
      <c r="I855" s="32"/>
      <c r="J855" s="32"/>
      <c r="K855" s="35"/>
    </row>
    <row r="856" spans="1:11">
      <c r="A856" s="36" t="s">
        <v>582</v>
      </c>
      <c r="B856" s="39" t="s">
        <v>583</v>
      </c>
      <c r="C856" s="3"/>
      <c r="D856" s="3"/>
      <c r="E856" s="30">
        <v>0</v>
      </c>
      <c r="F856" s="30">
        <v>319983</v>
      </c>
      <c r="G856" s="30">
        <v>0</v>
      </c>
      <c r="H856" s="30">
        <v>0</v>
      </c>
      <c r="I856" s="30">
        <v>0</v>
      </c>
      <c r="J856" s="30">
        <v>0</v>
      </c>
      <c r="K856" s="33">
        <f t="shared" ref="K856" si="251">SUM(E856:J858)</f>
        <v>319983</v>
      </c>
    </row>
    <row r="857" spans="1:11" ht="18" customHeight="1">
      <c r="A857" s="37"/>
      <c r="B857" s="40"/>
      <c r="C857" s="4"/>
      <c r="D857" s="4"/>
      <c r="E857" s="31"/>
      <c r="F857" s="31"/>
      <c r="G857" s="31"/>
      <c r="H857" s="31"/>
      <c r="I857" s="31"/>
      <c r="J857" s="31"/>
      <c r="K857" s="34"/>
    </row>
    <row r="858" spans="1:11">
      <c r="A858" s="38"/>
      <c r="B858" s="41"/>
      <c r="C858" s="5"/>
      <c r="D858" s="5"/>
      <c r="E858" s="32"/>
      <c r="F858" s="32"/>
      <c r="G858" s="32"/>
      <c r="H858" s="32"/>
      <c r="I858" s="32"/>
      <c r="J858" s="32"/>
      <c r="K858" s="35"/>
    </row>
    <row r="859" spans="1:11">
      <c r="A859" s="36" t="s">
        <v>584</v>
      </c>
      <c r="B859" s="39" t="s">
        <v>585</v>
      </c>
      <c r="C859" s="3"/>
      <c r="D859" s="3"/>
      <c r="E859" s="30">
        <v>578702</v>
      </c>
      <c r="F859" s="30">
        <v>2278541</v>
      </c>
      <c r="G859" s="30">
        <v>0</v>
      </c>
      <c r="H859" s="30">
        <v>0</v>
      </c>
      <c r="I859" s="30">
        <v>0</v>
      </c>
      <c r="J859" s="30">
        <v>0</v>
      </c>
      <c r="K859" s="33">
        <f t="shared" ref="K859" si="252">SUM(E859:J861)</f>
        <v>2857243</v>
      </c>
    </row>
    <row r="860" spans="1:11" ht="18" customHeight="1">
      <c r="A860" s="37"/>
      <c r="B860" s="40"/>
      <c r="C860" s="4"/>
      <c r="D860" s="4"/>
      <c r="E860" s="31"/>
      <c r="F860" s="31"/>
      <c r="G860" s="31"/>
      <c r="H860" s="31"/>
      <c r="I860" s="31"/>
      <c r="J860" s="31"/>
      <c r="K860" s="34"/>
    </row>
    <row r="861" spans="1:11">
      <c r="A861" s="38"/>
      <c r="B861" s="41"/>
      <c r="C861" s="5"/>
      <c r="D861" s="5"/>
      <c r="E861" s="32"/>
      <c r="F861" s="32"/>
      <c r="G861" s="32"/>
      <c r="H861" s="32"/>
      <c r="I861" s="32"/>
      <c r="J861" s="32"/>
      <c r="K861" s="35"/>
    </row>
    <row r="862" spans="1:11">
      <c r="A862" s="36" t="s">
        <v>586</v>
      </c>
      <c r="B862" s="39" t="s">
        <v>587</v>
      </c>
      <c r="C862" s="3"/>
      <c r="D862" s="3"/>
      <c r="E862" s="30">
        <v>13574286</v>
      </c>
      <c r="F862" s="30">
        <v>0</v>
      </c>
      <c r="G862" s="30">
        <v>0</v>
      </c>
      <c r="H862" s="30">
        <v>0</v>
      </c>
      <c r="I862" s="30">
        <v>0</v>
      </c>
      <c r="J862" s="30">
        <v>0</v>
      </c>
      <c r="K862" s="33">
        <f t="shared" ref="K862" si="253">SUM(E862:J864)</f>
        <v>13574286</v>
      </c>
    </row>
    <row r="863" spans="1:11" ht="18" customHeight="1">
      <c r="A863" s="37"/>
      <c r="B863" s="40"/>
      <c r="C863" s="4"/>
      <c r="D863" s="4"/>
      <c r="E863" s="31"/>
      <c r="F863" s="31"/>
      <c r="G863" s="31"/>
      <c r="H863" s="31"/>
      <c r="I863" s="31"/>
      <c r="J863" s="31"/>
      <c r="K863" s="34"/>
    </row>
    <row r="864" spans="1:11">
      <c r="A864" s="38"/>
      <c r="B864" s="41"/>
      <c r="C864" s="5"/>
      <c r="D864" s="5"/>
      <c r="E864" s="32"/>
      <c r="F864" s="32"/>
      <c r="G864" s="32"/>
      <c r="H864" s="32"/>
      <c r="I864" s="32"/>
      <c r="J864" s="32"/>
      <c r="K864" s="35"/>
    </row>
    <row r="865" spans="1:11">
      <c r="A865" s="36" t="s">
        <v>588</v>
      </c>
      <c r="B865" s="39" t="s">
        <v>589</v>
      </c>
      <c r="C865" s="3"/>
      <c r="D865" s="3"/>
      <c r="E865" s="30">
        <v>0</v>
      </c>
      <c r="F865" s="30">
        <v>478542</v>
      </c>
      <c r="G865" s="30">
        <v>0</v>
      </c>
      <c r="H865" s="30">
        <v>0</v>
      </c>
      <c r="I865" s="30">
        <v>0</v>
      </c>
      <c r="J865" s="30">
        <v>0</v>
      </c>
      <c r="K865" s="33">
        <f t="shared" ref="K865" si="254">SUM(E865:J867)</f>
        <v>478542</v>
      </c>
    </row>
    <row r="866" spans="1:11" ht="18" customHeight="1">
      <c r="A866" s="37"/>
      <c r="B866" s="40"/>
      <c r="C866" s="4"/>
      <c r="D866" s="4"/>
      <c r="E866" s="31"/>
      <c r="F866" s="31"/>
      <c r="G866" s="31"/>
      <c r="H866" s="31"/>
      <c r="I866" s="31"/>
      <c r="J866" s="31"/>
      <c r="K866" s="34"/>
    </row>
    <row r="867" spans="1:11">
      <c r="A867" s="38"/>
      <c r="B867" s="41"/>
      <c r="C867" s="5"/>
      <c r="D867" s="5"/>
      <c r="E867" s="32"/>
      <c r="F867" s="32"/>
      <c r="G867" s="32"/>
      <c r="H867" s="32"/>
      <c r="I867" s="32"/>
      <c r="J867" s="32"/>
      <c r="K867" s="35"/>
    </row>
    <row r="868" spans="1:11">
      <c r="A868" s="36" t="s">
        <v>590</v>
      </c>
      <c r="B868" s="39" t="s">
        <v>591</v>
      </c>
      <c r="C868" s="3"/>
      <c r="D868" s="3"/>
      <c r="E868" s="30">
        <v>0</v>
      </c>
      <c r="F868" s="30">
        <v>625896</v>
      </c>
      <c r="G868" s="30">
        <v>0</v>
      </c>
      <c r="H868" s="30">
        <v>1</v>
      </c>
      <c r="I868" s="30">
        <v>0</v>
      </c>
      <c r="J868" s="30">
        <v>0</v>
      </c>
      <c r="K868" s="33">
        <f t="shared" ref="K868" si="255">SUM(E868:J870)</f>
        <v>625897</v>
      </c>
    </row>
    <row r="869" spans="1:11" ht="18" customHeight="1">
      <c r="A869" s="37"/>
      <c r="B869" s="40"/>
      <c r="C869" s="4"/>
      <c r="D869" s="4"/>
      <c r="E869" s="31"/>
      <c r="F869" s="31"/>
      <c r="G869" s="31"/>
      <c r="H869" s="31"/>
      <c r="I869" s="31"/>
      <c r="J869" s="31"/>
      <c r="K869" s="34"/>
    </row>
    <row r="870" spans="1:11">
      <c r="A870" s="38"/>
      <c r="B870" s="41"/>
      <c r="C870" s="5"/>
      <c r="D870" s="5"/>
      <c r="E870" s="32"/>
      <c r="F870" s="32"/>
      <c r="G870" s="32"/>
      <c r="H870" s="32"/>
      <c r="I870" s="32"/>
      <c r="J870" s="32"/>
      <c r="K870" s="35"/>
    </row>
    <row r="871" spans="1:11">
      <c r="A871" s="36" t="s">
        <v>592</v>
      </c>
      <c r="B871" s="39" t="s">
        <v>593</v>
      </c>
      <c r="C871" s="3"/>
      <c r="D871" s="3"/>
      <c r="E871" s="30">
        <v>348582</v>
      </c>
      <c r="F871" s="30">
        <v>261225</v>
      </c>
      <c r="G871" s="30">
        <v>0</v>
      </c>
      <c r="H871" s="30">
        <v>0</v>
      </c>
      <c r="I871" s="30">
        <v>0</v>
      </c>
      <c r="J871" s="30">
        <v>0</v>
      </c>
      <c r="K871" s="33">
        <f t="shared" ref="K871" si="256">SUM(E871:J873)</f>
        <v>609807</v>
      </c>
    </row>
    <row r="872" spans="1:11" ht="18" customHeight="1">
      <c r="A872" s="37"/>
      <c r="B872" s="40"/>
      <c r="C872" s="4"/>
      <c r="D872" s="4"/>
      <c r="E872" s="31"/>
      <c r="F872" s="31"/>
      <c r="G872" s="31"/>
      <c r="H872" s="31"/>
      <c r="I872" s="31"/>
      <c r="J872" s="31"/>
      <c r="K872" s="34"/>
    </row>
    <row r="873" spans="1:11">
      <c r="A873" s="38"/>
      <c r="B873" s="41"/>
      <c r="C873" s="5"/>
      <c r="D873" s="5"/>
      <c r="E873" s="32"/>
      <c r="F873" s="32"/>
      <c r="G873" s="32"/>
      <c r="H873" s="32"/>
      <c r="I873" s="32"/>
      <c r="J873" s="32"/>
      <c r="K873" s="35"/>
    </row>
    <row r="874" spans="1:11">
      <c r="A874" s="36" t="s">
        <v>594</v>
      </c>
      <c r="B874" s="39" t="s">
        <v>595</v>
      </c>
      <c r="C874" s="3"/>
      <c r="D874" s="3"/>
      <c r="E874" s="30">
        <v>293592</v>
      </c>
      <c r="F874" s="30">
        <v>402488</v>
      </c>
      <c r="G874" s="30">
        <v>0</v>
      </c>
      <c r="H874" s="30">
        <v>0</v>
      </c>
      <c r="I874" s="30">
        <v>0</v>
      </c>
      <c r="J874" s="30">
        <v>0</v>
      </c>
      <c r="K874" s="33">
        <f t="shared" ref="K874" si="257">SUM(E874:J876)</f>
        <v>696080</v>
      </c>
    </row>
    <row r="875" spans="1:11" ht="18" customHeight="1">
      <c r="A875" s="37"/>
      <c r="B875" s="40"/>
      <c r="C875" s="4"/>
      <c r="D875" s="4"/>
      <c r="E875" s="31"/>
      <c r="F875" s="31"/>
      <c r="G875" s="31"/>
      <c r="H875" s="31"/>
      <c r="I875" s="31"/>
      <c r="J875" s="31"/>
      <c r="K875" s="34"/>
    </row>
    <row r="876" spans="1:11">
      <c r="A876" s="38"/>
      <c r="B876" s="41"/>
      <c r="C876" s="5"/>
      <c r="D876" s="5"/>
      <c r="E876" s="32"/>
      <c r="F876" s="32"/>
      <c r="G876" s="32"/>
      <c r="H876" s="32"/>
      <c r="I876" s="32"/>
      <c r="J876" s="32"/>
      <c r="K876" s="35"/>
    </row>
    <row r="877" spans="1:11">
      <c r="A877" s="36" t="s">
        <v>596</v>
      </c>
      <c r="B877" s="39" t="s">
        <v>597</v>
      </c>
      <c r="C877" s="3"/>
      <c r="D877" s="3"/>
      <c r="E877" s="30">
        <v>0</v>
      </c>
      <c r="F877" s="30">
        <v>729830</v>
      </c>
      <c r="G877" s="30">
        <v>0</v>
      </c>
      <c r="H877" s="30">
        <v>0</v>
      </c>
      <c r="I877" s="30">
        <v>0</v>
      </c>
      <c r="J877" s="30">
        <v>0</v>
      </c>
      <c r="K877" s="33">
        <f t="shared" ref="K877" si="258">SUM(E877:J879)</f>
        <v>729830</v>
      </c>
    </row>
    <row r="878" spans="1:11" ht="18" customHeight="1">
      <c r="A878" s="37"/>
      <c r="B878" s="40"/>
      <c r="C878" s="4"/>
      <c r="D878" s="4"/>
      <c r="E878" s="31"/>
      <c r="F878" s="31"/>
      <c r="G878" s="31"/>
      <c r="H878" s="31"/>
      <c r="I878" s="31"/>
      <c r="J878" s="31"/>
      <c r="K878" s="34"/>
    </row>
    <row r="879" spans="1:11">
      <c r="A879" s="38"/>
      <c r="B879" s="41"/>
      <c r="C879" s="5"/>
      <c r="D879" s="5"/>
      <c r="E879" s="32"/>
      <c r="F879" s="32"/>
      <c r="G879" s="32"/>
      <c r="H879" s="32"/>
      <c r="I879" s="32"/>
      <c r="J879" s="32"/>
      <c r="K879" s="35"/>
    </row>
    <row r="880" spans="1:11">
      <c r="A880" s="36" t="s">
        <v>598</v>
      </c>
      <c r="B880" s="39" t="s">
        <v>599</v>
      </c>
      <c r="C880" s="3"/>
      <c r="D880" s="3"/>
      <c r="E880" s="30">
        <v>459806</v>
      </c>
      <c r="F880" s="30">
        <v>0</v>
      </c>
      <c r="G880" s="30">
        <v>0</v>
      </c>
      <c r="H880" s="30">
        <v>0</v>
      </c>
      <c r="I880" s="30">
        <v>0</v>
      </c>
      <c r="J880" s="30">
        <v>0</v>
      </c>
      <c r="K880" s="33">
        <f t="shared" ref="K880" si="259">SUM(E880:J882)</f>
        <v>459806</v>
      </c>
    </row>
    <row r="881" spans="1:11" ht="18" customHeight="1">
      <c r="A881" s="37"/>
      <c r="B881" s="40"/>
      <c r="C881" s="4"/>
      <c r="D881" s="4"/>
      <c r="E881" s="31"/>
      <c r="F881" s="31"/>
      <c r="G881" s="31"/>
      <c r="H881" s="31"/>
      <c r="I881" s="31"/>
      <c r="J881" s="31"/>
      <c r="K881" s="34"/>
    </row>
    <row r="882" spans="1:11">
      <c r="A882" s="38"/>
      <c r="B882" s="41"/>
      <c r="C882" s="5"/>
      <c r="D882" s="5"/>
      <c r="E882" s="32"/>
      <c r="F882" s="32"/>
      <c r="G882" s="32"/>
      <c r="H882" s="32"/>
      <c r="I882" s="32"/>
      <c r="J882" s="32"/>
      <c r="K882" s="35"/>
    </row>
    <row r="883" spans="1:11">
      <c r="A883" s="36" t="s">
        <v>600</v>
      </c>
      <c r="B883" s="39" t="s">
        <v>601</v>
      </c>
      <c r="C883" s="3"/>
      <c r="D883" s="3"/>
      <c r="E883" s="30">
        <v>6286884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3">
        <f t="shared" ref="K883" si="260">SUM(E883:J885)</f>
        <v>6286884</v>
      </c>
    </row>
    <row r="884" spans="1:11" ht="18" customHeight="1">
      <c r="A884" s="37"/>
      <c r="B884" s="40"/>
      <c r="C884" s="4"/>
      <c r="D884" s="4"/>
      <c r="E884" s="31"/>
      <c r="F884" s="31"/>
      <c r="G884" s="31"/>
      <c r="H884" s="31"/>
      <c r="I884" s="31"/>
      <c r="J884" s="31"/>
      <c r="K884" s="34"/>
    </row>
    <row r="885" spans="1:11">
      <c r="A885" s="38"/>
      <c r="B885" s="41"/>
      <c r="C885" s="5"/>
      <c r="D885" s="5"/>
      <c r="E885" s="32"/>
      <c r="F885" s="32"/>
      <c r="G885" s="32"/>
      <c r="H885" s="32"/>
      <c r="I885" s="32"/>
      <c r="J885" s="32"/>
      <c r="K885" s="35"/>
    </row>
    <row r="886" spans="1:11">
      <c r="A886" s="36" t="s">
        <v>602</v>
      </c>
      <c r="B886" s="39" t="s">
        <v>603</v>
      </c>
      <c r="C886" s="3"/>
      <c r="D886" s="3"/>
      <c r="E886" s="30">
        <v>5169593</v>
      </c>
      <c r="F886" s="30">
        <v>0</v>
      </c>
      <c r="G886" s="30">
        <v>0</v>
      </c>
      <c r="H886" s="30">
        <v>0</v>
      </c>
      <c r="I886" s="30">
        <v>0</v>
      </c>
      <c r="J886" s="30">
        <v>0</v>
      </c>
      <c r="K886" s="33">
        <f t="shared" ref="K886" si="261">SUM(E886:J888)</f>
        <v>5169593</v>
      </c>
    </row>
    <row r="887" spans="1:11" ht="18" customHeight="1">
      <c r="A887" s="37"/>
      <c r="B887" s="40"/>
      <c r="C887" s="4"/>
      <c r="D887" s="4"/>
      <c r="E887" s="31"/>
      <c r="F887" s="31"/>
      <c r="G887" s="31"/>
      <c r="H887" s="31"/>
      <c r="I887" s="31"/>
      <c r="J887" s="31"/>
      <c r="K887" s="34"/>
    </row>
    <row r="888" spans="1:11">
      <c r="A888" s="38"/>
      <c r="B888" s="41"/>
      <c r="C888" s="5"/>
      <c r="D888" s="5"/>
      <c r="E888" s="32"/>
      <c r="F888" s="32"/>
      <c r="G888" s="32"/>
      <c r="H888" s="32"/>
      <c r="I888" s="32"/>
      <c r="J888" s="32"/>
      <c r="K888" s="35"/>
    </row>
    <row r="889" spans="1:11">
      <c r="A889" s="36" t="s">
        <v>604</v>
      </c>
      <c r="B889" s="39" t="s">
        <v>605</v>
      </c>
      <c r="C889" s="3"/>
      <c r="D889" s="3"/>
      <c r="E889" s="30">
        <v>0</v>
      </c>
      <c r="F889" s="30">
        <v>95577646</v>
      </c>
      <c r="G889" s="30">
        <v>0</v>
      </c>
      <c r="H889" s="30">
        <v>0</v>
      </c>
      <c r="I889" s="30">
        <v>0</v>
      </c>
      <c r="J889" s="30">
        <v>0</v>
      </c>
      <c r="K889" s="33">
        <f t="shared" ref="K889" si="262">SUM(E889:J891)</f>
        <v>95577646</v>
      </c>
    </row>
    <row r="890" spans="1:11" ht="18" customHeight="1">
      <c r="A890" s="37"/>
      <c r="B890" s="40"/>
      <c r="C890" s="4"/>
      <c r="D890" s="4"/>
      <c r="E890" s="31"/>
      <c r="F890" s="31"/>
      <c r="G890" s="31"/>
      <c r="H890" s="31"/>
      <c r="I890" s="31"/>
      <c r="J890" s="31"/>
      <c r="K890" s="34"/>
    </row>
    <row r="891" spans="1:11">
      <c r="A891" s="38"/>
      <c r="B891" s="41"/>
      <c r="C891" s="5"/>
      <c r="D891" s="5"/>
      <c r="E891" s="32"/>
      <c r="F891" s="32"/>
      <c r="G891" s="32"/>
      <c r="H891" s="32"/>
      <c r="I891" s="32"/>
      <c r="J891" s="32"/>
      <c r="K891" s="35"/>
    </row>
    <row r="892" spans="1:11">
      <c r="A892" s="36" t="s">
        <v>606</v>
      </c>
      <c r="B892" s="39" t="s">
        <v>607</v>
      </c>
      <c r="C892" s="3"/>
      <c r="D892" s="3"/>
      <c r="E892" s="30">
        <v>0</v>
      </c>
      <c r="F892" s="30">
        <v>844010</v>
      </c>
      <c r="G892" s="30">
        <v>0</v>
      </c>
      <c r="H892" s="30">
        <v>0</v>
      </c>
      <c r="I892" s="30">
        <v>0</v>
      </c>
      <c r="J892" s="30">
        <v>0</v>
      </c>
      <c r="K892" s="33">
        <f t="shared" ref="K892" si="263">SUM(E892:J894)</f>
        <v>844010</v>
      </c>
    </row>
    <row r="893" spans="1:11" ht="18" customHeight="1">
      <c r="A893" s="37"/>
      <c r="B893" s="40"/>
      <c r="C893" s="4"/>
      <c r="D893" s="4"/>
      <c r="E893" s="31"/>
      <c r="F893" s="31"/>
      <c r="G893" s="31"/>
      <c r="H893" s="31"/>
      <c r="I893" s="31"/>
      <c r="J893" s="31"/>
      <c r="K893" s="34"/>
    </row>
    <row r="894" spans="1:11">
      <c r="A894" s="38"/>
      <c r="B894" s="41"/>
      <c r="C894" s="5"/>
      <c r="D894" s="5"/>
      <c r="E894" s="32"/>
      <c r="F894" s="32"/>
      <c r="G894" s="32"/>
      <c r="H894" s="32"/>
      <c r="I894" s="32"/>
      <c r="J894" s="32"/>
      <c r="K894" s="35"/>
    </row>
    <row r="895" spans="1:11">
      <c r="A895" s="36" t="s">
        <v>608</v>
      </c>
      <c r="B895" s="39" t="s">
        <v>609</v>
      </c>
      <c r="C895" s="3"/>
      <c r="D895" s="3"/>
      <c r="E895" s="30">
        <v>0</v>
      </c>
      <c r="F895" s="30">
        <v>1452581</v>
      </c>
      <c r="G895" s="30">
        <v>0</v>
      </c>
      <c r="H895" s="30">
        <v>2205535</v>
      </c>
      <c r="I895" s="30">
        <v>0</v>
      </c>
      <c r="J895" s="30">
        <v>1089558</v>
      </c>
      <c r="K895" s="33">
        <f t="shared" ref="K895" si="264">SUM(E895:J897)</f>
        <v>4747674</v>
      </c>
    </row>
    <row r="896" spans="1:11" ht="18" customHeight="1">
      <c r="A896" s="37"/>
      <c r="B896" s="40"/>
      <c r="C896" s="4"/>
      <c r="D896" s="4"/>
      <c r="E896" s="31"/>
      <c r="F896" s="31"/>
      <c r="G896" s="31"/>
      <c r="H896" s="31"/>
      <c r="I896" s="31"/>
      <c r="J896" s="31"/>
      <c r="K896" s="34"/>
    </row>
    <row r="897" spans="1:11">
      <c r="A897" s="38"/>
      <c r="B897" s="41"/>
      <c r="C897" s="5"/>
      <c r="D897" s="5"/>
      <c r="E897" s="32"/>
      <c r="F897" s="32"/>
      <c r="G897" s="32"/>
      <c r="H897" s="32"/>
      <c r="I897" s="32"/>
      <c r="J897" s="32"/>
      <c r="K897" s="35"/>
    </row>
    <row r="898" spans="1:11">
      <c r="A898" s="36" t="s">
        <v>610</v>
      </c>
      <c r="B898" s="39" t="s">
        <v>611</v>
      </c>
      <c r="C898" s="3"/>
      <c r="D898" s="3"/>
      <c r="E898" s="30">
        <v>0</v>
      </c>
      <c r="F898" s="30">
        <v>802842</v>
      </c>
      <c r="G898" s="30">
        <v>0</v>
      </c>
      <c r="H898" s="30">
        <v>0</v>
      </c>
      <c r="I898" s="30">
        <v>0</v>
      </c>
      <c r="J898" s="30">
        <v>0</v>
      </c>
      <c r="K898" s="33">
        <f t="shared" ref="K898" si="265">SUM(E898:J900)</f>
        <v>802842</v>
      </c>
    </row>
    <row r="899" spans="1:11" ht="18" customHeight="1">
      <c r="A899" s="37"/>
      <c r="B899" s="40"/>
      <c r="C899" s="4"/>
      <c r="D899" s="4"/>
      <c r="E899" s="31"/>
      <c r="F899" s="31"/>
      <c r="G899" s="31"/>
      <c r="H899" s="31"/>
      <c r="I899" s="31"/>
      <c r="J899" s="31"/>
      <c r="K899" s="34"/>
    </row>
    <row r="900" spans="1:11">
      <c r="A900" s="38"/>
      <c r="B900" s="41"/>
      <c r="C900" s="5"/>
      <c r="D900" s="5"/>
      <c r="E900" s="32"/>
      <c r="F900" s="32"/>
      <c r="G900" s="32"/>
      <c r="H900" s="32"/>
      <c r="I900" s="32"/>
      <c r="J900" s="32"/>
      <c r="K900" s="35"/>
    </row>
    <row r="901" spans="1:11">
      <c r="A901" s="36" t="s">
        <v>612</v>
      </c>
      <c r="B901" s="39" t="s">
        <v>613</v>
      </c>
      <c r="C901" s="3"/>
      <c r="D901" s="3"/>
      <c r="E901" s="30">
        <v>562420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3">
        <f t="shared" ref="K901" si="266">SUM(E901:J903)</f>
        <v>562420</v>
      </c>
    </row>
    <row r="902" spans="1:11" ht="18" customHeight="1">
      <c r="A902" s="37"/>
      <c r="B902" s="40"/>
      <c r="C902" s="4"/>
      <c r="D902" s="4"/>
      <c r="E902" s="31"/>
      <c r="F902" s="31"/>
      <c r="G902" s="31"/>
      <c r="H902" s="31"/>
      <c r="I902" s="31"/>
      <c r="J902" s="31"/>
      <c r="K902" s="34"/>
    </row>
    <row r="903" spans="1:11">
      <c r="A903" s="38"/>
      <c r="B903" s="41"/>
      <c r="C903" s="5"/>
      <c r="D903" s="5"/>
      <c r="E903" s="32"/>
      <c r="F903" s="32"/>
      <c r="G903" s="32"/>
      <c r="H903" s="32"/>
      <c r="I903" s="32"/>
      <c r="J903" s="32"/>
      <c r="K903" s="35"/>
    </row>
    <row r="904" spans="1:11">
      <c r="A904" s="36" t="s">
        <v>614</v>
      </c>
      <c r="B904" s="39" t="s">
        <v>615</v>
      </c>
      <c r="C904" s="3"/>
      <c r="D904" s="3"/>
      <c r="E904" s="30">
        <v>0</v>
      </c>
      <c r="F904" s="30">
        <v>827404</v>
      </c>
      <c r="G904" s="30">
        <v>0</v>
      </c>
      <c r="H904" s="30">
        <v>0</v>
      </c>
      <c r="I904" s="30">
        <v>0</v>
      </c>
      <c r="J904" s="30">
        <v>0</v>
      </c>
      <c r="K904" s="33">
        <f t="shared" ref="K904" si="267">SUM(E904:J906)</f>
        <v>827404</v>
      </c>
    </row>
    <row r="905" spans="1:11" ht="18" customHeight="1">
      <c r="A905" s="37"/>
      <c r="B905" s="40"/>
      <c r="C905" s="4"/>
      <c r="D905" s="4"/>
      <c r="E905" s="31"/>
      <c r="F905" s="31"/>
      <c r="G905" s="31"/>
      <c r="H905" s="31"/>
      <c r="I905" s="31"/>
      <c r="J905" s="31"/>
      <c r="K905" s="34"/>
    </row>
    <row r="906" spans="1:11">
      <c r="A906" s="38"/>
      <c r="B906" s="41"/>
      <c r="C906" s="5"/>
      <c r="D906" s="5"/>
      <c r="E906" s="32"/>
      <c r="F906" s="32"/>
      <c r="G906" s="32"/>
      <c r="H906" s="32"/>
      <c r="I906" s="32"/>
      <c r="J906" s="32"/>
      <c r="K906" s="35"/>
    </row>
    <row r="907" spans="1:11">
      <c r="A907" s="36" t="s">
        <v>616</v>
      </c>
      <c r="B907" s="39" t="s">
        <v>617</v>
      </c>
      <c r="C907" s="3"/>
      <c r="D907" s="3"/>
      <c r="E907" s="30">
        <v>0</v>
      </c>
      <c r="F907" s="30">
        <v>0</v>
      </c>
      <c r="G907" s="30">
        <v>0</v>
      </c>
      <c r="H907" s="30">
        <v>4340472</v>
      </c>
      <c r="I907" s="30">
        <v>0</v>
      </c>
      <c r="J907" s="30">
        <v>0</v>
      </c>
      <c r="K907" s="33">
        <f t="shared" ref="K907" si="268">SUM(E907:J909)</f>
        <v>4340472</v>
      </c>
    </row>
    <row r="908" spans="1:11" ht="18" customHeight="1">
      <c r="A908" s="37"/>
      <c r="B908" s="40"/>
      <c r="C908" s="4"/>
      <c r="D908" s="4"/>
      <c r="E908" s="31"/>
      <c r="F908" s="31"/>
      <c r="G908" s="31"/>
      <c r="H908" s="31"/>
      <c r="I908" s="31"/>
      <c r="J908" s="31"/>
      <c r="K908" s="34"/>
    </row>
    <row r="909" spans="1:11">
      <c r="A909" s="38"/>
      <c r="B909" s="41"/>
      <c r="C909" s="5"/>
      <c r="D909" s="5"/>
      <c r="E909" s="32"/>
      <c r="F909" s="32"/>
      <c r="G909" s="32"/>
      <c r="H909" s="32"/>
      <c r="I909" s="32"/>
      <c r="J909" s="32"/>
      <c r="K909" s="35"/>
    </row>
    <row r="910" spans="1:11">
      <c r="A910" s="36" t="s">
        <v>618</v>
      </c>
      <c r="B910" s="39" t="s">
        <v>619</v>
      </c>
      <c r="C910" s="3"/>
      <c r="D910" s="3"/>
      <c r="E910" s="30">
        <v>423135</v>
      </c>
      <c r="F910" s="30">
        <v>3788993</v>
      </c>
      <c r="G910" s="30">
        <v>0</v>
      </c>
      <c r="H910" s="30">
        <v>30033402</v>
      </c>
      <c r="I910" s="30">
        <v>0</v>
      </c>
      <c r="J910" s="30">
        <v>0</v>
      </c>
      <c r="K910" s="33">
        <f t="shared" ref="K910" si="269">SUM(E910:J912)</f>
        <v>34245530</v>
      </c>
    </row>
    <row r="911" spans="1:11" ht="18" customHeight="1">
      <c r="A911" s="37"/>
      <c r="B911" s="40"/>
      <c r="C911" s="4"/>
      <c r="D911" s="4"/>
      <c r="E911" s="31"/>
      <c r="F911" s="31"/>
      <c r="G911" s="31"/>
      <c r="H911" s="31"/>
      <c r="I911" s="31"/>
      <c r="J911" s="31"/>
      <c r="K911" s="34"/>
    </row>
    <row r="912" spans="1:11">
      <c r="A912" s="38"/>
      <c r="B912" s="41"/>
      <c r="C912" s="5"/>
      <c r="D912" s="5"/>
      <c r="E912" s="32"/>
      <c r="F912" s="32"/>
      <c r="G912" s="32"/>
      <c r="H912" s="32"/>
      <c r="I912" s="32"/>
      <c r="J912" s="32"/>
      <c r="K912" s="35"/>
    </row>
    <row r="913" spans="1:11">
      <c r="A913" s="36" t="s">
        <v>620</v>
      </c>
      <c r="B913" s="39" t="s">
        <v>621</v>
      </c>
      <c r="C913" s="3"/>
      <c r="D913" s="3"/>
      <c r="E913" s="30">
        <v>1387130</v>
      </c>
      <c r="F913" s="30">
        <v>3654169</v>
      </c>
      <c r="G913" s="30">
        <v>0</v>
      </c>
      <c r="H913" s="30">
        <v>0</v>
      </c>
      <c r="I913" s="30">
        <v>0</v>
      </c>
      <c r="J913" s="30">
        <v>0</v>
      </c>
      <c r="K913" s="33">
        <f t="shared" ref="K913" si="270">SUM(E913:J915)</f>
        <v>5041299</v>
      </c>
    </row>
    <row r="914" spans="1:11" ht="18" customHeight="1">
      <c r="A914" s="37"/>
      <c r="B914" s="40"/>
      <c r="C914" s="4"/>
      <c r="D914" s="4"/>
      <c r="E914" s="31"/>
      <c r="F914" s="31"/>
      <c r="G914" s="31"/>
      <c r="H914" s="31"/>
      <c r="I914" s="31"/>
      <c r="J914" s="31"/>
      <c r="K914" s="34"/>
    </row>
    <row r="915" spans="1:11">
      <c r="A915" s="38"/>
      <c r="B915" s="41"/>
      <c r="C915" s="5"/>
      <c r="D915" s="5"/>
      <c r="E915" s="32"/>
      <c r="F915" s="32"/>
      <c r="G915" s="32"/>
      <c r="H915" s="32"/>
      <c r="I915" s="32"/>
      <c r="J915" s="32"/>
      <c r="K915" s="35"/>
    </row>
    <row r="916" spans="1:11">
      <c r="A916" s="36" t="s">
        <v>622</v>
      </c>
      <c r="B916" s="39" t="s">
        <v>623</v>
      </c>
      <c r="C916" s="3"/>
      <c r="D916" s="3"/>
      <c r="E916" s="30">
        <v>0</v>
      </c>
      <c r="F916" s="30">
        <v>7807619</v>
      </c>
      <c r="G916" s="30">
        <v>0</v>
      </c>
      <c r="H916" s="30">
        <v>0</v>
      </c>
      <c r="I916" s="30">
        <v>0</v>
      </c>
      <c r="J916" s="30">
        <v>0</v>
      </c>
      <c r="K916" s="33">
        <f t="shared" ref="K916" si="271">SUM(E916:J918)</f>
        <v>7807619</v>
      </c>
    </row>
    <row r="917" spans="1:11" ht="18" customHeight="1">
      <c r="A917" s="37"/>
      <c r="B917" s="40"/>
      <c r="C917" s="4"/>
      <c r="D917" s="4"/>
      <c r="E917" s="31"/>
      <c r="F917" s="31"/>
      <c r="G917" s="31"/>
      <c r="H917" s="31"/>
      <c r="I917" s="31"/>
      <c r="J917" s="31"/>
      <c r="K917" s="34"/>
    </row>
    <row r="918" spans="1:11">
      <c r="A918" s="38"/>
      <c r="B918" s="41"/>
      <c r="C918" s="5"/>
      <c r="D918" s="5"/>
      <c r="E918" s="32"/>
      <c r="F918" s="32"/>
      <c r="G918" s="32"/>
      <c r="H918" s="32"/>
      <c r="I918" s="32"/>
      <c r="J918" s="32"/>
      <c r="K918" s="35"/>
    </row>
    <row r="919" spans="1:11">
      <c r="A919" s="36" t="s">
        <v>624</v>
      </c>
      <c r="B919" s="39" t="s">
        <v>625</v>
      </c>
      <c r="C919" s="3"/>
      <c r="D919" s="3"/>
      <c r="E919" s="30">
        <v>0</v>
      </c>
      <c r="F919" s="30">
        <v>2102102</v>
      </c>
      <c r="G919" s="30">
        <v>0</v>
      </c>
      <c r="H919" s="30">
        <v>4204206</v>
      </c>
      <c r="I919" s="30">
        <v>0</v>
      </c>
      <c r="J919" s="30">
        <v>0</v>
      </c>
      <c r="K919" s="33">
        <f t="shared" ref="K919" si="272">SUM(E919:J921)</f>
        <v>6306308</v>
      </c>
    </row>
    <row r="920" spans="1:11" ht="18" customHeight="1">
      <c r="A920" s="37"/>
      <c r="B920" s="40"/>
      <c r="C920" s="4"/>
      <c r="D920" s="4"/>
      <c r="E920" s="31"/>
      <c r="F920" s="31"/>
      <c r="G920" s="31"/>
      <c r="H920" s="31"/>
      <c r="I920" s="31"/>
      <c r="J920" s="31"/>
      <c r="K920" s="34"/>
    </row>
    <row r="921" spans="1:11">
      <c r="A921" s="38"/>
      <c r="B921" s="41"/>
      <c r="C921" s="5"/>
      <c r="D921" s="5"/>
      <c r="E921" s="32"/>
      <c r="F921" s="32"/>
      <c r="G921" s="32"/>
      <c r="H921" s="32"/>
      <c r="I921" s="32"/>
      <c r="J921" s="32"/>
      <c r="K921" s="35"/>
    </row>
    <row r="922" spans="1:11">
      <c r="A922" s="36" t="s">
        <v>626</v>
      </c>
      <c r="B922" s="39" t="s">
        <v>627</v>
      </c>
      <c r="C922" s="3"/>
      <c r="D922" s="3"/>
      <c r="E922" s="30">
        <v>0</v>
      </c>
      <c r="F922" s="30">
        <v>3856718</v>
      </c>
      <c r="G922" s="30">
        <v>0</v>
      </c>
      <c r="H922" s="30">
        <v>3502913</v>
      </c>
      <c r="I922" s="30">
        <v>0</v>
      </c>
      <c r="J922" s="30">
        <v>0</v>
      </c>
      <c r="K922" s="33">
        <f t="shared" ref="K922" si="273">SUM(E922:J924)</f>
        <v>7359631</v>
      </c>
    </row>
    <row r="923" spans="1:11" ht="18" customHeight="1">
      <c r="A923" s="37"/>
      <c r="B923" s="40"/>
      <c r="C923" s="4"/>
      <c r="D923" s="4"/>
      <c r="E923" s="31"/>
      <c r="F923" s="31"/>
      <c r="G923" s="31"/>
      <c r="H923" s="31"/>
      <c r="I923" s="31"/>
      <c r="J923" s="31"/>
      <c r="K923" s="34"/>
    </row>
    <row r="924" spans="1:11">
      <c r="A924" s="38"/>
      <c r="B924" s="41"/>
      <c r="C924" s="5"/>
      <c r="D924" s="5"/>
      <c r="E924" s="32"/>
      <c r="F924" s="32"/>
      <c r="G924" s="32"/>
      <c r="H924" s="32"/>
      <c r="I924" s="32"/>
      <c r="J924" s="32"/>
      <c r="K924" s="35"/>
    </row>
    <row r="925" spans="1:11">
      <c r="A925" s="36" t="s">
        <v>628</v>
      </c>
      <c r="B925" s="39" t="s">
        <v>629</v>
      </c>
      <c r="C925" s="3"/>
      <c r="D925" s="3"/>
      <c r="E925" s="30">
        <v>0</v>
      </c>
      <c r="F925" s="30">
        <v>3385718</v>
      </c>
      <c r="G925" s="30">
        <v>0</v>
      </c>
      <c r="H925" s="30">
        <v>3385718</v>
      </c>
      <c r="I925" s="30">
        <v>0</v>
      </c>
      <c r="J925" s="30">
        <v>0</v>
      </c>
      <c r="K925" s="33">
        <f t="shared" ref="K925" si="274">SUM(E925:J927)</f>
        <v>6771436</v>
      </c>
    </row>
    <row r="926" spans="1:11" ht="18" customHeight="1">
      <c r="A926" s="37"/>
      <c r="B926" s="40"/>
      <c r="C926" s="4"/>
      <c r="D926" s="4"/>
      <c r="E926" s="31"/>
      <c r="F926" s="31"/>
      <c r="G926" s="31"/>
      <c r="H926" s="31"/>
      <c r="I926" s="31"/>
      <c r="J926" s="31"/>
      <c r="K926" s="34"/>
    </row>
    <row r="927" spans="1:11">
      <c r="A927" s="38"/>
      <c r="B927" s="41"/>
      <c r="C927" s="5"/>
      <c r="D927" s="5"/>
      <c r="E927" s="32"/>
      <c r="F927" s="32"/>
      <c r="G927" s="32"/>
      <c r="H927" s="32"/>
      <c r="I927" s="32"/>
      <c r="J927" s="32"/>
      <c r="K927" s="35"/>
    </row>
    <row r="928" spans="1:11">
      <c r="A928" s="36" t="s">
        <v>630</v>
      </c>
      <c r="B928" s="39" t="s">
        <v>631</v>
      </c>
      <c r="C928" s="3"/>
      <c r="D928" s="3"/>
      <c r="E928" s="30">
        <v>0</v>
      </c>
      <c r="F928" s="30">
        <v>4146169</v>
      </c>
      <c r="G928" s="30">
        <v>0</v>
      </c>
      <c r="H928" s="30">
        <v>4580022</v>
      </c>
      <c r="I928" s="30">
        <v>0</v>
      </c>
      <c r="J928" s="30">
        <v>0</v>
      </c>
      <c r="K928" s="33">
        <f t="shared" ref="K928" si="275">SUM(E928:J930)</f>
        <v>8726191</v>
      </c>
    </row>
    <row r="929" spans="1:11" ht="18" customHeight="1">
      <c r="A929" s="37"/>
      <c r="B929" s="40"/>
      <c r="C929" s="4"/>
      <c r="D929" s="4"/>
      <c r="E929" s="31"/>
      <c r="F929" s="31"/>
      <c r="G929" s="31"/>
      <c r="H929" s="31"/>
      <c r="I929" s="31"/>
      <c r="J929" s="31"/>
      <c r="K929" s="34"/>
    </row>
    <row r="930" spans="1:11">
      <c r="A930" s="38"/>
      <c r="B930" s="41"/>
      <c r="C930" s="5"/>
      <c r="D930" s="5"/>
      <c r="E930" s="32"/>
      <c r="F930" s="32"/>
      <c r="G930" s="32"/>
      <c r="H930" s="32"/>
      <c r="I930" s="32"/>
      <c r="J930" s="32"/>
      <c r="K930" s="35"/>
    </row>
    <row r="931" spans="1:11">
      <c r="A931" s="36" t="s">
        <v>632</v>
      </c>
      <c r="B931" s="39" t="s">
        <v>633</v>
      </c>
      <c r="C931" s="3"/>
      <c r="D931" s="3"/>
      <c r="E931" s="30">
        <v>257756</v>
      </c>
      <c r="F931" s="30">
        <v>0</v>
      </c>
      <c r="G931" s="30">
        <v>0</v>
      </c>
      <c r="H931" s="30">
        <v>0</v>
      </c>
      <c r="I931" s="30">
        <v>0</v>
      </c>
      <c r="J931" s="30">
        <v>0</v>
      </c>
      <c r="K931" s="33">
        <f t="shared" ref="K931" si="276">SUM(E931:J933)</f>
        <v>257756</v>
      </c>
    </row>
    <row r="932" spans="1:11" ht="18" customHeight="1">
      <c r="A932" s="37"/>
      <c r="B932" s="40"/>
      <c r="C932" s="4"/>
      <c r="D932" s="4"/>
      <c r="E932" s="31"/>
      <c r="F932" s="31"/>
      <c r="G932" s="31"/>
      <c r="H932" s="31"/>
      <c r="I932" s="31"/>
      <c r="J932" s="31"/>
      <c r="K932" s="34"/>
    </row>
    <row r="933" spans="1:11">
      <c r="A933" s="38"/>
      <c r="B933" s="41"/>
      <c r="C933" s="5"/>
      <c r="D933" s="5"/>
      <c r="E933" s="32"/>
      <c r="F933" s="32"/>
      <c r="G933" s="32"/>
      <c r="H933" s="32"/>
      <c r="I933" s="32"/>
      <c r="J933" s="32"/>
      <c r="K933" s="35"/>
    </row>
    <row r="934" spans="1:11">
      <c r="A934" s="36" t="s">
        <v>634</v>
      </c>
      <c r="B934" s="39" t="s">
        <v>635</v>
      </c>
      <c r="C934" s="3"/>
      <c r="D934" s="3"/>
      <c r="E934" s="30">
        <v>807535</v>
      </c>
      <c r="F934" s="30">
        <v>1942036</v>
      </c>
      <c r="G934" s="30">
        <v>0</v>
      </c>
      <c r="H934" s="30">
        <v>0</v>
      </c>
      <c r="I934" s="30">
        <v>0</v>
      </c>
      <c r="J934" s="30">
        <v>0</v>
      </c>
      <c r="K934" s="33">
        <f t="shared" ref="K934" si="277">SUM(E934:J936)</f>
        <v>2749571</v>
      </c>
    </row>
    <row r="935" spans="1:11" ht="18" customHeight="1">
      <c r="A935" s="37"/>
      <c r="B935" s="40"/>
      <c r="C935" s="4"/>
      <c r="D935" s="4"/>
      <c r="E935" s="31"/>
      <c r="F935" s="31"/>
      <c r="G935" s="31"/>
      <c r="H935" s="31"/>
      <c r="I935" s="31"/>
      <c r="J935" s="31"/>
      <c r="K935" s="34"/>
    </row>
    <row r="936" spans="1:11">
      <c r="A936" s="38"/>
      <c r="B936" s="41"/>
      <c r="C936" s="5"/>
      <c r="D936" s="5"/>
      <c r="E936" s="32"/>
      <c r="F936" s="32"/>
      <c r="G936" s="32"/>
      <c r="H936" s="32"/>
      <c r="I936" s="32"/>
      <c r="J936" s="32"/>
      <c r="K936" s="35"/>
    </row>
    <row r="937" spans="1:11">
      <c r="A937" s="36" t="s">
        <v>636</v>
      </c>
      <c r="B937" s="39" t="s">
        <v>637</v>
      </c>
      <c r="C937" s="3"/>
      <c r="D937" s="3"/>
      <c r="E937" s="30">
        <v>0</v>
      </c>
      <c r="F937" s="30">
        <v>904461</v>
      </c>
      <c r="G937" s="30">
        <v>0</v>
      </c>
      <c r="H937" s="30">
        <v>0</v>
      </c>
      <c r="I937" s="30">
        <v>0</v>
      </c>
      <c r="J937" s="30">
        <v>0</v>
      </c>
      <c r="K937" s="33">
        <f t="shared" ref="K937" si="278">SUM(E937:J939)</f>
        <v>904461</v>
      </c>
    </row>
    <row r="938" spans="1:11" ht="18" customHeight="1">
      <c r="A938" s="37"/>
      <c r="B938" s="40"/>
      <c r="C938" s="4"/>
      <c r="D938" s="4"/>
      <c r="E938" s="31"/>
      <c r="F938" s="31"/>
      <c r="G938" s="31"/>
      <c r="H938" s="31"/>
      <c r="I938" s="31"/>
      <c r="J938" s="31"/>
      <c r="K938" s="34"/>
    </row>
    <row r="939" spans="1:11">
      <c r="A939" s="38"/>
      <c r="B939" s="41"/>
      <c r="C939" s="5"/>
      <c r="D939" s="5"/>
      <c r="E939" s="32"/>
      <c r="F939" s="32"/>
      <c r="G939" s="32"/>
      <c r="H939" s="32"/>
      <c r="I939" s="32"/>
      <c r="J939" s="32"/>
      <c r="K939" s="35"/>
    </row>
    <row r="940" spans="1:11">
      <c r="A940" s="36" t="s">
        <v>638</v>
      </c>
      <c r="B940" s="39" t="s">
        <v>639</v>
      </c>
      <c r="C940" s="3"/>
      <c r="D940" s="3"/>
      <c r="E940" s="30">
        <v>2019245</v>
      </c>
      <c r="F940" s="30">
        <v>14075906</v>
      </c>
      <c r="G940" s="30">
        <v>0</v>
      </c>
      <c r="H940" s="30">
        <v>14178974</v>
      </c>
      <c r="I940" s="30">
        <v>0</v>
      </c>
      <c r="J940" s="30">
        <v>10812937</v>
      </c>
      <c r="K940" s="33">
        <f t="shared" ref="K940" si="279">SUM(E940:J942)</f>
        <v>41087062</v>
      </c>
    </row>
    <row r="941" spans="1:11" ht="18" customHeight="1">
      <c r="A941" s="37"/>
      <c r="B941" s="40"/>
      <c r="C941" s="4"/>
      <c r="D941" s="4"/>
      <c r="E941" s="31"/>
      <c r="F941" s="31"/>
      <c r="G941" s="31"/>
      <c r="H941" s="31"/>
      <c r="I941" s="31"/>
      <c r="J941" s="31"/>
      <c r="K941" s="34"/>
    </row>
    <row r="942" spans="1:11">
      <c r="A942" s="38"/>
      <c r="B942" s="41"/>
      <c r="C942" s="5"/>
      <c r="D942" s="5"/>
      <c r="E942" s="32"/>
      <c r="F942" s="32"/>
      <c r="G942" s="32"/>
      <c r="H942" s="32"/>
      <c r="I942" s="32"/>
      <c r="J942" s="32"/>
      <c r="K942" s="35"/>
    </row>
    <row r="943" spans="1:11">
      <c r="A943" s="36" t="s">
        <v>640</v>
      </c>
      <c r="B943" s="39" t="s">
        <v>641</v>
      </c>
      <c r="C943" s="3"/>
      <c r="D943" s="3"/>
      <c r="E943" s="30">
        <v>2191316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3">
        <f t="shared" ref="K943" si="280">SUM(E943:J945)</f>
        <v>2191316</v>
      </c>
    </row>
    <row r="944" spans="1:11" ht="18" customHeight="1">
      <c r="A944" s="37"/>
      <c r="B944" s="40"/>
      <c r="C944" s="4"/>
      <c r="D944" s="4"/>
      <c r="E944" s="31"/>
      <c r="F944" s="31"/>
      <c r="G944" s="31"/>
      <c r="H944" s="31"/>
      <c r="I944" s="31"/>
      <c r="J944" s="31"/>
      <c r="K944" s="34"/>
    </row>
    <row r="945" spans="1:11">
      <c r="A945" s="38"/>
      <c r="B945" s="41"/>
      <c r="C945" s="5"/>
      <c r="D945" s="5"/>
      <c r="E945" s="32"/>
      <c r="F945" s="32"/>
      <c r="G945" s="32"/>
      <c r="H945" s="32"/>
      <c r="I945" s="32"/>
      <c r="J945" s="32"/>
      <c r="K945" s="35"/>
    </row>
    <row r="946" spans="1:11">
      <c r="A946" s="36" t="s">
        <v>642</v>
      </c>
      <c r="B946" s="39" t="s">
        <v>643</v>
      </c>
      <c r="C946" s="3"/>
      <c r="D946" s="3"/>
      <c r="E946" s="30">
        <v>905357</v>
      </c>
      <c r="F946" s="30">
        <v>0</v>
      </c>
      <c r="G946" s="30">
        <v>0</v>
      </c>
      <c r="H946" s="30">
        <v>0</v>
      </c>
      <c r="I946" s="30">
        <v>0</v>
      </c>
      <c r="J946" s="30">
        <v>0</v>
      </c>
      <c r="K946" s="33">
        <f t="shared" ref="K946" si="281">SUM(E946:J948)</f>
        <v>905357</v>
      </c>
    </row>
    <row r="947" spans="1:11" ht="18" customHeight="1">
      <c r="A947" s="37"/>
      <c r="B947" s="40"/>
      <c r="C947" s="4"/>
      <c r="D947" s="4"/>
      <c r="E947" s="31"/>
      <c r="F947" s="31"/>
      <c r="G947" s="31"/>
      <c r="H947" s="31"/>
      <c r="I947" s="31"/>
      <c r="J947" s="31"/>
      <c r="K947" s="34"/>
    </row>
    <row r="948" spans="1:11">
      <c r="A948" s="38"/>
      <c r="B948" s="41"/>
      <c r="C948" s="5"/>
      <c r="D948" s="5"/>
      <c r="E948" s="32"/>
      <c r="F948" s="32"/>
      <c r="G948" s="32"/>
      <c r="H948" s="32"/>
      <c r="I948" s="32"/>
      <c r="J948" s="32"/>
      <c r="K948" s="35"/>
    </row>
    <row r="949" spans="1:11">
      <c r="A949" s="36" t="s">
        <v>644</v>
      </c>
      <c r="B949" s="39" t="s">
        <v>645</v>
      </c>
      <c r="C949" s="3"/>
      <c r="D949" s="3"/>
      <c r="E949" s="30">
        <v>0</v>
      </c>
      <c r="F949" s="30">
        <v>130829</v>
      </c>
      <c r="G949" s="30">
        <v>0</v>
      </c>
      <c r="H949" s="30">
        <v>0</v>
      </c>
      <c r="I949" s="30">
        <v>0</v>
      </c>
      <c r="J949" s="30">
        <v>0</v>
      </c>
      <c r="K949" s="33">
        <f t="shared" ref="K949" si="282">SUM(E949:J951)</f>
        <v>130829</v>
      </c>
    </row>
    <row r="950" spans="1:11" ht="18" customHeight="1">
      <c r="A950" s="37"/>
      <c r="B950" s="40"/>
      <c r="C950" s="4"/>
      <c r="D950" s="4"/>
      <c r="E950" s="31"/>
      <c r="F950" s="31"/>
      <c r="G950" s="31"/>
      <c r="H950" s="31"/>
      <c r="I950" s="31"/>
      <c r="J950" s="31"/>
      <c r="K950" s="34"/>
    </row>
    <row r="951" spans="1:11">
      <c r="A951" s="38"/>
      <c r="B951" s="41"/>
      <c r="C951" s="5"/>
      <c r="D951" s="5"/>
      <c r="E951" s="32"/>
      <c r="F951" s="32"/>
      <c r="G951" s="32"/>
      <c r="H951" s="32"/>
      <c r="I951" s="32"/>
      <c r="J951" s="32"/>
      <c r="K951" s="35"/>
    </row>
    <row r="952" spans="1:11">
      <c r="A952" s="36" t="s">
        <v>646</v>
      </c>
      <c r="B952" s="39" t="s">
        <v>647</v>
      </c>
      <c r="C952" s="3"/>
      <c r="D952" s="3"/>
      <c r="E952" s="30">
        <v>2454078</v>
      </c>
      <c r="F952" s="30">
        <v>0</v>
      </c>
      <c r="G952" s="30">
        <v>0</v>
      </c>
      <c r="H952" s="30">
        <v>0</v>
      </c>
      <c r="I952" s="30">
        <v>0</v>
      </c>
      <c r="J952" s="30">
        <v>0</v>
      </c>
      <c r="K952" s="33">
        <f t="shared" ref="K952" si="283">SUM(E952:J954)</f>
        <v>2454078</v>
      </c>
    </row>
    <row r="953" spans="1:11" ht="18" customHeight="1">
      <c r="A953" s="37"/>
      <c r="B953" s="40"/>
      <c r="C953" s="4"/>
      <c r="D953" s="4"/>
      <c r="E953" s="31"/>
      <c r="F953" s="31"/>
      <c r="G953" s="31"/>
      <c r="H953" s="31"/>
      <c r="I953" s="31"/>
      <c r="J953" s="31"/>
      <c r="K953" s="34"/>
    </row>
    <row r="954" spans="1:11">
      <c r="A954" s="38"/>
      <c r="B954" s="41"/>
      <c r="C954" s="5"/>
      <c r="D954" s="5"/>
      <c r="E954" s="32"/>
      <c r="F954" s="32"/>
      <c r="G954" s="32"/>
      <c r="H954" s="32"/>
      <c r="I954" s="32"/>
      <c r="J954" s="32"/>
      <c r="K954" s="35"/>
    </row>
    <row r="955" spans="1:11">
      <c r="A955" s="36" t="s">
        <v>648</v>
      </c>
      <c r="B955" s="39" t="s">
        <v>649</v>
      </c>
      <c r="C955" s="3"/>
      <c r="D955" s="3"/>
      <c r="E955" s="30">
        <v>47494453</v>
      </c>
      <c r="F955" s="30">
        <v>0</v>
      </c>
      <c r="G955" s="30">
        <v>0</v>
      </c>
      <c r="H955" s="30">
        <v>0</v>
      </c>
      <c r="I955" s="30">
        <v>0</v>
      </c>
      <c r="J955" s="30">
        <v>0</v>
      </c>
      <c r="K955" s="33">
        <f t="shared" ref="K955" si="284">SUM(E955:J957)</f>
        <v>47494453</v>
      </c>
    </row>
    <row r="956" spans="1:11" ht="18" customHeight="1">
      <c r="A956" s="37"/>
      <c r="B956" s="40"/>
      <c r="C956" s="4"/>
      <c r="D956" s="4"/>
      <c r="E956" s="31"/>
      <c r="F956" s="31"/>
      <c r="G956" s="31"/>
      <c r="H956" s="31"/>
      <c r="I956" s="31"/>
      <c r="J956" s="31"/>
      <c r="K956" s="34"/>
    </row>
    <row r="957" spans="1:11">
      <c r="A957" s="38"/>
      <c r="B957" s="41"/>
      <c r="C957" s="5"/>
      <c r="D957" s="5"/>
      <c r="E957" s="32"/>
      <c r="F957" s="32"/>
      <c r="G957" s="32"/>
      <c r="H957" s="32"/>
      <c r="I957" s="32"/>
      <c r="J957" s="32"/>
      <c r="K957" s="35"/>
    </row>
    <row r="958" spans="1:11">
      <c r="A958" s="36" t="s">
        <v>650</v>
      </c>
      <c r="B958" s="39" t="s">
        <v>651</v>
      </c>
      <c r="C958" s="3"/>
      <c r="D958" s="3"/>
      <c r="E958" s="30">
        <v>0</v>
      </c>
      <c r="F958" s="30">
        <v>500000</v>
      </c>
      <c r="G958" s="30">
        <v>0</v>
      </c>
      <c r="H958" s="30">
        <v>0</v>
      </c>
      <c r="I958" s="30">
        <v>0</v>
      </c>
      <c r="J958" s="30">
        <v>0</v>
      </c>
      <c r="K958" s="33">
        <f t="shared" ref="K958" si="285">SUM(E958:J960)</f>
        <v>500000</v>
      </c>
    </row>
    <row r="959" spans="1:11" ht="18" customHeight="1">
      <c r="A959" s="37"/>
      <c r="B959" s="40"/>
      <c r="C959" s="4"/>
      <c r="D959" s="4"/>
      <c r="E959" s="31"/>
      <c r="F959" s="31"/>
      <c r="G959" s="31"/>
      <c r="H959" s="31"/>
      <c r="I959" s="31"/>
      <c r="J959" s="31"/>
      <c r="K959" s="34"/>
    </row>
    <row r="960" spans="1:11">
      <c r="A960" s="38"/>
      <c r="B960" s="41"/>
      <c r="C960" s="5"/>
      <c r="D960" s="5"/>
      <c r="E960" s="32"/>
      <c r="F960" s="32"/>
      <c r="G960" s="32"/>
      <c r="H960" s="32"/>
      <c r="I960" s="32"/>
      <c r="J960" s="32"/>
      <c r="K960" s="35"/>
    </row>
    <row r="961" spans="1:11">
      <c r="A961" s="36" t="s">
        <v>652</v>
      </c>
      <c r="B961" s="39" t="s">
        <v>653</v>
      </c>
      <c r="C961" s="3"/>
      <c r="D961" s="3"/>
      <c r="E961" s="30">
        <v>0</v>
      </c>
      <c r="F961" s="30">
        <v>7249166</v>
      </c>
      <c r="G961" s="30">
        <v>0</v>
      </c>
      <c r="H961" s="30">
        <v>0</v>
      </c>
      <c r="I961" s="30">
        <v>0</v>
      </c>
      <c r="J961" s="30">
        <v>0</v>
      </c>
      <c r="K961" s="33">
        <f t="shared" ref="K961" si="286">SUM(E961:J963)</f>
        <v>7249166</v>
      </c>
    </row>
    <row r="962" spans="1:11" ht="18" customHeight="1">
      <c r="A962" s="37"/>
      <c r="B962" s="40"/>
      <c r="C962" s="4"/>
      <c r="D962" s="4"/>
      <c r="E962" s="31"/>
      <c r="F962" s="31"/>
      <c r="G962" s="31"/>
      <c r="H962" s="31"/>
      <c r="I962" s="31"/>
      <c r="J962" s="31"/>
      <c r="K962" s="34"/>
    </row>
    <row r="963" spans="1:11">
      <c r="A963" s="38"/>
      <c r="B963" s="41"/>
      <c r="C963" s="5"/>
      <c r="D963" s="5"/>
      <c r="E963" s="32"/>
      <c r="F963" s="32"/>
      <c r="G963" s="32"/>
      <c r="H963" s="32"/>
      <c r="I963" s="32"/>
      <c r="J963" s="32"/>
      <c r="K963" s="35"/>
    </row>
    <row r="964" spans="1:11">
      <c r="A964" s="36" t="s">
        <v>654</v>
      </c>
      <c r="B964" s="39" t="s">
        <v>655</v>
      </c>
      <c r="C964" s="3"/>
      <c r="D964" s="3"/>
      <c r="E964" s="30">
        <v>134380</v>
      </c>
      <c r="F964" s="30">
        <v>0</v>
      </c>
      <c r="G964" s="30">
        <v>0</v>
      </c>
      <c r="H964" s="30">
        <v>0</v>
      </c>
      <c r="I964" s="30">
        <v>0</v>
      </c>
      <c r="J964" s="30">
        <v>0</v>
      </c>
      <c r="K964" s="33">
        <f t="shared" ref="K964" si="287">SUM(E964:J966)</f>
        <v>134380</v>
      </c>
    </row>
    <row r="965" spans="1:11" ht="18" customHeight="1">
      <c r="A965" s="37"/>
      <c r="B965" s="40"/>
      <c r="C965" s="4"/>
      <c r="D965" s="4"/>
      <c r="E965" s="31"/>
      <c r="F965" s="31"/>
      <c r="G965" s="31"/>
      <c r="H965" s="31"/>
      <c r="I965" s="31"/>
      <c r="J965" s="31"/>
      <c r="K965" s="34"/>
    </row>
    <row r="966" spans="1:11">
      <c r="A966" s="38"/>
      <c r="B966" s="41"/>
      <c r="C966" s="5"/>
      <c r="D966" s="5"/>
      <c r="E966" s="32"/>
      <c r="F966" s="32"/>
      <c r="G966" s="32"/>
      <c r="H966" s="32"/>
      <c r="I966" s="32"/>
      <c r="J966" s="32"/>
      <c r="K966" s="35"/>
    </row>
    <row r="967" spans="1:11">
      <c r="A967" s="36" t="s">
        <v>656</v>
      </c>
      <c r="B967" s="39" t="s">
        <v>657</v>
      </c>
      <c r="C967" s="3"/>
      <c r="D967" s="3"/>
      <c r="E967" s="30">
        <v>524806</v>
      </c>
      <c r="F967" s="30">
        <v>0</v>
      </c>
      <c r="G967" s="30">
        <v>0</v>
      </c>
      <c r="H967" s="30">
        <v>0</v>
      </c>
      <c r="I967" s="30">
        <v>0</v>
      </c>
      <c r="J967" s="30">
        <v>0</v>
      </c>
      <c r="K967" s="33">
        <f t="shared" ref="K967" si="288">SUM(E967:J969)</f>
        <v>524806</v>
      </c>
    </row>
    <row r="968" spans="1:11" ht="18" customHeight="1">
      <c r="A968" s="37"/>
      <c r="B968" s="40"/>
      <c r="C968" s="4"/>
      <c r="D968" s="4"/>
      <c r="E968" s="31"/>
      <c r="F968" s="31"/>
      <c r="G968" s="31"/>
      <c r="H968" s="31"/>
      <c r="I968" s="31"/>
      <c r="J968" s="31"/>
      <c r="K968" s="34"/>
    </row>
    <row r="969" spans="1:11">
      <c r="A969" s="38"/>
      <c r="B969" s="41"/>
      <c r="C969" s="5"/>
      <c r="D969" s="5"/>
      <c r="E969" s="32"/>
      <c r="F969" s="32"/>
      <c r="G969" s="32"/>
      <c r="H969" s="32"/>
      <c r="I969" s="32"/>
      <c r="J969" s="32"/>
      <c r="K969" s="35"/>
    </row>
    <row r="970" spans="1:11">
      <c r="A970" s="36" t="s">
        <v>658</v>
      </c>
      <c r="B970" s="39" t="s">
        <v>659</v>
      </c>
      <c r="C970" s="3"/>
      <c r="D970" s="3"/>
      <c r="E970" s="30">
        <v>0</v>
      </c>
      <c r="F970" s="30">
        <v>117522</v>
      </c>
      <c r="G970" s="30">
        <v>0</v>
      </c>
      <c r="H970" s="30">
        <v>0</v>
      </c>
      <c r="I970" s="30">
        <v>0</v>
      </c>
      <c r="J970" s="30">
        <v>0</v>
      </c>
      <c r="K970" s="33">
        <f t="shared" ref="K970" si="289">SUM(E970:J972)</f>
        <v>117522</v>
      </c>
    </row>
    <row r="971" spans="1:11" ht="18" customHeight="1">
      <c r="A971" s="37"/>
      <c r="B971" s="40"/>
      <c r="C971" s="4"/>
      <c r="D971" s="4"/>
      <c r="E971" s="31"/>
      <c r="F971" s="31"/>
      <c r="G971" s="31"/>
      <c r="H971" s="31"/>
      <c r="I971" s="31"/>
      <c r="J971" s="31"/>
      <c r="K971" s="34"/>
    </row>
    <row r="972" spans="1:11">
      <c r="A972" s="38"/>
      <c r="B972" s="41"/>
      <c r="C972" s="5"/>
      <c r="D972" s="5"/>
      <c r="E972" s="32"/>
      <c r="F972" s="32"/>
      <c r="G972" s="32"/>
      <c r="H972" s="32"/>
      <c r="I972" s="32"/>
      <c r="J972" s="32"/>
      <c r="K972" s="35"/>
    </row>
    <row r="973" spans="1:11">
      <c r="A973" s="36" t="s">
        <v>660</v>
      </c>
      <c r="B973" s="39" t="s">
        <v>661</v>
      </c>
      <c r="C973" s="3"/>
      <c r="D973" s="3"/>
      <c r="E973" s="30">
        <v>7546889</v>
      </c>
      <c r="F973" s="30">
        <v>0</v>
      </c>
      <c r="G973" s="30">
        <v>0</v>
      </c>
      <c r="H973" s="30">
        <v>0</v>
      </c>
      <c r="I973" s="30">
        <v>0</v>
      </c>
      <c r="J973" s="30">
        <v>0</v>
      </c>
      <c r="K973" s="33">
        <f t="shared" ref="K973" si="290">SUM(E973:J975)</f>
        <v>7546889</v>
      </c>
    </row>
    <row r="974" spans="1:11" ht="18" customHeight="1">
      <c r="A974" s="37"/>
      <c r="B974" s="40"/>
      <c r="C974" s="4"/>
      <c r="D974" s="4"/>
      <c r="E974" s="31"/>
      <c r="F974" s="31"/>
      <c r="G974" s="31"/>
      <c r="H974" s="31"/>
      <c r="I974" s="31"/>
      <c r="J974" s="31"/>
      <c r="K974" s="34"/>
    </row>
    <row r="975" spans="1:11">
      <c r="A975" s="38"/>
      <c r="B975" s="41"/>
      <c r="C975" s="5"/>
      <c r="D975" s="5"/>
      <c r="E975" s="32"/>
      <c r="F975" s="32"/>
      <c r="G975" s="32"/>
      <c r="H975" s="32"/>
      <c r="I975" s="32"/>
      <c r="J975" s="32"/>
      <c r="K975" s="35"/>
    </row>
    <row r="976" spans="1:11">
      <c r="A976" s="36" t="s">
        <v>662</v>
      </c>
      <c r="B976" s="39" t="s">
        <v>663</v>
      </c>
      <c r="C976" s="3"/>
      <c r="D976" s="3"/>
      <c r="E976" s="30">
        <v>2519040</v>
      </c>
      <c r="F976" s="30">
        <v>0</v>
      </c>
      <c r="G976" s="30">
        <v>0</v>
      </c>
      <c r="H976" s="30">
        <v>0</v>
      </c>
      <c r="I976" s="30">
        <v>0</v>
      </c>
      <c r="J976" s="30">
        <v>0</v>
      </c>
      <c r="K976" s="33">
        <f t="shared" ref="K976" si="291">SUM(E976:J978)</f>
        <v>2519040</v>
      </c>
    </row>
    <row r="977" spans="1:11" ht="18" customHeight="1">
      <c r="A977" s="37"/>
      <c r="B977" s="40"/>
      <c r="C977" s="4"/>
      <c r="D977" s="4"/>
      <c r="E977" s="31"/>
      <c r="F977" s="31"/>
      <c r="G977" s="31"/>
      <c r="H977" s="31"/>
      <c r="I977" s="31"/>
      <c r="J977" s="31"/>
      <c r="K977" s="34"/>
    </row>
    <row r="978" spans="1:11">
      <c r="A978" s="38"/>
      <c r="B978" s="41"/>
      <c r="C978" s="5"/>
      <c r="D978" s="5"/>
      <c r="E978" s="32"/>
      <c r="F978" s="32"/>
      <c r="G978" s="32"/>
      <c r="H978" s="32"/>
      <c r="I978" s="32"/>
      <c r="J978" s="32"/>
      <c r="K978" s="35"/>
    </row>
    <row r="979" spans="1:11">
      <c r="A979" s="36" t="s">
        <v>664</v>
      </c>
      <c r="B979" s="39" t="s">
        <v>665</v>
      </c>
      <c r="C979" s="3"/>
      <c r="D979" s="3"/>
      <c r="E979" s="30">
        <v>2917508</v>
      </c>
      <c r="F979" s="30">
        <v>430094</v>
      </c>
      <c r="G979" s="30">
        <v>0</v>
      </c>
      <c r="H979" s="30">
        <v>0</v>
      </c>
      <c r="I979" s="30">
        <v>0</v>
      </c>
      <c r="J979" s="30">
        <v>0</v>
      </c>
      <c r="K979" s="33">
        <f t="shared" ref="K979" si="292">SUM(E979:J981)</f>
        <v>3347602</v>
      </c>
    </row>
    <row r="980" spans="1:11" ht="18" customHeight="1">
      <c r="A980" s="37"/>
      <c r="B980" s="40"/>
      <c r="C980" s="4"/>
      <c r="D980" s="4"/>
      <c r="E980" s="31"/>
      <c r="F980" s="31"/>
      <c r="G980" s="31"/>
      <c r="H980" s="31"/>
      <c r="I980" s="31"/>
      <c r="J980" s="31"/>
      <c r="K980" s="34"/>
    </row>
    <row r="981" spans="1:11">
      <c r="A981" s="38"/>
      <c r="B981" s="41"/>
      <c r="C981" s="5"/>
      <c r="D981" s="5"/>
      <c r="E981" s="32"/>
      <c r="F981" s="32"/>
      <c r="G981" s="32"/>
      <c r="H981" s="32"/>
      <c r="I981" s="32"/>
      <c r="J981" s="32"/>
      <c r="K981" s="35"/>
    </row>
    <row r="982" spans="1:11">
      <c r="A982" s="36" t="s">
        <v>666</v>
      </c>
      <c r="B982" s="39" t="s">
        <v>667</v>
      </c>
      <c r="C982" s="3"/>
      <c r="D982" s="3"/>
      <c r="E982" s="30">
        <v>794459</v>
      </c>
      <c r="F982" s="30">
        <v>1343380</v>
      </c>
      <c r="G982" s="30">
        <v>0</v>
      </c>
      <c r="H982" s="30">
        <v>808689</v>
      </c>
      <c r="I982" s="30">
        <v>0</v>
      </c>
      <c r="J982" s="30">
        <v>200000</v>
      </c>
      <c r="K982" s="33">
        <f t="shared" ref="K982" si="293">SUM(E982:J984)</f>
        <v>3146528</v>
      </c>
    </row>
    <row r="983" spans="1:11" ht="18" customHeight="1">
      <c r="A983" s="37"/>
      <c r="B983" s="40"/>
      <c r="C983" s="4"/>
      <c r="D983" s="4"/>
      <c r="E983" s="31"/>
      <c r="F983" s="31"/>
      <c r="G983" s="31"/>
      <c r="H983" s="31"/>
      <c r="I983" s="31"/>
      <c r="J983" s="31"/>
      <c r="K983" s="34"/>
    </row>
    <row r="984" spans="1:11">
      <c r="A984" s="38"/>
      <c r="B984" s="41"/>
      <c r="C984" s="5"/>
      <c r="D984" s="5"/>
      <c r="E984" s="32"/>
      <c r="F984" s="32"/>
      <c r="G984" s="32"/>
      <c r="H984" s="32"/>
      <c r="I984" s="32"/>
      <c r="J984" s="32"/>
      <c r="K984" s="35"/>
    </row>
    <row r="985" spans="1:11">
      <c r="A985" s="36" t="s">
        <v>668</v>
      </c>
      <c r="B985" s="39" t="s">
        <v>669</v>
      </c>
      <c r="C985" s="3"/>
      <c r="D985" s="3"/>
      <c r="E985" s="30">
        <v>2821400</v>
      </c>
      <c r="F985" s="30">
        <v>0</v>
      </c>
      <c r="G985" s="30">
        <v>0</v>
      </c>
      <c r="H985" s="30">
        <v>0</v>
      </c>
      <c r="I985" s="30">
        <v>0</v>
      </c>
      <c r="J985" s="30">
        <v>0</v>
      </c>
      <c r="K985" s="33">
        <f t="shared" ref="K985" si="294">SUM(E985:J987)</f>
        <v>2821400</v>
      </c>
    </row>
    <row r="986" spans="1:11" ht="18" customHeight="1">
      <c r="A986" s="37"/>
      <c r="B986" s="40"/>
      <c r="C986" s="4"/>
      <c r="D986" s="4"/>
      <c r="E986" s="31"/>
      <c r="F986" s="31"/>
      <c r="G986" s="31"/>
      <c r="H986" s="31"/>
      <c r="I986" s="31"/>
      <c r="J986" s="31"/>
      <c r="K986" s="34"/>
    </row>
    <row r="987" spans="1:11">
      <c r="A987" s="38"/>
      <c r="B987" s="41"/>
      <c r="C987" s="5"/>
      <c r="D987" s="5"/>
      <c r="E987" s="32"/>
      <c r="F987" s="32"/>
      <c r="G987" s="32"/>
      <c r="H987" s="32"/>
      <c r="I987" s="32"/>
      <c r="J987" s="32"/>
      <c r="K987" s="35"/>
    </row>
    <row r="988" spans="1:11">
      <c r="A988" s="36" t="s">
        <v>670</v>
      </c>
      <c r="B988" s="39" t="s">
        <v>671</v>
      </c>
      <c r="C988" s="3"/>
      <c r="D988" s="3"/>
      <c r="E988" s="30">
        <v>7767610</v>
      </c>
      <c r="F988" s="30">
        <v>28706851</v>
      </c>
      <c r="G988" s="30">
        <v>0</v>
      </c>
      <c r="H988" s="30">
        <v>44602002</v>
      </c>
      <c r="I988" s="30">
        <v>0</v>
      </c>
      <c r="J988" s="30">
        <v>7403694</v>
      </c>
      <c r="K988" s="33">
        <f t="shared" ref="K988" si="295">SUM(E988:J990)</f>
        <v>88480157</v>
      </c>
    </row>
    <row r="989" spans="1:11" ht="18" customHeight="1">
      <c r="A989" s="37"/>
      <c r="B989" s="40"/>
      <c r="C989" s="4"/>
      <c r="D989" s="4"/>
      <c r="E989" s="31"/>
      <c r="F989" s="31"/>
      <c r="G989" s="31"/>
      <c r="H989" s="31"/>
      <c r="I989" s="31"/>
      <c r="J989" s="31"/>
      <c r="K989" s="34"/>
    </row>
    <row r="990" spans="1:11">
      <c r="A990" s="38"/>
      <c r="B990" s="41"/>
      <c r="C990" s="5"/>
      <c r="D990" s="5"/>
      <c r="E990" s="32"/>
      <c r="F990" s="32"/>
      <c r="G990" s="32"/>
      <c r="H990" s="32"/>
      <c r="I990" s="32"/>
      <c r="J990" s="32"/>
      <c r="K990" s="35"/>
    </row>
    <row r="991" spans="1:11">
      <c r="A991" s="36" t="s">
        <v>672</v>
      </c>
      <c r="B991" s="39" t="s">
        <v>673</v>
      </c>
      <c r="C991" s="3"/>
      <c r="D991" s="3"/>
      <c r="E991" s="30">
        <v>398401</v>
      </c>
      <c r="F991" s="30">
        <v>984676</v>
      </c>
      <c r="G991" s="30">
        <v>0</v>
      </c>
      <c r="H991" s="30">
        <v>0</v>
      </c>
      <c r="I991" s="30">
        <v>0</v>
      </c>
      <c r="J991" s="30">
        <v>0</v>
      </c>
      <c r="K991" s="33">
        <f t="shared" ref="K991" si="296">SUM(E991:J993)</f>
        <v>1383077</v>
      </c>
    </row>
    <row r="992" spans="1:11" ht="18" customHeight="1">
      <c r="A992" s="37"/>
      <c r="B992" s="40"/>
      <c r="C992" s="4"/>
      <c r="D992" s="4"/>
      <c r="E992" s="31"/>
      <c r="F992" s="31"/>
      <c r="G992" s="31"/>
      <c r="H992" s="31"/>
      <c r="I992" s="31"/>
      <c r="J992" s="31"/>
      <c r="K992" s="34"/>
    </row>
    <row r="993" spans="1:11">
      <c r="A993" s="38"/>
      <c r="B993" s="41"/>
      <c r="C993" s="5"/>
      <c r="D993" s="5"/>
      <c r="E993" s="32"/>
      <c r="F993" s="32"/>
      <c r="G993" s="32"/>
      <c r="H993" s="32"/>
      <c r="I993" s="32"/>
      <c r="J993" s="32"/>
      <c r="K993" s="35"/>
    </row>
    <row r="994" spans="1:11">
      <c r="A994" s="36" t="s">
        <v>674</v>
      </c>
      <c r="B994" s="39" t="s">
        <v>675</v>
      </c>
      <c r="C994" s="3"/>
      <c r="D994" s="3"/>
      <c r="E994" s="30">
        <v>0</v>
      </c>
      <c r="F994" s="30">
        <v>6114939</v>
      </c>
      <c r="G994" s="30">
        <v>0</v>
      </c>
      <c r="H994" s="30">
        <v>0</v>
      </c>
      <c r="I994" s="30">
        <v>0</v>
      </c>
      <c r="J994" s="30">
        <v>0</v>
      </c>
      <c r="K994" s="33">
        <f t="shared" ref="K994" si="297">SUM(E994:J996)</f>
        <v>6114939</v>
      </c>
    </row>
    <row r="995" spans="1:11" ht="18" customHeight="1">
      <c r="A995" s="37"/>
      <c r="B995" s="40"/>
      <c r="C995" s="4"/>
      <c r="D995" s="4"/>
      <c r="E995" s="31"/>
      <c r="F995" s="31"/>
      <c r="G995" s="31"/>
      <c r="H995" s="31"/>
      <c r="I995" s="31"/>
      <c r="J995" s="31"/>
      <c r="K995" s="34"/>
    </row>
    <row r="996" spans="1:11">
      <c r="A996" s="38"/>
      <c r="B996" s="41"/>
      <c r="C996" s="5"/>
      <c r="D996" s="5"/>
      <c r="E996" s="32"/>
      <c r="F996" s="32"/>
      <c r="G996" s="32"/>
      <c r="H996" s="32"/>
      <c r="I996" s="32"/>
      <c r="J996" s="32"/>
      <c r="K996" s="35"/>
    </row>
    <row r="997" spans="1:11">
      <c r="A997" s="36" t="s">
        <v>676</v>
      </c>
      <c r="B997" s="39" t="s">
        <v>677</v>
      </c>
      <c r="C997" s="3"/>
      <c r="D997" s="3"/>
      <c r="E997" s="30">
        <v>2053355</v>
      </c>
      <c r="F997" s="30">
        <v>9376470</v>
      </c>
      <c r="G997" s="30">
        <v>0</v>
      </c>
      <c r="H997" s="30">
        <v>19795417</v>
      </c>
      <c r="I997" s="30">
        <v>0</v>
      </c>
      <c r="J997" s="30">
        <v>9364620</v>
      </c>
      <c r="K997" s="33">
        <f t="shared" ref="K997" si="298">SUM(E997:J999)</f>
        <v>40589862</v>
      </c>
    </row>
    <row r="998" spans="1:11" ht="18" customHeight="1">
      <c r="A998" s="37"/>
      <c r="B998" s="40"/>
      <c r="C998" s="4"/>
      <c r="D998" s="4"/>
      <c r="E998" s="31"/>
      <c r="F998" s="31"/>
      <c r="G998" s="31"/>
      <c r="H998" s="31"/>
      <c r="I998" s="31"/>
      <c r="J998" s="31"/>
      <c r="K998" s="34"/>
    </row>
    <row r="999" spans="1:11">
      <c r="A999" s="38"/>
      <c r="B999" s="41"/>
      <c r="C999" s="5"/>
      <c r="D999" s="5"/>
      <c r="E999" s="32"/>
      <c r="F999" s="32"/>
      <c r="G999" s="32"/>
      <c r="H999" s="32"/>
      <c r="I999" s="32"/>
      <c r="J999" s="32"/>
      <c r="K999" s="35"/>
    </row>
    <row r="1000" spans="1:11">
      <c r="A1000" s="36" t="s">
        <v>678</v>
      </c>
      <c r="B1000" s="39" t="s">
        <v>679</v>
      </c>
      <c r="C1000" s="3"/>
      <c r="D1000" s="3"/>
      <c r="E1000" s="30">
        <v>83406</v>
      </c>
      <c r="F1000" s="30">
        <v>0</v>
      </c>
      <c r="G1000" s="30">
        <v>0</v>
      </c>
      <c r="H1000" s="30">
        <v>0</v>
      </c>
      <c r="I1000" s="30">
        <v>0</v>
      </c>
      <c r="J1000" s="30">
        <v>0</v>
      </c>
      <c r="K1000" s="33">
        <f t="shared" ref="K1000" si="299">SUM(E1000:J1002)</f>
        <v>83406</v>
      </c>
    </row>
    <row r="1001" spans="1:11" ht="18" customHeight="1">
      <c r="A1001" s="37"/>
      <c r="B1001" s="40"/>
      <c r="C1001" s="4"/>
      <c r="D1001" s="4"/>
      <c r="E1001" s="31"/>
      <c r="F1001" s="31"/>
      <c r="G1001" s="31"/>
      <c r="H1001" s="31"/>
      <c r="I1001" s="31"/>
      <c r="J1001" s="31"/>
      <c r="K1001" s="34"/>
    </row>
    <row r="1002" spans="1:11">
      <c r="A1002" s="38"/>
      <c r="B1002" s="41"/>
      <c r="C1002" s="5"/>
      <c r="D1002" s="5"/>
      <c r="E1002" s="32"/>
      <c r="F1002" s="32"/>
      <c r="G1002" s="32"/>
      <c r="H1002" s="32"/>
      <c r="I1002" s="32"/>
      <c r="J1002" s="32"/>
      <c r="K1002" s="35"/>
    </row>
    <row r="1003" spans="1:11">
      <c r="A1003" s="36" t="s">
        <v>680</v>
      </c>
      <c r="B1003" s="39" t="s">
        <v>681</v>
      </c>
      <c r="C1003" s="3"/>
      <c r="D1003" s="3"/>
      <c r="E1003" s="30">
        <v>0</v>
      </c>
      <c r="F1003" s="30">
        <v>661914</v>
      </c>
      <c r="G1003" s="30">
        <v>0</v>
      </c>
      <c r="H1003" s="30">
        <v>0</v>
      </c>
      <c r="I1003" s="30">
        <v>0</v>
      </c>
      <c r="J1003" s="30">
        <v>0</v>
      </c>
      <c r="K1003" s="33">
        <f t="shared" ref="K1003" si="300">SUM(E1003:J1005)</f>
        <v>661914</v>
      </c>
    </row>
    <row r="1004" spans="1:11" ht="18" customHeight="1">
      <c r="A1004" s="37"/>
      <c r="B1004" s="40"/>
      <c r="C1004" s="4"/>
      <c r="D1004" s="4"/>
      <c r="E1004" s="31"/>
      <c r="F1004" s="31"/>
      <c r="G1004" s="31"/>
      <c r="H1004" s="31"/>
      <c r="I1004" s="31"/>
      <c r="J1004" s="31"/>
      <c r="K1004" s="34"/>
    </row>
    <row r="1005" spans="1:11">
      <c r="A1005" s="38"/>
      <c r="B1005" s="41"/>
      <c r="C1005" s="5"/>
      <c r="D1005" s="5"/>
      <c r="E1005" s="32"/>
      <c r="F1005" s="32"/>
      <c r="G1005" s="32"/>
      <c r="H1005" s="32"/>
      <c r="I1005" s="32"/>
      <c r="J1005" s="32"/>
      <c r="K1005" s="35"/>
    </row>
    <row r="1006" spans="1:11">
      <c r="A1006" s="36" t="s">
        <v>682</v>
      </c>
      <c r="B1006" s="39" t="s">
        <v>683</v>
      </c>
      <c r="C1006" s="3"/>
      <c r="D1006" s="3"/>
      <c r="E1006" s="30">
        <v>25167353</v>
      </c>
      <c r="F1006" s="30">
        <v>752060</v>
      </c>
      <c r="G1006" s="30">
        <v>752060</v>
      </c>
      <c r="H1006" s="30">
        <v>754121</v>
      </c>
      <c r="I1006" s="30">
        <v>276099</v>
      </c>
      <c r="J1006" s="30">
        <v>0</v>
      </c>
      <c r="K1006" s="33">
        <f t="shared" ref="K1006" si="301">SUM(E1006:J1008)</f>
        <v>27701693</v>
      </c>
    </row>
    <row r="1007" spans="1:11" ht="18" customHeight="1">
      <c r="A1007" s="37"/>
      <c r="B1007" s="40"/>
      <c r="C1007" s="4"/>
      <c r="D1007" s="4"/>
      <c r="E1007" s="31"/>
      <c r="F1007" s="31"/>
      <c r="G1007" s="31"/>
      <c r="H1007" s="31"/>
      <c r="I1007" s="31"/>
      <c r="J1007" s="31"/>
      <c r="K1007" s="34"/>
    </row>
    <row r="1008" spans="1:11">
      <c r="A1008" s="38"/>
      <c r="B1008" s="41"/>
      <c r="C1008" s="5"/>
      <c r="D1008" s="5"/>
      <c r="E1008" s="32"/>
      <c r="F1008" s="32"/>
      <c r="G1008" s="32"/>
      <c r="H1008" s="32"/>
      <c r="I1008" s="32"/>
      <c r="J1008" s="32"/>
      <c r="K1008" s="35"/>
    </row>
    <row r="1009" spans="1:11">
      <c r="A1009" s="36" t="s">
        <v>684</v>
      </c>
      <c r="B1009" s="39" t="s">
        <v>685</v>
      </c>
      <c r="C1009" s="3"/>
      <c r="D1009" s="3"/>
      <c r="E1009" s="30">
        <v>0</v>
      </c>
      <c r="F1009" s="30">
        <v>163703564</v>
      </c>
      <c r="G1009" s="30">
        <v>0</v>
      </c>
      <c r="H1009" s="30">
        <v>0</v>
      </c>
      <c r="I1009" s="30">
        <v>0</v>
      </c>
      <c r="J1009" s="30">
        <v>0</v>
      </c>
      <c r="K1009" s="33">
        <f t="shared" ref="K1009" si="302">SUM(E1009:J1011)</f>
        <v>163703564</v>
      </c>
    </row>
    <row r="1010" spans="1:11" ht="18" customHeight="1">
      <c r="A1010" s="37"/>
      <c r="B1010" s="40"/>
      <c r="C1010" s="4"/>
      <c r="D1010" s="4"/>
      <c r="E1010" s="31"/>
      <c r="F1010" s="31"/>
      <c r="G1010" s="31"/>
      <c r="H1010" s="31"/>
      <c r="I1010" s="31"/>
      <c r="J1010" s="31"/>
      <c r="K1010" s="34"/>
    </row>
    <row r="1011" spans="1:11">
      <c r="A1011" s="38"/>
      <c r="B1011" s="41"/>
      <c r="C1011" s="5"/>
      <c r="D1011" s="5"/>
      <c r="E1011" s="32"/>
      <c r="F1011" s="32"/>
      <c r="G1011" s="32"/>
      <c r="H1011" s="32"/>
      <c r="I1011" s="32"/>
      <c r="J1011" s="32"/>
      <c r="K1011" s="35"/>
    </row>
    <row r="1012" spans="1:11">
      <c r="A1012" s="36" t="s">
        <v>686</v>
      </c>
      <c r="B1012" s="39" t="s">
        <v>687</v>
      </c>
      <c r="C1012" s="3"/>
      <c r="D1012" s="3"/>
      <c r="E1012" s="30">
        <v>0</v>
      </c>
      <c r="F1012" s="30">
        <v>86665</v>
      </c>
      <c r="G1012" s="30">
        <v>0</v>
      </c>
      <c r="H1012" s="30">
        <v>0</v>
      </c>
      <c r="I1012" s="30">
        <v>0</v>
      </c>
      <c r="J1012" s="30">
        <v>0</v>
      </c>
      <c r="K1012" s="33">
        <f t="shared" ref="K1012" si="303">SUM(E1012:J1014)</f>
        <v>86665</v>
      </c>
    </row>
    <row r="1013" spans="1:11" ht="18" customHeight="1">
      <c r="A1013" s="37"/>
      <c r="B1013" s="40"/>
      <c r="C1013" s="4"/>
      <c r="D1013" s="4"/>
      <c r="E1013" s="31"/>
      <c r="F1013" s="31"/>
      <c r="G1013" s="31"/>
      <c r="H1013" s="31"/>
      <c r="I1013" s="31"/>
      <c r="J1013" s="31"/>
      <c r="K1013" s="34"/>
    </row>
    <row r="1014" spans="1:11">
      <c r="A1014" s="38"/>
      <c r="B1014" s="41"/>
      <c r="C1014" s="5"/>
      <c r="D1014" s="5"/>
      <c r="E1014" s="32"/>
      <c r="F1014" s="32"/>
      <c r="G1014" s="32"/>
      <c r="H1014" s="32"/>
      <c r="I1014" s="32"/>
      <c r="J1014" s="32"/>
      <c r="K1014" s="35"/>
    </row>
    <row r="1015" spans="1:11">
      <c r="A1015" s="36" t="s">
        <v>688</v>
      </c>
      <c r="B1015" s="39" t="s">
        <v>689</v>
      </c>
      <c r="C1015" s="3"/>
      <c r="D1015" s="3"/>
      <c r="E1015" s="30">
        <v>13935590</v>
      </c>
      <c r="F1015" s="30">
        <v>57106</v>
      </c>
      <c r="G1015" s="30">
        <v>0</v>
      </c>
      <c r="H1015" s="30">
        <v>0</v>
      </c>
      <c r="I1015" s="30">
        <v>0</v>
      </c>
      <c r="J1015" s="30">
        <v>0</v>
      </c>
      <c r="K1015" s="33">
        <f t="shared" ref="K1015" si="304">SUM(E1015:J1017)</f>
        <v>13992696</v>
      </c>
    </row>
    <row r="1016" spans="1:11" ht="18" customHeight="1">
      <c r="A1016" s="37"/>
      <c r="B1016" s="40"/>
      <c r="C1016" s="4"/>
      <c r="D1016" s="4"/>
      <c r="E1016" s="31"/>
      <c r="F1016" s="31"/>
      <c r="G1016" s="31"/>
      <c r="H1016" s="31"/>
      <c r="I1016" s="31"/>
      <c r="J1016" s="31"/>
      <c r="K1016" s="34"/>
    </row>
    <row r="1017" spans="1:11">
      <c r="A1017" s="38"/>
      <c r="B1017" s="41"/>
      <c r="C1017" s="5"/>
      <c r="D1017" s="5"/>
      <c r="E1017" s="32"/>
      <c r="F1017" s="32"/>
      <c r="G1017" s="32"/>
      <c r="H1017" s="32"/>
      <c r="I1017" s="32"/>
      <c r="J1017" s="32"/>
      <c r="K1017" s="35"/>
    </row>
    <row r="1018" spans="1:11">
      <c r="A1018" s="36" t="s">
        <v>690</v>
      </c>
      <c r="B1018" s="39" t="s">
        <v>691</v>
      </c>
      <c r="C1018" s="3"/>
      <c r="D1018" s="3"/>
      <c r="E1018" s="30">
        <v>1240900</v>
      </c>
      <c r="F1018" s="30">
        <v>0</v>
      </c>
      <c r="G1018" s="30">
        <v>0</v>
      </c>
      <c r="H1018" s="30">
        <v>0</v>
      </c>
      <c r="I1018" s="30">
        <v>0</v>
      </c>
      <c r="J1018" s="30">
        <v>0</v>
      </c>
      <c r="K1018" s="33">
        <f t="shared" ref="K1018" si="305">SUM(E1018:J1020)</f>
        <v>1240900</v>
      </c>
    </row>
    <row r="1019" spans="1:11" ht="18" customHeight="1">
      <c r="A1019" s="37"/>
      <c r="B1019" s="40"/>
      <c r="C1019" s="4"/>
      <c r="D1019" s="4"/>
      <c r="E1019" s="31"/>
      <c r="F1019" s="31"/>
      <c r="G1019" s="31"/>
      <c r="H1019" s="31"/>
      <c r="I1019" s="31"/>
      <c r="J1019" s="31"/>
      <c r="K1019" s="34"/>
    </row>
    <row r="1020" spans="1:11">
      <c r="A1020" s="38"/>
      <c r="B1020" s="41"/>
      <c r="C1020" s="5"/>
      <c r="D1020" s="5"/>
      <c r="E1020" s="32"/>
      <c r="F1020" s="32"/>
      <c r="G1020" s="32"/>
      <c r="H1020" s="32"/>
      <c r="I1020" s="32"/>
      <c r="J1020" s="32"/>
      <c r="K1020" s="35"/>
    </row>
    <row r="1021" spans="1:11">
      <c r="A1021" s="36" t="s">
        <v>692</v>
      </c>
      <c r="B1021" s="39" t="s">
        <v>693</v>
      </c>
      <c r="C1021" s="3"/>
      <c r="D1021" s="3"/>
      <c r="E1021" s="30">
        <v>1393788</v>
      </c>
      <c r="F1021" s="30">
        <v>3216229</v>
      </c>
      <c r="G1021" s="30">
        <v>0</v>
      </c>
      <c r="H1021" s="30">
        <v>0</v>
      </c>
      <c r="I1021" s="30">
        <v>0</v>
      </c>
      <c r="J1021" s="30">
        <v>0</v>
      </c>
      <c r="K1021" s="33">
        <f t="shared" ref="K1021" si="306">SUM(E1021:J1023)</f>
        <v>4610017</v>
      </c>
    </row>
    <row r="1022" spans="1:11" ht="18" customHeight="1">
      <c r="A1022" s="37"/>
      <c r="B1022" s="40"/>
      <c r="C1022" s="4"/>
      <c r="D1022" s="4"/>
      <c r="E1022" s="31"/>
      <c r="F1022" s="31"/>
      <c r="G1022" s="31"/>
      <c r="H1022" s="31"/>
      <c r="I1022" s="31"/>
      <c r="J1022" s="31"/>
      <c r="K1022" s="34"/>
    </row>
    <row r="1023" spans="1:11">
      <c r="A1023" s="38"/>
      <c r="B1023" s="41"/>
      <c r="C1023" s="5"/>
      <c r="D1023" s="5"/>
      <c r="E1023" s="32"/>
      <c r="F1023" s="32"/>
      <c r="G1023" s="32"/>
      <c r="H1023" s="32"/>
      <c r="I1023" s="32"/>
      <c r="J1023" s="32"/>
      <c r="K1023" s="35"/>
    </row>
    <row r="1024" spans="1:11">
      <c r="A1024" s="36" t="s">
        <v>694</v>
      </c>
      <c r="B1024" s="39" t="s">
        <v>695</v>
      </c>
      <c r="C1024" s="3"/>
      <c r="D1024" s="3"/>
      <c r="E1024" s="30">
        <v>0</v>
      </c>
      <c r="F1024" s="30">
        <v>749589</v>
      </c>
      <c r="G1024" s="30">
        <v>0</v>
      </c>
      <c r="H1024" s="30">
        <v>0</v>
      </c>
      <c r="I1024" s="30">
        <v>0</v>
      </c>
      <c r="J1024" s="30">
        <v>0</v>
      </c>
      <c r="K1024" s="33">
        <f t="shared" ref="K1024" si="307">SUM(E1024:J1026)</f>
        <v>749589</v>
      </c>
    </row>
    <row r="1025" spans="1:11" ht="18" customHeight="1">
      <c r="A1025" s="37"/>
      <c r="B1025" s="40"/>
      <c r="C1025" s="4"/>
      <c r="D1025" s="4"/>
      <c r="E1025" s="31"/>
      <c r="F1025" s="31"/>
      <c r="G1025" s="31"/>
      <c r="H1025" s="31"/>
      <c r="I1025" s="31"/>
      <c r="J1025" s="31"/>
      <c r="K1025" s="34"/>
    </row>
    <row r="1026" spans="1:11">
      <c r="A1026" s="38"/>
      <c r="B1026" s="41"/>
      <c r="C1026" s="5"/>
      <c r="D1026" s="5"/>
      <c r="E1026" s="32"/>
      <c r="F1026" s="32"/>
      <c r="G1026" s="32"/>
      <c r="H1026" s="32"/>
      <c r="I1026" s="32"/>
      <c r="J1026" s="32"/>
      <c r="K1026" s="35"/>
    </row>
    <row r="1027" spans="1:11">
      <c r="A1027" s="36" t="s">
        <v>696</v>
      </c>
      <c r="B1027" s="39" t="s">
        <v>697</v>
      </c>
      <c r="C1027" s="3"/>
      <c r="D1027" s="3"/>
      <c r="E1027" s="30">
        <v>1686085</v>
      </c>
      <c r="F1027" s="30">
        <v>4178648</v>
      </c>
      <c r="G1027" s="30">
        <v>0</v>
      </c>
      <c r="H1027" s="30">
        <v>0</v>
      </c>
      <c r="I1027" s="30">
        <v>0</v>
      </c>
      <c r="J1027" s="30">
        <v>0</v>
      </c>
      <c r="K1027" s="33">
        <f t="shared" ref="K1027" si="308">SUM(E1027:J1029)</f>
        <v>5864733</v>
      </c>
    </row>
    <row r="1028" spans="1:11" ht="18" customHeight="1">
      <c r="A1028" s="37"/>
      <c r="B1028" s="40"/>
      <c r="C1028" s="4"/>
      <c r="D1028" s="4"/>
      <c r="E1028" s="31"/>
      <c r="F1028" s="31"/>
      <c r="G1028" s="31"/>
      <c r="H1028" s="31"/>
      <c r="I1028" s="31"/>
      <c r="J1028" s="31"/>
      <c r="K1028" s="34"/>
    </row>
    <row r="1029" spans="1:11">
      <c r="A1029" s="38"/>
      <c r="B1029" s="41"/>
      <c r="C1029" s="5"/>
      <c r="D1029" s="5"/>
      <c r="E1029" s="32"/>
      <c r="F1029" s="32"/>
      <c r="G1029" s="32"/>
      <c r="H1029" s="32"/>
      <c r="I1029" s="32"/>
      <c r="J1029" s="32"/>
      <c r="K1029" s="35"/>
    </row>
    <row r="1030" spans="1:11">
      <c r="A1030" s="36" t="s">
        <v>698</v>
      </c>
      <c r="B1030" s="39" t="s">
        <v>699</v>
      </c>
      <c r="C1030" s="3"/>
      <c r="D1030" s="3"/>
      <c r="E1030" s="30">
        <v>2090522</v>
      </c>
      <c r="F1030" s="30">
        <v>0</v>
      </c>
      <c r="G1030" s="30">
        <v>0</v>
      </c>
      <c r="H1030" s="30">
        <v>0</v>
      </c>
      <c r="I1030" s="30">
        <v>0</v>
      </c>
      <c r="J1030" s="30">
        <v>0</v>
      </c>
      <c r="K1030" s="33">
        <f t="shared" ref="K1030" si="309">SUM(E1030:J1032)</f>
        <v>2090522</v>
      </c>
    </row>
    <row r="1031" spans="1:11" ht="18" customHeight="1">
      <c r="A1031" s="37"/>
      <c r="B1031" s="40"/>
      <c r="C1031" s="4"/>
      <c r="D1031" s="4"/>
      <c r="E1031" s="31"/>
      <c r="F1031" s="31"/>
      <c r="G1031" s="31"/>
      <c r="H1031" s="31"/>
      <c r="I1031" s="31"/>
      <c r="J1031" s="31"/>
      <c r="K1031" s="34"/>
    </row>
    <row r="1032" spans="1:11">
      <c r="A1032" s="38"/>
      <c r="B1032" s="41"/>
      <c r="C1032" s="5"/>
      <c r="D1032" s="5"/>
      <c r="E1032" s="32"/>
      <c r="F1032" s="32"/>
      <c r="G1032" s="32"/>
      <c r="H1032" s="32"/>
      <c r="I1032" s="32"/>
      <c r="J1032" s="32"/>
      <c r="K1032" s="35"/>
    </row>
    <row r="1033" spans="1:11">
      <c r="A1033" s="36" t="s">
        <v>700</v>
      </c>
      <c r="B1033" s="39" t="s">
        <v>701</v>
      </c>
      <c r="C1033" s="3"/>
      <c r="D1033" s="3"/>
      <c r="E1033" s="30">
        <v>1266311</v>
      </c>
      <c r="F1033" s="30">
        <v>2747529</v>
      </c>
      <c r="G1033" s="30">
        <v>0</v>
      </c>
      <c r="H1033" s="30">
        <v>2047686</v>
      </c>
      <c r="I1033" s="30">
        <v>0</v>
      </c>
      <c r="J1033" s="30">
        <v>1044476</v>
      </c>
      <c r="K1033" s="33">
        <f t="shared" ref="K1033" si="310">SUM(E1033:J1035)</f>
        <v>7106002</v>
      </c>
    </row>
    <row r="1034" spans="1:11" ht="18" customHeight="1">
      <c r="A1034" s="37"/>
      <c r="B1034" s="40"/>
      <c r="C1034" s="4"/>
      <c r="D1034" s="4"/>
      <c r="E1034" s="31"/>
      <c r="F1034" s="31"/>
      <c r="G1034" s="31"/>
      <c r="H1034" s="31"/>
      <c r="I1034" s="31"/>
      <c r="J1034" s="31"/>
      <c r="K1034" s="34"/>
    </row>
    <row r="1035" spans="1:11">
      <c r="A1035" s="38"/>
      <c r="B1035" s="41"/>
      <c r="C1035" s="5"/>
      <c r="D1035" s="5"/>
      <c r="E1035" s="32"/>
      <c r="F1035" s="32"/>
      <c r="G1035" s="32"/>
      <c r="H1035" s="32"/>
      <c r="I1035" s="32"/>
      <c r="J1035" s="32"/>
      <c r="K1035" s="35"/>
    </row>
    <row r="1036" spans="1:11">
      <c r="A1036" s="36" t="s">
        <v>702</v>
      </c>
      <c r="B1036" s="39" t="s">
        <v>703</v>
      </c>
      <c r="C1036" s="3"/>
      <c r="D1036" s="3"/>
      <c r="E1036" s="30">
        <v>819128</v>
      </c>
      <c r="F1036" s="30">
        <v>1223121</v>
      </c>
      <c r="G1036" s="30">
        <v>0</v>
      </c>
      <c r="H1036" s="30">
        <v>1346973</v>
      </c>
      <c r="I1036" s="30">
        <v>0</v>
      </c>
      <c r="J1036" s="30">
        <v>669217</v>
      </c>
      <c r="K1036" s="33">
        <f t="shared" ref="K1036" si="311">SUM(E1036:J1038)</f>
        <v>4058439</v>
      </c>
    </row>
    <row r="1037" spans="1:11" ht="18" customHeight="1">
      <c r="A1037" s="37"/>
      <c r="B1037" s="40"/>
      <c r="C1037" s="4"/>
      <c r="D1037" s="4"/>
      <c r="E1037" s="31"/>
      <c r="F1037" s="31"/>
      <c r="G1037" s="31"/>
      <c r="H1037" s="31"/>
      <c r="I1037" s="31"/>
      <c r="J1037" s="31"/>
      <c r="K1037" s="34"/>
    </row>
    <row r="1038" spans="1:11">
      <c r="A1038" s="38"/>
      <c r="B1038" s="41"/>
      <c r="C1038" s="5"/>
      <c r="D1038" s="5"/>
      <c r="E1038" s="32"/>
      <c r="F1038" s="32"/>
      <c r="G1038" s="32"/>
      <c r="H1038" s="32"/>
      <c r="I1038" s="32"/>
      <c r="J1038" s="32"/>
      <c r="K1038" s="35"/>
    </row>
    <row r="1039" spans="1:11">
      <c r="A1039" s="36" t="s">
        <v>704</v>
      </c>
      <c r="B1039" s="39" t="s">
        <v>705</v>
      </c>
      <c r="C1039" s="3"/>
      <c r="D1039" s="3"/>
      <c r="E1039" s="30">
        <v>1597981</v>
      </c>
      <c r="F1039" s="30">
        <v>192780</v>
      </c>
      <c r="G1039" s="30">
        <v>0</v>
      </c>
      <c r="H1039" s="30">
        <v>165467</v>
      </c>
      <c r="I1039" s="30">
        <v>0</v>
      </c>
      <c r="J1039" s="30">
        <v>175518</v>
      </c>
      <c r="K1039" s="33">
        <f t="shared" ref="K1039" si="312">SUM(E1039:J1041)</f>
        <v>2131746</v>
      </c>
    </row>
    <row r="1040" spans="1:11" ht="18" customHeight="1">
      <c r="A1040" s="37"/>
      <c r="B1040" s="40"/>
      <c r="C1040" s="4"/>
      <c r="D1040" s="4"/>
      <c r="E1040" s="31"/>
      <c r="F1040" s="31"/>
      <c r="G1040" s="31"/>
      <c r="H1040" s="31"/>
      <c r="I1040" s="31"/>
      <c r="J1040" s="31"/>
      <c r="K1040" s="34"/>
    </row>
    <row r="1041" spans="1:11">
      <c r="A1041" s="38"/>
      <c r="B1041" s="41"/>
      <c r="C1041" s="5"/>
      <c r="D1041" s="5"/>
      <c r="E1041" s="32"/>
      <c r="F1041" s="32"/>
      <c r="G1041" s="32"/>
      <c r="H1041" s="32"/>
      <c r="I1041" s="32"/>
      <c r="J1041" s="32"/>
      <c r="K1041" s="35"/>
    </row>
    <row r="1042" spans="1:11">
      <c r="A1042" s="36" t="s">
        <v>706</v>
      </c>
      <c r="B1042" s="39" t="s">
        <v>707</v>
      </c>
      <c r="C1042" s="3"/>
      <c r="D1042" s="3"/>
      <c r="E1042" s="30">
        <v>4960747</v>
      </c>
      <c r="F1042" s="30">
        <v>275746</v>
      </c>
      <c r="G1042" s="30">
        <v>0</v>
      </c>
      <c r="H1042" s="30">
        <v>2998001</v>
      </c>
      <c r="I1042" s="30">
        <v>0</v>
      </c>
      <c r="J1042" s="30">
        <v>1371129</v>
      </c>
      <c r="K1042" s="33">
        <f t="shared" ref="K1042" si="313">SUM(E1042:J1044)</f>
        <v>9605623</v>
      </c>
    </row>
    <row r="1043" spans="1:11" ht="18" customHeight="1">
      <c r="A1043" s="37"/>
      <c r="B1043" s="40"/>
      <c r="C1043" s="4"/>
      <c r="D1043" s="4"/>
      <c r="E1043" s="31"/>
      <c r="F1043" s="31"/>
      <c r="G1043" s="31"/>
      <c r="H1043" s="31"/>
      <c r="I1043" s="31"/>
      <c r="J1043" s="31"/>
      <c r="K1043" s="34"/>
    </row>
    <row r="1044" spans="1:11">
      <c r="A1044" s="38"/>
      <c r="B1044" s="41"/>
      <c r="C1044" s="5"/>
      <c r="D1044" s="5"/>
      <c r="E1044" s="32"/>
      <c r="F1044" s="32"/>
      <c r="G1044" s="32"/>
      <c r="H1044" s="32"/>
      <c r="I1044" s="32"/>
      <c r="J1044" s="32"/>
      <c r="K1044" s="35"/>
    </row>
    <row r="1045" spans="1:11">
      <c r="A1045" s="36" t="s">
        <v>708</v>
      </c>
      <c r="B1045" s="39" t="s">
        <v>709</v>
      </c>
      <c r="C1045" s="3"/>
      <c r="D1045" s="3"/>
      <c r="E1045" s="30">
        <v>3000000</v>
      </c>
      <c r="F1045" s="30">
        <v>1344332</v>
      </c>
      <c r="G1045" s="30">
        <v>0</v>
      </c>
      <c r="H1045" s="30">
        <v>1372028</v>
      </c>
      <c r="I1045" s="30">
        <v>0</v>
      </c>
      <c r="J1045" s="30">
        <v>735569</v>
      </c>
      <c r="K1045" s="33">
        <f t="shared" ref="K1045" si="314">SUM(E1045:J1047)</f>
        <v>6451929</v>
      </c>
    </row>
    <row r="1046" spans="1:11" ht="18" customHeight="1">
      <c r="A1046" s="37"/>
      <c r="B1046" s="40"/>
      <c r="C1046" s="4"/>
      <c r="D1046" s="4"/>
      <c r="E1046" s="31"/>
      <c r="F1046" s="31"/>
      <c r="G1046" s="31"/>
      <c r="H1046" s="31"/>
      <c r="I1046" s="31"/>
      <c r="J1046" s="31"/>
      <c r="K1046" s="34"/>
    </row>
    <row r="1047" spans="1:11">
      <c r="A1047" s="38"/>
      <c r="B1047" s="41"/>
      <c r="C1047" s="5"/>
      <c r="D1047" s="5"/>
      <c r="E1047" s="32"/>
      <c r="F1047" s="32"/>
      <c r="G1047" s="32"/>
      <c r="H1047" s="32"/>
      <c r="I1047" s="32"/>
      <c r="J1047" s="32"/>
      <c r="K1047" s="35"/>
    </row>
    <row r="1048" spans="1:11">
      <c r="A1048" s="36" t="s">
        <v>710</v>
      </c>
      <c r="B1048" s="39" t="s">
        <v>711</v>
      </c>
      <c r="C1048" s="3"/>
      <c r="D1048" s="3"/>
      <c r="E1048" s="30">
        <v>165362</v>
      </c>
      <c r="F1048" s="30">
        <v>400467</v>
      </c>
      <c r="G1048" s="30">
        <v>0</v>
      </c>
      <c r="H1048" s="30">
        <v>376907</v>
      </c>
      <c r="I1048" s="30">
        <v>0</v>
      </c>
      <c r="J1048" s="30">
        <v>187979</v>
      </c>
      <c r="K1048" s="33">
        <f t="shared" ref="K1048" si="315">SUM(E1048:J1050)</f>
        <v>1130715</v>
      </c>
    </row>
    <row r="1049" spans="1:11" ht="18" customHeight="1">
      <c r="A1049" s="37"/>
      <c r="B1049" s="40"/>
      <c r="C1049" s="4"/>
      <c r="D1049" s="4"/>
      <c r="E1049" s="31"/>
      <c r="F1049" s="31"/>
      <c r="G1049" s="31"/>
      <c r="H1049" s="31"/>
      <c r="I1049" s="31"/>
      <c r="J1049" s="31"/>
      <c r="K1049" s="34"/>
    </row>
    <row r="1050" spans="1:11">
      <c r="A1050" s="38"/>
      <c r="B1050" s="41"/>
      <c r="C1050" s="5"/>
      <c r="D1050" s="5"/>
      <c r="E1050" s="32"/>
      <c r="F1050" s="32"/>
      <c r="G1050" s="32"/>
      <c r="H1050" s="32"/>
      <c r="I1050" s="32"/>
      <c r="J1050" s="32"/>
      <c r="K1050" s="35"/>
    </row>
    <row r="1051" spans="1:11">
      <c r="A1051" s="36" t="s">
        <v>712</v>
      </c>
      <c r="B1051" s="39" t="s">
        <v>713</v>
      </c>
      <c r="C1051" s="3"/>
      <c r="D1051" s="3"/>
      <c r="E1051" s="30">
        <v>1911006</v>
      </c>
      <c r="F1051" s="30">
        <v>3238223</v>
      </c>
      <c r="G1051" s="30">
        <v>0</v>
      </c>
      <c r="H1051" s="30">
        <v>2276351</v>
      </c>
      <c r="I1051" s="30">
        <v>0</v>
      </c>
      <c r="J1051" s="30">
        <v>1175494</v>
      </c>
      <c r="K1051" s="33">
        <f t="shared" ref="K1051" si="316">SUM(E1051:J1053)</f>
        <v>8601074</v>
      </c>
    </row>
    <row r="1052" spans="1:11" ht="18" customHeight="1">
      <c r="A1052" s="37"/>
      <c r="B1052" s="40"/>
      <c r="C1052" s="4"/>
      <c r="D1052" s="4"/>
      <c r="E1052" s="31"/>
      <c r="F1052" s="31"/>
      <c r="G1052" s="31"/>
      <c r="H1052" s="31"/>
      <c r="I1052" s="31"/>
      <c r="J1052" s="31"/>
      <c r="K1052" s="34"/>
    </row>
    <row r="1053" spans="1:11">
      <c r="A1053" s="38"/>
      <c r="B1053" s="41"/>
      <c r="C1053" s="5"/>
      <c r="D1053" s="5"/>
      <c r="E1053" s="32"/>
      <c r="F1053" s="32"/>
      <c r="G1053" s="32"/>
      <c r="H1053" s="32"/>
      <c r="I1053" s="32"/>
      <c r="J1053" s="32"/>
      <c r="K1053" s="35"/>
    </row>
    <row r="1054" spans="1:11">
      <c r="A1054" s="36" t="s">
        <v>714</v>
      </c>
      <c r="B1054" s="39" t="s">
        <v>715</v>
      </c>
      <c r="C1054" s="3"/>
      <c r="D1054" s="3"/>
      <c r="E1054" s="30">
        <v>7282119</v>
      </c>
      <c r="F1054" s="30">
        <v>0</v>
      </c>
      <c r="G1054" s="30">
        <v>0</v>
      </c>
      <c r="H1054" s="30">
        <v>0</v>
      </c>
      <c r="I1054" s="30">
        <v>0</v>
      </c>
      <c r="J1054" s="30">
        <v>0</v>
      </c>
      <c r="K1054" s="33">
        <f t="shared" ref="K1054" si="317">SUM(E1054:J1056)</f>
        <v>7282119</v>
      </c>
    </row>
    <row r="1055" spans="1:11" ht="18" customHeight="1">
      <c r="A1055" s="37"/>
      <c r="B1055" s="40"/>
      <c r="C1055" s="4"/>
      <c r="D1055" s="4"/>
      <c r="E1055" s="31"/>
      <c r="F1055" s="31"/>
      <c r="G1055" s="31"/>
      <c r="H1055" s="31"/>
      <c r="I1055" s="31"/>
      <c r="J1055" s="31"/>
      <c r="K1055" s="34"/>
    </row>
    <row r="1056" spans="1:11">
      <c r="A1056" s="38"/>
      <c r="B1056" s="41"/>
      <c r="C1056" s="5"/>
      <c r="D1056" s="5"/>
      <c r="E1056" s="32"/>
      <c r="F1056" s="32"/>
      <c r="G1056" s="32"/>
      <c r="H1056" s="32"/>
      <c r="I1056" s="32"/>
      <c r="J1056" s="32"/>
      <c r="K1056" s="35"/>
    </row>
    <row r="1057" spans="1:11">
      <c r="A1057" s="36" t="s">
        <v>716</v>
      </c>
      <c r="B1057" s="39" t="s">
        <v>717</v>
      </c>
      <c r="C1057" s="3"/>
      <c r="D1057" s="3"/>
      <c r="E1057" s="30">
        <v>368168</v>
      </c>
      <c r="F1057" s="30">
        <v>770937</v>
      </c>
      <c r="G1057" s="30">
        <v>0</v>
      </c>
      <c r="H1057" s="30">
        <v>741520</v>
      </c>
      <c r="I1057" s="30">
        <v>0</v>
      </c>
      <c r="J1057" s="30">
        <v>360468</v>
      </c>
      <c r="K1057" s="33">
        <f t="shared" ref="K1057" si="318">SUM(E1057:J1059)</f>
        <v>2241093</v>
      </c>
    </row>
    <row r="1058" spans="1:11" ht="18" customHeight="1">
      <c r="A1058" s="37"/>
      <c r="B1058" s="40"/>
      <c r="C1058" s="4"/>
      <c r="D1058" s="4"/>
      <c r="E1058" s="31"/>
      <c r="F1058" s="31"/>
      <c r="G1058" s="31"/>
      <c r="H1058" s="31"/>
      <c r="I1058" s="31"/>
      <c r="J1058" s="31"/>
      <c r="K1058" s="34"/>
    </row>
    <row r="1059" spans="1:11">
      <c r="A1059" s="38"/>
      <c r="B1059" s="41"/>
      <c r="C1059" s="5"/>
      <c r="D1059" s="5"/>
      <c r="E1059" s="32"/>
      <c r="F1059" s="32"/>
      <c r="G1059" s="32"/>
      <c r="H1059" s="32"/>
      <c r="I1059" s="32"/>
      <c r="J1059" s="32"/>
      <c r="K1059" s="35"/>
    </row>
    <row r="1060" spans="1:11">
      <c r="A1060" s="36" t="s">
        <v>718</v>
      </c>
      <c r="B1060" s="39" t="s">
        <v>719</v>
      </c>
      <c r="C1060" s="3"/>
      <c r="D1060" s="3"/>
      <c r="E1060" s="30">
        <v>116738</v>
      </c>
      <c r="F1060" s="30">
        <v>2289489</v>
      </c>
      <c r="G1060" s="30">
        <v>0</v>
      </c>
      <c r="H1060" s="30">
        <v>2374661</v>
      </c>
      <c r="I1060" s="30">
        <v>0</v>
      </c>
      <c r="J1060" s="30">
        <v>885705</v>
      </c>
      <c r="K1060" s="33">
        <f t="shared" ref="K1060" si="319">SUM(E1060:J1062)</f>
        <v>5666593</v>
      </c>
    </row>
    <row r="1061" spans="1:11" ht="18" customHeight="1">
      <c r="A1061" s="37"/>
      <c r="B1061" s="40"/>
      <c r="C1061" s="4"/>
      <c r="D1061" s="4"/>
      <c r="E1061" s="31"/>
      <c r="F1061" s="31"/>
      <c r="G1061" s="31"/>
      <c r="H1061" s="31"/>
      <c r="I1061" s="31"/>
      <c r="J1061" s="31"/>
      <c r="K1061" s="34"/>
    </row>
    <row r="1062" spans="1:11">
      <c r="A1062" s="38"/>
      <c r="B1062" s="41"/>
      <c r="C1062" s="5"/>
      <c r="D1062" s="5"/>
      <c r="E1062" s="32"/>
      <c r="F1062" s="32"/>
      <c r="G1062" s="32"/>
      <c r="H1062" s="32"/>
      <c r="I1062" s="32"/>
      <c r="J1062" s="32"/>
      <c r="K1062" s="35"/>
    </row>
    <row r="1063" spans="1:11">
      <c r="A1063" s="36" t="s">
        <v>720</v>
      </c>
      <c r="B1063" s="39" t="s">
        <v>721</v>
      </c>
      <c r="C1063" s="3"/>
      <c r="D1063" s="3"/>
      <c r="E1063" s="30">
        <v>0</v>
      </c>
      <c r="F1063" s="30">
        <v>371789</v>
      </c>
      <c r="G1063" s="30">
        <v>0</v>
      </c>
      <c r="H1063" s="30">
        <v>3071</v>
      </c>
      <c r="I1063" s="30">
        <v>0</v>
      </c>
      <c r="J1063" s="30">
        <v>0</v>
      </c>
      <c r="K1063" s="33">
        <f t="shared" ref="K1063" si="320">SUM(E1063:J1065)</f>
        <v>374860</v>
      </c>
    </row>
    <row r="1064" spans="1:11" ht="18" customHeight="1">
      <c r="A1064" s="37"/>
      <c r="B1064" s="40"/>
      <c r="C1064" s="4"/>
      <c r="D1064" s="4"/>
      <c r="E1064" s="31"/>
      <c r="F1064" s="31"/>
      <c r="G1064" s="31"/>
      <c r="H1064" s="31"/>
      <c r="I1064" s="31"/>
      <c r="J1064" s="31"/>
      <c r="K1064" s="34"/>
    </row>
    <row r="1065" spans="1:11">
      <c r="A1065" s="38"/>
      <c r="B1065" s="41"/>
      <c r="C1065" s="5"/>
      <c r="D1065" s="5"/>
      <c r="E1065" s="32"/>
      <c r="F1065" s="32"/>
      <c r="G1065" s="32"/>
      <c r="H1065" s="32"/>
      <c r="I1065" s="32"/>
      <c r="J1065" s="32"/>
      <c r="K1065" s="35"/>
    </row>
    <row r="1066" spans="1:11">
      <c r="A1066" s="36" t="s">
        <v>722</v>
      </c>
      <c r="B1066" s="39" t="s">
        <v>723</v>
      </c>
      <c r="C1066" s="3"/>
      <c r="D1066" s="3"/>
      <c r="E1066" s="30">
        <v>0</v>
      </c>
      <c r="F1066" s="30">
        <v>592462</v>
      </c>
      <c r="G1066" s="30">
        <v>0</v>
      </c>
      <c r="H1066" s="30">
        <v>400130</v>
      </c>
      <c r="I1066" s="30">
        <v>0</v>
      </c>
      <c r="J1066" s="30">
        <v>209133</v>
      </c>
      <c r="K1066" s="33">
        <f t="shared" ref="K1066" si="321">SUM(E1066:J1068)</f>
        <v>1201725</v>
      </c>
    </row>
    <row r="1067" spans="1:11" ht="18" customHeight="1">
      <c r="A1067" s="37"/>
      <c r="B1067" s="40"/>
      <c r="C1067" s="4"/>
      <c r="D1067" s="4"/>
      <c r="E1067" s="31"/>
      <c r="F1067" s="31"/>
      <c r="G1067" s="31"/>
      <c r="H1067" s="31"/>
      <c r="I1067" s="31"/>
      <c r="J1067" s="31"/>
      <c r="K1067" s="34"/>
    </row>
    <row r="1068" spans="1:11">
      <c r="A1068" s="38"/>
      <c r="B1068" s="41"/>
      <c r="C1068" s="5"/>
      <c r="D1068" s="5"/>
      <c r="E1068" s="32"/>
      <c r="F1068" s="32"/>
      <c r="G1068" s="32"/>
      <c r="H1068" s="32"/>
      <c r="I1068" s="32"/>
      <c r="J1068" s="32"/>
      <c r="K1068" s="35"/>
    </row>
    <row r="1069" spans="1:11">
      <c r="A1069" s="36" t="s">
        <v>724</v>
      </c>
      <c r="B1069" s="39" t="s">
        <v>725</v>
      </c>
      <c r="C1069" s="3"/>
      <c r="D1069" s="3"/>
      <c r="E1069" s="30">
        <v>164488</v>
      </c>
      <c r="F1069" s="30">
        <v>234989</v>
      </c>
      <c r="G1069" s="30">
        <v>0</v>
      </c>
      <c r="H1069" s="30">
        <v>3071</v>
      </c>
      <c r="I1069" s="30">
        <v>0</v>
      </c>
      <c r="J1069" s="30">
        <v>0</v>
      </c>
      <c r="K1069" s="33">
        <f t="shared" ref="K1069" si="322">SUM(E1069:J1071)</f>
        <v>402548</v>
      </c>
    </row>
    <row r="1070" spans="1:11" ht="18" customHeight="1">
      <c r="A1070" s="37"/>
      <c r="B1070" s="40"/>
      <c r="C1070" s="4"/>
      <c r="D1070" s="4"/>
      <c r="E1070" s="31"/>
      <c r="F1070" s="31"/>
      <c r="G1070" s="31"/>
      <c r="H1070" s="31"/>
      <c r="I1070" s="31"/>
      <c r="J1070" s="31"/>
      <c r="K1070" s="34"/>
    </row>
    <row r="1071" spans="1:11">
      <c r="A1071" s="38"/>
      <c r="B1071" s="41"/>
      <c r="C1071" s="5"/>
      <c r="D1071" s="5"/>
      <c r="E1071" s="32"/>
      <c r="F1071" s="32"/>
      <c r="G1071" s="32"/>
      <c r="H1071" s="32"/>
      <c r="I1071" s="32"/>
      <c r="J1071" s="32"/>
      <c r="K1071" s="35"/>
    </row>
    <row r="1072" spans="1:11">
      <c r="A1072" s="36" t="s">
        <v>726</v>
      </c>
      <c r="B1072" s="39" t="s">
        <v>727</v>
      </c>
      <c r="C1072" s="3"/>
      <c r="D1072" s="3"/>
      <c r="E1072" s="30">
        <v>0</v>
      </c>
      <c r="F1072" s="30">
        <v>5654210</v>
      </c>
      <c r="G1072" s="30">
        <v>0</v>
      </c>
      <c r="H1072" s="30">
        <v>0</v>
      </c>
      <c r="I1072" s="30">
        <v>0</v>
      </c>
      <c r="J1072" s="30">
        <v>0</v>
      </c>
      <c r="K1072" s="33">
        <f t="shared" ref="K1072" si="323">SUM(E1072:J1074)</f>
        <v>5654210</v>
      </c>
    </row>
    <row r="1073" spans="1:11" ht="18" customHeight="1">
      <c r="A1073" s="37"/>
      <c r="B1073" s="40"/>
      <c r="C1073" s="4"/>
      <c r="D1073" s="4"/>
      <c r="E1073" s="31"/>
      <c r="F1073" s="31"/>
      <c r="G1073" s="31"/>
      <c r="H1073" s="31"/>
      <c r="I1073" s="31"/>
      <c r="J1073" s="31"/>
      <c r="K1073" s="34"/>
    </row>
    <row r="1074" spans="1:11">
      <c r="A1074" s="38"/>
      <c r="B1074" s="41"/>
      <c r="C1074" s="5"/>
      <c r="D1074" s="5"/>
      <c r="E1074" s="32"/>
      <c r="F1074" s="32"/>
      <c r="G1074" s="32"/>
      <c r="H1074" s="32"/>
      <c r="I1074" s="32"/>
      <c r="J1074" s="32"/>
      <c r="K1074" s="35"/>
    </row>
    <row r="1075" spans="1:11">
      <c r="A1075" s="36" t="s">
        <v>728</v>
      </c>
      <c r="B1075" s="39" t="s">
        <v>729</v>
      </c>
      <c r="C1075" s="3"/>
      <c r="D1075" s="3"/>
      <c r="E1075" s="30">
        <v>0</v>
      </c>
      <c r="F1075" s="30">
        <v>8473198</v>
      </c>
      <c r="G1075" s="30">
        <v>0</v>
      </c>
      <c r="H1075" s="30">
        <v>0</v>
      </c>
      <c r="I1075" s="30">
        <v>0</v>
      </c>
      <c r="J1075" s="30">
        <v>0</v>
      </c>
      <c r="K1075" s="33">
        <f t="shared" ref="K1075" si="324">SUM(E1075:J1077)</f>
        <v>8473198</v>
      </c>
    </row>
    <row r="1076" spans="1:11" ht="18" customHeight="1">
      <c r="A1076" s="37"/>
      <c r="B1076" s="40"/>
      <c r="C1076" s="4"/>
      <c r="D1076" s="4"/>
      <c r="E1076" s="31"/>
      <c r="F1076" s="31"/>
      <c r="G1076" s="31"/>
      <c r="H1076" s="31"/>
      <c r="I1076" s="31"/>
      <c r="J1076" s="31"/>
      <c r="K1076" s="34"/>
    </row>
    <row r="1077" spans="1:11">
      <c r="A1077" s="38"/>
      <c r="B1077" s="41"/>
      <c r="C1077" s="5"/>
      <c r="D1077" s="5"/>
      <c r="E1077" s="32"/>
      <c r="F1077" s="32"/>
      <c r="G1077" s="32"/>
      <c r="H1077" s="32"/>
      <c r="I1077" s="32"/>
      <c r="J1077" s="32"/>
      <c r="K1077" s="35"/>
    </row>
    <row r="1078" spans="1:11">
      <c r="A1078" s="36" t="s">
        <v>730</v>
      </c>
      <c r="B1078" s="39" t="s">
        <v>731</v>
      </c>
      <c r="C1078" s="3"/>
      <c r="D1078" s="3"/>
      <c r="E1078" s="30">
        <v>441010</v>
      </c>
      <c r="F1078" s="30">
        <v>1796452</v>
      </c>
      <c r="G1078" s="30">
        <v>0</v>
      </c>
      <c r="H1078" s="30">
        <v>0</v>
      </c>
      <c r="I1078" s="30">
        <v>0</v>
      </c>
      <c r="J1078" s="30">
        <v>0</v>
      </c>
      <c r="K1078" s="33">
        <f t="shared" ref="K1078" si="325">SUM(E1078:J1080)</f>
        <v>2237462</v>
      </c>
    </row>
    <row r="1079" spans="1:11" ht="18" customHeight="1">
      <c r="A1079" s="37"/>
      <c r="B1079" s="40"/>
      <c r="C1079" s="4"/>
      <c r="D1079" s="4"/>
      <c r="E1079" s="31"/>
      <c r="F1079" s="31"/>
      <c r="G1079" s="31"/>
      <c r="H1079" s="31"/>
      <c r="I1079" s="31"/>
      <c r="J1079" s="31"/>
      <c r="K1079" s="34"/>
    </row>
    <row r="1080" spans="1:11">
      <c r="A1080" s="38"/>
      <c r="B1080" s="41"/>
      <c r="C1080" s="5"/>
      <c r="D1080" s="5"/>
      <c r="E1080" s="32"/>
      <c r="F1080" s="32"/>
      <c r="G1080" s="32"/>
      <c r="H1080" s="32"/>
      <c r="I1080" s="32"/>
      <c r="J1080" s="32"/>
      <c r="K1080" s="35"/>
    </row>
    <row r="1081" spans="1:11">
      <c r="A1081" s="36" t="s">
        <v>732</v>
      </c>
      <c r="B1081" s="39" t="s">
        <v>733</v>
      </c>
      <c r="C1081" s="3"/>
      <c r="D1081" s="3"/>
      <c r="E1081" s="30">
        <v>0</v>
      </c>
      <c r="F1081" s="30">
        <v>390894</v>
      </c>
      <c r="G1081" s="30">
        <v>0</v>
      </c>
      <c r="H1081" s="30">
        <v>0</v>
      </c>
      <c r="I1081" s="30">
        <v>0</v>
      </c>
      <c r="J1081" s="30">
        <v>0</v>
      </c>
      <c r="K1081" s="33">
        <f t="shared" ref="K1081" si="326">SUM(E1081:J1083)</f>
        <v>390894</v>
      </c>
    </row>
    <row r="1082" spans="1:11" ht="18" customHeight="1">
      <c r="A1082" s="37"/>
      <c r="B1082" s="40"/>
      <c r="C1082" s="4"/>
      <c r="D1082" s="4"/>
      <c r="E1082" s="31"/>
      <c r="F1082" s="31"/>
      <c r="G1082" s="31"/>
      <c r="H1082" s="31"/>
      <c r="I1082" s="31"/>
      <c r="J1082" s="31"/>
      <c r="K1082" s="34"/>
    </row>
    <row r="1083" spans="1:11">
      <c r="A1083" s="38"/>
      <c r="B1083" s="41"/>
      <c r="C1083" s="5"/>
      <c r="D1083" s="5"/>
      <c r="E1083" s="32"/>
      <c r="F1083" s="32"/>
      <c r="G1083" s="32"/>
      <c r="H1083" s="32"/>
      <c r="I1083" s="32"/>
      <c r="J1083" s="32"/>
      <c r="K1083" s="35"/>
    </row>
    <row r="1084" spans="1:11">
      <c r="A1084" s="36" t="s">
        <v>734</v>
      </c>
      <c r="B1084" s="39" t="s">
        <v>735</v>
      </c>
      <c r="C1084" s="3"/>
      <c r="D1084" s="3"/>
      <c r="E1084" s="30">
        <v>6463292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3">
        <f t="shared" ref="K1084" si="327">SUM(E1084:J1086)</f>
        <v>6463292</v>
      </c>
    </row>
    <row r="1085" spans="1:11" ht="18" customHeight="1">
      <c r="A1085" s="37"/>
      <c r="B1085" s="40"/>
      <c r="C1085" s="4"/>
      <c r="D1085" s="4"/>
      <c r="E1085" s="31"/>
      <c r="F1085" s="31"/>
      <c r="G1085" s="31"/>
      <c r="H1085" s="31"/>
      <c r="I1085" s="31"/>
      <c r="J1085" s="31"/>
      <c r="K1085" s="34"/>
    </row>
    <row r="1086" spans="1:11">
      <c r="A1086" s="38"/>
      <c r="B1086" s="41"/>
      <c r="C1086" s="5"/>
      <c r="D1086" s="5"/>
      <c r="E1086" s="32"/>
      <c r="F1086" s="32"/>
      <c r="G1086" s="32"/>
      <c r="H1086" s="32"/>
      <c r="I1086" s="32"/>
      <c r="J1086" s="32"/>
      <c r="K1086" s="35"/>
    </row>
    <row r="1087" spans="1:11">
      <c r="A1087" s="36" t="s">
        <v>736</v>
      </c>
      <c r="B1087" s="39" t="s">
        <v>737</v>
      </c>
      <c r="C1087" s="3"/>
      <c r="D1087" s="3"/>
      <c r="E1087" s="30">
        <v>0</v>
      </c>
      <c r="F1087" s="30">
        <v>0</v>
      </c>
      <c r="G1087" s="30">
        <v>0</v>
      </c>
      <c r="H1087" s="30">
        <v>16681852</v>
      </c>
      <c r="I1087" s="30">
        <v>0</v>
      </c>
      <c r="J1087" s="30">
        <v>0</v>
      </c>
      <c r="K1087" s="33">
        <f t="shared" ref="K1087" si="328">SUM(E1087:J1089)</f>
        <v>16681852</v>
      </c>
    </row>
    <row r="1088" spans="1:11" ht="18" customHeight="1">
      <c r="A1088" s="37"/>
      <c r="B1088" s="40"/>
      <c r="C1088" s="4"/>
      <c r="D1088" s="4"/>
      <c r="E1088" s="31"/>
      <c r="F1088" s="31"/>
      <c r="G1088" s="31"/>
      <c r="H1088" s="31"/>
      <c r="I1088" s="31"/>
      <c r="J1088" s="31"/>
      <c r="K1088" s="34"/>
    </row>
    <row r="1089" spans="1:11">
      <c r="A1089" s="38"/>
      <c r="B1089" s="41"/>
      <c r="C1089" s="5"/>
      <c r="D1089" s="5"/>
      <c r="E1089" s="32"/>
      <c r="F1089" s="32"/>
      <c r="G1089" s="32"/>
      <c r="H1089" s="32"/>
      <c r="I1089" s="32"/>
      <c r="J1089" s="32"/>
      <c r="K1089" s="35"/>
    </row>
    <row r="1090" spans="1:11">
      <c r="A1090" s="36" t="s">
        <v>738</v>
      </c>
      <c r="B1090" s="39" t="s">
        <v>739</v>
      </c>
      <c r="C1090" s="3"/>
      <c r="D1090" s="3"/>
      <c r="E1090" s="30">
        <v>0</v>
      </c>
      <c r="F1090" s="30">
        <v>25210119</v>
      </c>
      <c r="G1090" s="30">
        <v>0</v>
      </c>
      <c r="H1090" s="30">
        <v>0</v>
      </c>
      <c r="I1090" s="30">
        <v>0</v>
      </c>
      <c r="J1090" s="30">
        <v>0</v>
      </c>
      <c r="K1090" s="33">
        <f t="shared" ref="K1090" si="329">SUM(E1090:J1092)</f>
        <v>25210119</v>
      </c>
    </row>
    <row r="1091" spans="1:11" ht="18" customHeight="1">
      <c r="A1091" s="37"/>
      <c r="B1091" s="40"/>
      <c r="C1091" s="4"/>
      <c r="D1091" s="4"/>
      <c r="E1091" s="31"/>
      <c r="F1091" s="31"/>
      <c r="G1091" s="31"/>
      <c r="H1091" s="31"/>
      <c r="I1091" s="31"/>
      <c r="J1091" s="31"/>
      <c r="K1091" s="34"/>
    </row>
    <row r="1092" spans="1:11">
      <c r="A1092" s="38"/>
      <c r="B1092" s="41"/>
      <c r="C1092" s="5"/>
      <c r="D1092" s="5"/>
      <c r="E1092" s="32"/>
      <c r="F1092" s="32"/>
      <c r="G1092" s="32"/>
      <c r="H1092" s="32"/>
      <c r="I1092" s="32"/>
      <c r="J1092" s="32"/>
      <c r="K1092" s="35"/>
    </row>
    <row r="1093" spans="1:11">
      <c r="A1093" s="36" t="s">
        <v>740</v>
      </c>
      <c r="B1093" s="39" t="s">
        <v>741</v>
      </c>
      <c r="C1093" s="3"/>
      <c r="D1093" s="3"/>
      <c r="E1093" s="30">
        <v>0</v>
      </c>
      <c r="F1093" s="30">
        <v>1340494</v>
      </c>
      <c r="G1093" s="30">
        <v>0</v>
      </c>
      <c r="H1093" s="30">
        <v>0</v>
      </c>
      <c r="I1093" s="30">
        <v>0</v>
      </c>
      <c r="J1093" s="30">
        <v>0</v>
      </c>
      <c r="K1093" s="33">
        <f t="shared" ref="K1093" si="330">SUM(E1093:J1095)</f>
        <v>1340494</v>
      </c>
    </row>
    <row r="1094" spans="1:11" ht="18" customHeight="1">
      <c r="A1094" s="37"/>
      <c r="B1094" s="40"/>
      <c r="C1094" s="4"/>
      <c r="D1094" s="4"/>
      <c r="E1094" s="31"/>
      <c r="F1094" s="31"/>
      <c r="G1094" s="31"/>
      <c r="H1094" s="31"/>
      <c r="I1094" s="31"/>
      <c r="J1094" s="31"/>
      <c r="K1094" s="34"/>
    </row>
    <row r="1095" spans="1:11">
      <c r="A1095" s="38"/>
      <c r="B1095" s="41"/>
      <c r="C1095" s="5"/>
      <c r="D1095" s="5"/>
      <c r="E1095" s="32"/>
      <c r="F1095" s="32"/>
      <c r="G1095" s="32"/>
      <c r="H1095" s="32"/>
      <c r="I1095" s="32"/>
      <c r="J1095" s="32"/>
      <c r="K1095" s="35"/>
    </row>
    <row r="1096" spans="1:11">
      <c r="A1096" s="36" t="s">
        <v>742</v>
      </c>
      <c r="B1096" s="39" t="s">
        <v>743</v>
      </c>
      <c r="C1096" s="3"/>
      <c r="D1096" s="3"/>
      <c r="E1096" s="30">
        <v>1357987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3">
        <f t="shared" ref="K1096" si="331">SUM(E1096:J1098)</f>
        <v>1357987</v>
      </c>
    </row>
    <row r="1097" spans="1:11" ht="18" customHeight="1">
      <c r="A1097" s="37"/>
      <c r="B1097" s="40"/>
      <c r="C1097" s="4"/>
      <c r="D1097" s="4"/>
      <c r="E1097" s="31"/>
      <c r="F1097" s="31"/>
      <c r="G1097" s="31"/>
      <c r="H1097" s="31"/>
      <c r="I1097" s="31"/>
      <c r="J1097" s="31"/>
      <c r="K1097" s="34"/>
    </row>
    <row r="1098" spans="1:11">
      <c r="A1098" s="38"/>
      <c r="B1098" s="41"/>
      <c r="C1098" s="5"/>
      <c r="D1098" s="5"/>
      <c r="E1098" s="32"/>
      <c r="F1098" s="32"/>
      <c r="G1098" s="32"/>
      <c r="H1098" s="32"/>
      <c r="I1098" s="32"/>
      <c r="J1098" s="32"/>
      <c r="K1098" s="35"/>
    </row>
    <row r="1099" spans="1:11">
      <c r="A1099" s="36" t="s">
        <v>744</v>
      </c>
      <c r="B1099" s="39" t="s">
        <v>745</v>
      </c>
      <c r="C1099" s="3"/>
      <c r="D1099" s="3"/>
      <c r="E1099" s="30">
        <v>0</v>
      </c>
      <c r="F1099" s="30">
        <v>9397294</v>
      </c>
      <c r="G1099" s="30">
        <v>0</v>
      </c>
      <c r="H1099" s="30">
        <v>135121797</v>
      </c>
      <c r="I1099" s="30">
        <v>0</v>
      </c>
      <c r="J1099" s="30">
        <v>0</v>
      </c>
      <c r="K1099" s="33">
        <f t="shared" ref="K1099" si="332">SUM(E1099:J1101)</f>
        <v>144519091</v>
      </c>
    </row>
    <row r="1100" spans="1:11" ht="18" customHeight="1">
      <c r="A1100" s="37"/>
      <c r="B1100" s="40"/>
      <c r="C1100" s="4"/>
      <c r="D1100" s="4"/>
      <c r="E1100" s="31"/>
      <c r="F1100" s="31"/>
      <c r="G1100" s="31"/>
      <c r="H1100" s="31"/>
      <c r="I1100" s="31"/>
      <c r="J1100" s="31"/>
      <c r="K1100" s="34"/>
    </row>
    <row r="1101" spans="1:11">
      <c r="A1101" s="38"/>
      <c r="B1101" s="41"/>
      <c r="C1101" s="5"/>
      <c r="D1101" s="5"/>
      <c r="E1101" s="32"/>
      <c r="F1101" s="32"/>
      <c r="G1101" s="32"/>
      <c r="H1101" s="32"/>
      <c r="I1101" s="32"/>
      <c r="J1101" s="32"/>
      <c r="K1101" s="35"/>
    </row>
    <row r="1102" spans="1:11">
      <c r="A1102" s="36" t="s">
        <v>746</v>
      </c>
      <c r="B1102" s="39" t="s">
        <v>747</v>
      </c>
      <c r="C1102" s="3"/>
      <c r="D1102" s="3"/>
      <c r="E1102" s="30">
        <v>0</v>
      </c>
      <c r="F1102" s="30">
        <v>0</v>
      </c>
      <c r="G1102" s="30">
        <v>0</v>
      </c>
      <c r="H1102" s="30">
        <v>5000000</v>
      </c>
      <c r="I1102" s="30">
        <v>0</v>
      </c>
      <c r="J1102" s="30">
        <v>0</v>
      </c>
      <c r="K1102" s="33">
        <f t="shared" ref="K1102" si="333">SUM(E1102:J1104)</f>
        <v>5000000</v>
      </c>
    </row>
    <row r="1103" spans="1:11" ht="18" customHeight="1">
      <c r="A1103" s="37"/>
      <c r="B1103" s="40"/>
      <c r="C1103" s="4"/>
      <c r="D1103" s="4"/>
      <c r="E1103" s="31"/>
      <c r="F1103" s="31"/>
      <c r="G1103" s="31"/>
      <c r="H1103" s="31"/>
      <c r="I1103" s="31"/>
      <c r="J1103" s="31"/>
      <c r="K1103" s="34"/>
    </row>
    <row r="1104" spans="1:11">
      <c r="A1104" s="38"/>
      <c r="B1104" s="41"/>
      <c r="C1104" s="5"/>
      <c r="D1104" s="5"/>
      <c r="E1104" s="32"/>
      <c r="F1104" s="32"/>
      <c r="G1104" s="32"/>
      <c r="H1104" s="32"/>
      <c r="I1104" s="32"/>
      <c r="J1104" s="32"/>
      <c r="K1104" s="35"/>
    </row>
    <row r="1105" spans="1:11">
      <c r="A1105" s="36" t="s">
        <v>748</v>
      </c>
      <c r="B1105" s="39" t="s">
        <v>749</v>
      </c>
      <c r="C1105" s="3"/>
      <c r="D1105" s="3"/>
      <c r="E1105" s="30">
        <v>0</v>
      </c>
      <c r="F1105" s="30">
        <v>1250000</v>
      </c>
      <c r="G1105" s="30">
        <v>0</v>
      </c>
      <c r="H1105" s="30">
        <v>1150000</v>
      </c>
      <c r="I1105" s="30">
        <v>0</v>
      </c>
      <c r="J1105" s="30">
        <v>0</v>
      </c>
      <c r="K1105" s="33">
        <f t="shared" ref="K1105" si="334">SUM(E1105:J1107)</f>
        <v>2400000</v>
      </c>
    </row>
    <row r="1106" spans="1:11" ht="18" customHeight="1">
      <c r="A1106" s="37"/>
      <c r="B1106" s="40"/>
      <c r="C1106" s="4"/>
      <c r="D1106" s="4"/>
      <c r="E1106" s="31"/>
      <c r="F1106" s="31"/>
      <c r="G1106" s="31"/>
      <c r="H1106" s="31"/>
      <c r="I1106" s="31"/>
      <c r="J1106" s="31"/>
      <c r="K1106" s="34"/>
    </row>
    <row r="1107" spans="1:11">
      <c r="A1107" s="38"/>
      <c r="B1107" s="41"/>
      <c r="C1107" s="5"/>
      <c r="D1107" s="5"/>
      <c r="E1107" s="32"/>
      <c r="F1107" s="32"/>
      <c r="G1107" s="32"/>
      <c r="H1107" s="32"/>
      <c r="I1107" s="32"/>
      <c r="J1107" s="32"/>
      <c r="K1107" s="35"/>
    </row>
    <row r="1108" spans="1:11">
      <c r="A1108" s="36" t="s">
        <v>750</v>
      </c>
      <c r="B1108" s="39" t="s">
        <v>751</v>
      </c>
      <c r="C1108" s="3"/>
      <c r="D1108" s="3"/>
      <c r="E1108" s="30">
        <v>0</v>
      </c>
      <c r="F1108" s="30">
        <v>1200000</v>
      </c>
      <c r="G1108" s="30">
        <v>0</v>
      </c>
      <c r="H1108" s="30">
        <v>0</v>
      </c>
      <c r="I1108" s="30">
        <v>0</v>
      </c>
      <c r="J1108" s="30">
        <v>0</v>
      </c>
      <c r="K1108" s="33">
        <f t="shared" ref="K1108" si="335">SUM(E1108:J1110)</f>
        <v>1200000</v>
      </c>
    </row>
    <row r="1109" spans="1:11" ht="18" customHeight="1">
      <c r="A1109" s="37"/>
      <c r="B1109" s="40"/>
      <c r="C1109" s="4"/>
      <c r="D1109" s="4"/>
      <c r="E1109" s="31"/>
      <c r="F1109" s="31"/>
      <c r="G1109" s="31"/>
      <c r="H1109" s="31"/>
      <c r="I1109" s="31"/>
      <c r="J1109" s="31"/>
      <c r="K1109" s="34"/>
    </row>
    <row r="1110" spans="1:11">
      <c r="A1110" s="38"/>
      <c r="B1110" s="41"/>
      <c r="C1110" s="5"/>
      <c r="D1110" s="5"/>
      <c r="E1110" s="32"/>
      <c r="F1110" s="32"/>
      <c r="G1110" s="32"/>
      <c r="H1110" s="32"/>
      <c r="I1110" s="32"/>
      <c r="J1110" s="32"/>
      <c r="K1110" s="35"/>
    </row>
    <row r="1111" spans="1:11">
      <c r="A1111" s="36" t="s">
        <v>752</v>
      </c>
      <c r="B1111" s="39" t="s">
        <v>753</v>
      </c>
      <c r="C1111" s="3"/>
      <c r="D1111" s="3"/>
      <c r="E1111" s="30">
        <v>0</v>
      </c>
      <c r="F1111" s="30">
        <v>1200000</v>
      </c>
      <c r="G1111" s="30">
        <v>0</v>
      </c>
      <c r="H1111" s="30">
        <v>0</v>
      </c>
      <c r="I1111" s="30">
        <v>0</v>
      </c>
      <c r="J1111" s="30">
        <v>0</v>
      </c>
      <c r="K1111" s="33">
        <f t="shared" ref="K1111" si="336">SUM(E1111:J1113)</f>
        <v>1200000</v>
      </c>
    </row>
    <row r="1112" spans="1:11" ht="18" customHeight="1">
      <c r="A1112" s="37"/>
      <c r="B1112" s="40"/>
      <c r="C1112" s="4"/>
      <c r="D1112" s="4"/>
      <c r="E1112" s="31"/>
      <c r="F1112" s="31"/>
      <c r="G1112" s="31"/>
      <c r="H1112" s="31"/>
      <c r="I1112" s="31"/>
      <c r="J1112" s="31"/>
      <c r="K1112" s="34"/>
    </row>
    <row r="1113" spans="1:11">
      <c r="A1113" s="38"/>
      <c r="B1113" s="41"/>
      <c r="C1113" s="5"/>
      <c r="D1113" s="5"/>
      <c r="E1113" s="32"/>
      <c r="F1113" s="32"/>
      <c r="G1113" s="32"/>
      <c r="H1113" s="32"/>
      <c r="I1113" s="32"/>
      <c r="J1113" s="32"/>
      <c r="K1113" s="35"/>
    </row>
    <row r="1114" spans="1:11">
      <c r="A1114" s="36" t="s">
        <v>754</v>
      </c>
      <c r="B1114" s="39" t="s">
        <v>755</v>
      </c>
      <c r="C1114" s="3"/>
      <c r="D1114" s="3"/>
      <c r="E1114" s="30">
        <v>0</v>
      </c>
      <c r="F1114" s="30">
        <v>0</v>
      </c>
      <c r="G1114" s="30">
        <v>0</v>
      </c>
      <c r="H1114" s="30">
        <v>3001369</v>
      </c>
      <c r="I1114" s="30">
        <v>0</v>
      </c>
      <c r="J1114" s="30">
        <v>1498631</v>
      </c>
      <c r="K1114" s="33">
        <f t="shared" ref="K1114" si="337">SUM(E1114:J1116)</f>
        <v>4500000</v>
      </c>
    </row>
    <row r="1115" spans="1:11" ht="18" customHeight="1">
      <c r="A1115" s="37"/>
      <c r="B1115" s="40"/>
      <c r="C1115" s="4"/>
      <c r="D1115" s="4"/>
      <c r="E1115" s="31"/>
      <c r="F1115" s="31"/>
      <c r="G1115" s="31"/>
      <c r="H1115" s="31"/>
      <c r="I1115" s="31"/>
      <c r="J1115" s="31"/>
      <c r="K1115" s="34"/>
    </row>
    <row r="1116" spans="1:11">
      <c r="A1116" s="38"/>
      <c r="B1116" s="41"/>
      <c r="C1116" s="5"/>
      <c r="D1116" s="5"/>
      <c r="E1116" s="32"/>
      <c r="F1116" s="32"/>
      <c r="G1116" s="32"/>
      <c r="H1116" s="32"/>
      <c r="I1116" s="32"/>
      <c r="J1116" s="32"/>
      <c r="K1116" s="35"/>
    </row>
    <row r="1117" spans="1:11">
      <c r="A1117" s="36" t="s">
        <v>756</v>
      </c>
      <c r="B1117" s="39" t="s">
        <v>757</v>
      </c>
      <c r="C1117" s="3"/>
      <c r="D1117" s="3"/>
      <c r="E1117" s="30">
        <v>0</v>
      </c>
      <c r="F1117" s="30">
        <v>10019960</v>
      </c>
      <c r="G1117" s="30">
        <v>0</v>
      </c>
      <c r="H1117" s="30">
        <v>9980040</v>
      </c>
      <c r="I1117" s="30">
        <v>0</v>
      </c>
      <c r="J1117" s="30">
        <v>0</v>
      </c>
      <c r="K1117" s="33">
        <f t="shared" ref="K1117" si="338">SUM(E1117:J1119)</f>
        <v>20000000</v>
      </c>
    </row>
    <row r="1118" spans="1:11" ht="18" customHeight="1">
      <c r="A1118" s="37"/>
      <c r="B1118" s="40"/>
      <c r="C1118" s="4"/>
      <c r="D1118" s="4"/>
      <c r="E1118" s="31"/>
      <c r="F1118" s="31"/>
      <c r="G1118" s="31"/>
      <c r="H1118" s="31"/>
      <c r="I1118" s="31"/>
      <c r="J1118" s="31"/>
      <c r="K1118" s="34"/>
    </row>
    <row r="1119" spans="1:11">
      <c r="A1119" s="38"/>
      <c r="B1119" s="41"/>
      <c r="C1119" s="5"/>
      <c r="D1119" s="5"/>
      <c r="E1119" s="32"/>
      <c r="F1119" s="32"/>
      <c r="G1119" s="32"/>
      <c r="H1119" s="32"/>
      <c r="I1119" s="32"/>
      <c r="J1119" s="32"/>
      <c r="K1119" s="35"/>
    </row>
    <row r="1120" spans="1:11">
      <c r="A1120" s="36" t="s">
        <v>758</v>
      </c>
      <c r="B1120" s="39" t="s">
        <v>759</v>
      </c>
      <c r="C1120" s="3"/>
      <c r="D1120" s="3"/>
      <c r="E1120" s="30">
        <v>0</v>
      </c>
      <c r="F1120" s="30">
        <v>1678914</v>
      </c>
      <c r="G1120" s="30">
        <v>0</v>
      </c>
      <c r="H1120" s="30">
        <v>4321086</v>
      </c>
      <c r="I1120" s="30">
        <v>0</v>
      </c>
      <c r="J1120" s="30">
        <v>0</v>
      </c>
      <c r="K1120" s="33">
        <f t="shared" ref="K1120" si="339">SUM(E1120:J1122)</f>
        <v>6000000</v>
      </c>
    </row>
    <row r="1121" spans="1:11" ht="18" customHeight="1">
      <c r="A1121" s="37"/>
      <c r="B1121" s="40"/>
      <c r="C1121" s="4"/>
      <c r="D1121" s="4"/>
      <c r="E1121" s="31"/>
      <c r="F1121" s="31"/>
      <c r="G1121" s="31"/>
      <c r="H1121" s="31"/>
      <c r="I1121" s="31"/>
      <c r="J1121" s="31"/>
      <c r="K1121" s="34"/>
    </row>
    <row r="1122" spans="1:11">
      <c r="A1122" s="38"/>
      <c r="B1122" s="41"/>
      <c r="C1122" s="5"/>
      <c r="D1122" s="5"/>
      <c r="E1122" s="32"/>
      <c r="F1122" s="32"/>
      <c r="G1122" s="32"/>
      <c r="H1122" s="32"/>
      <c r="I1122" s="32"/>
      <c r="J1122" s="32"/>
      <c r="K1122" s="35"/>
    </row>
    <row r="1123" spans="1:11">
      <c r="A1123" s="36" t="s">
        <v>760</v>
      </c>
      <c r="B1123" s="39" t="s">
        <v>761</v>
      </c>
      <c r="C1123" s="3"/>
      <c r="D1123" s="3"/>
      <c r="E1123" s="30">
        <v>0</v>
      </c>
      <c r="F1123" s="30">
        <v>1200000</v>
      </c>
      <c r="G1123" s="30">
        <v>0</v>
      </c>
      <c r="H1123" s="30">
        <v>0</v>
      </c>
      <c r="I1123" s="30">
        <v>0</v>
      </c>
      <c r="J1123" s="30">
        <v>0</v>
      </c>
      <c r="K1123" s="33">
        <f t="shared" ref="K1123" si="340">SUM(E1123:J1125)</f>
        <v>1200000</v>
      </c>
    </row>
    <row r="1124" spans="1:11" ht="18" customHeight="1">
      <c r="A1124" s="37"/>
      <c r="B1124" s="40"/>
      <c r="C1124" s="4"/>
      <c r="D1124" s="4"/>
      <c r="E1124" s="31"/>
      <c r="F1124" s="31"/>
      <c r="G1124" s="31"/>
      <c r="H1124" s="31"/>
      <c r="I1124" s="31"/>
      <c r="J1124" s="31"/>
      <c r="K1124" s="34"/>
    </row>
    <row r="1125" spans="1:11">
      <c r="A1125" s="38"/>
      <c r="B1125" s="41"/>
      <c r="C1125" s="5"/>
      <c r="D1125" s="5"/>
      <c r="E1125" s="32"/>
      <c r="F1125" s="32"/>
      <c r="G1125" s="32"/>
      <c r="H1125" s="32"/>
      <c r="I1125" s="32"/>
      <c r="J1125" s="32"/>
      <c r="K1125" s="35"/>
    </row>
    <row r="1126" spans="1:11">
      <c r="A1126" s="36" t="s">
        <v>762</v>
      </c>
      <c r="B1126" s="39" t="s">
        <v>763</v>
      </c>
      <c r="C1126" s="3"/>
      <c r="D1126" s="3"/>
      <c r="E1126" s="30">
        <v>0</v>
      </c>
      <c r="F1126" s="30">
        <v>5000000</v>
      </c>
      <c r="G1126" s="30">
        <v>0</v>
      </c>
      <c r="H1126" s="30">
        <v>0</v>
      </c>
      <c r="I1126" s="30">
        <v>0</v>
      </c>
      <c r="J1126" s="30">
        <v>0</v>
      </c>
      <c r="K1126" s="33">
        <f t="shared" ref="K1126" si="341">SUM(E1126:J1128)</f>
        <v>5000000</v>
      </c>
    </row>
    <row r="1127" spans="1:11" ht="18" customHeight="1">
      <c r="A1127" s="37"/>
      <c r="B1127" s="40"/>
      <c r="C1127" s="4"/>
      <c r="D1127" s="4"/>
      <c r="E1127" s="31"/>
      <c r="F1127" s="31"/>
      <c r="G1127" s="31"/>
      <c r="H1127" s="31"/>
      <c r="I1127" s="31"/>
      <c r="J1127" s="31"/>
      <c r="K1127" s="34"/>
    </row>
    <row r="1128" spans="1:11">
      <c r="A1128" s="38"/>
      <c r="B1128" s="41"/>
      <c r="C1128" s="5"/>
      <c r="D1128" s="5"/>
      <c r="E1128" s="32"/>
      <c r="F1128" s="32"/>
      <c r="G1128" s="32"/>
      <c r="H1128" s="32"/>
      <c r="I1128" s="32"/>
      <c r="J1128" s="32"/>
      <c r="K1128" s="35"/>
    </row>
    <row r="1129" spans="1:11">
      <c r="A1129" s="36" t="s">
        <v>764</v>
      </c>
      <c r="B1129" s="39" t="s">
        <v>765</v>
      </c>
      <c r="C1129" s="3"/>
      <c r="D1129" s="3"/>
      <c r="E1129" s="30">
        <v>2175222</v>
      </c>
      <c r="F1129" s="30">
        <v>10130098</v>
      </c>
      <c r="G1129" s="30">
        <v>0</v>
      </c>
      <c r="H1129" s="30">
        <v>123621975</v>
      </c>
      <c r="I1129" s="30">
        <v>0</v>
      </c>
      <c r="J1129" s="30">
        <v>0</v>
      </c>
      <c r="K1129" s="33">
        <f t="shared" ref="K1129" si="342">SUM(E1129:J1131)</f>
        <v>135927295</v>
      </c>
    </row>
    <row r="1130" spans="1:11" ht="18" customHeight="1">
      <c r="A1130" s="37"/>
      <c r="B1130" s="40"/>
      <c r="C1130" s="4"/>
      <c r="D1130" s="4"/>
      <c r="E1130" s="31"/>
      <c r="F1130" s="31"/>
      <c r="G1130" s="31"/>
      <c r="H1130" s="31"/>
      <c r="I1130" s="31"/>
      <c r="J1130" s="31"/>
      <c r="K1130" s="34"/>
    </row>
    <row r="1131" spans="1:11">
      <c r="A1131" s="38"/>
      <c r="B1131" s="41"/>
      <c r="C1131" s="5"/>
      <c r="D1131" s="5"/>
      <c r="E1131" s="32"/>
      <c r="F1131" s="32"/>
      <c r="G1131" s="32"/>
      <c r="H1131" s="32"/>
      <c r="I1131" s="32"/>
      <c r="J1131" s="32"/>
      <c r="K1131" s="35"/>
    </row>
    <row r="1132" spans="1:11">
      <c r="A1132" s="36" t="s">
        <v>766</v>
      </c>
      <c r="B1132" s="39" t="s">
        <v>767</v>
      </c>
      <c r="C1132" s="3"/>
      <c r="D1132" s="3"/>
      <c r="E1132" s="30">
        <v>5317087</v>
      </c>
      <c r="F1132" s="30">
        <v>245208</v>
      </c>
      <c r="G1132" s="30">
        <v>0</v>
      </c>
      <c r="H1132" s="30">
        <v>2321964</v>
      </c>
      <c r="I1132" s="30">
        <v>0</v>
      </c>
      <c r="J1132" s="30">
        <v>0</v>
      </c>
      <c r="K1132" s="33">
        <f t="shared" ref="K1132" si="343">SUM(E1132:J1134)</f>
        <v>7884259</v>
      </c>
    </row>
    <row r="1133" spans="1:11" ht="18" customHeight="1">
      <c r="A1133" s="37"/>
      <c r="B1133" s="40"/>
      <c r="C1133" s="4"/>
      <c r="D1133" s="4"/>
      <c r="E1133" s="31"/>
      <c r="F1133" s="31"/>
      <c r="G1133" s="31"/>
      <c r="H1133" s="31"/>
      <c r="I1133" s="31"/>
      <c r="J1133" s="31"/>
      <c r="K1133" s="34"/>
    </row>
    <row r="1134" spans="1:11">
      <c r="A1134" s="38"/>
      <c r="B1134" s="41"/>
      <c r="C1134" s="5"/>
      <c r="D1134" s="5"/>
      <c r="E1134" s="32"/>
      <c r="F1134" s="32"/>
      <c r="G1134" s="32"/>
      <c r="H1134" s="32"/>
      <c r="I1134" s="32"/>
      <c r="J1134" s="32"/>
      <c r="K1134" s="35"/>
    </row>
    <row r="1135" spans="1:11">
      <c r="A1135" s="36" t="s">
        <v>768</v>
      </c>
      <c r="B1135" s="39" t="s">
        <v>769</v>
      </c>
      <c r="C1135" s="3"/>
      <c r="D1135" s="3"/>
      <c r="E1135" s="30">
        <v>32184</v>
      </c>
      <c r="F1135" s="30">
        <v>367733</v>
      </c>
      <c r="G1135" s="30">
        <v>0</v>
      </c>
      <c r="H1135" s="30">
        <v>0</v>
      </c>
      <c r="I1135" s="30">
        <v>0</v>
      </c>
      <c r="J1135" s="30">
        <v>0</v>
      </c>
      <c r="K1135" s="33">
        <f t="shared" ref="K1135" si="344">SUM(E1135:J1137)</f>
        <v>399917</v>
      </c>
    </row>
    <row r="1136" spans="1:11" ht="18" customHeight="1">
      <c r="A1136" s="37"/>
      <c r="B1136" s="40"/>
      <c r="C1136" s="4"/>
      <c r="D1136" s="4"/>
      <c r="E1136" s="31"/>
      <c r="F1136" s="31"/>
      <c r="G1136" s="31"/>
      <c r="H1136" s="31"/>
      <c r="I1136" s="31"/>
      <c r="J1136" s="31"/>
      <c r="K1136" s="34"/>
    </row>
    <row r="1137" spans="1:11">
      <c r="A1137" s="38"/>
      <c r="B1137" s="41"/>
      <c r="C1137" s="5"/>
      <c r="D1137" s="5"/>
      <c r="E1137" s="32"/>
      <c r="F1137" s="32"/>
      <c r="G1137" s="32"/>
      <c r="H1137" s="32"/>
      <c r="I1137" s="32"/>
      <c r="J1137" s="32"/>
      <c r="K1137" s="35"/>
    </row>
    <row r="1138" spans="1:11">
      <c r="A1138" s="36" t="s">
        <v>770</v>
      </c>
      <c r="B1138" s="39" t="s">
        <v>771</v>
      </c>
      <c r="C1138" s="3"/>
      <c r="D1138" s="3"/>
      <c r="E1138" s="30">
        <v>0</v>
      </c>
      <c r="F1138" s="30">
        <v>0</v>
      </c>
      <c r="G1138" s="30">
        <v>0</v>
      </c>
      <c r="H1138" s="30">
        <v>2179786</v>
      </c>
      <c r="I1138" s="30">
        <v>0</v>
      </c>
      <c r="J1138" s="30">
        <v>0</v>
      </c>
      <c r="K1138" s="33">
        <f t="shared" ref="K1138" si="345">SUM(E1138:J1140)</f>
        <v>2179786</v>
      </c>
    </row>
    <row r="1139" spans="1:11" ht="18" customHeight="1">
      <c r="A1139" s="37"/>
      <c r="B1139" s="40"/>
      <c r="C1139" s="4"/>
      <c r="D1139" s="4"/>
      <c r="E1139" s="31"/>
      <c r="F1139" s="31"/>
      <c r="G1139" s="31"/>
      <c r="H1139" s="31"/>
      <c r="I1139" s="31"/>
      <c r="J1139" s="31"/>
      <c r="K1139" s="34"/>
    </row>
    <row r="1140" spans="1:11">
      <c r="A1140" s="38"/>
      <c r="B1140" s="41"/>
      <c r="C1140" s="5"/>
      <c r="D1140" s="5"/>
      <c r="E1140" s="32"/>
      <c r="F1140" s="32"/>
      <c r="G1140" s="32"/>
      <c r="H1140" s="32"/>
      <c r="I1140" s="32"/>
      <c r="J1140" s="32"/>
      <c r="K1140" s="35"/>
    </row>
    <row r="1141" spans="1:11">
      <c r="A1141" s="36" t="s">
        <v>772</v>
      </c>
      <c r="B1141" s="39" t="s">
        <v>773</v>
      </c>
      <c r="C1141" s="3"/>
      <c r="D1141" s="3"/>
      <c r="E1141" s="30">
        <v>0</v>
      </c>
      <c r="F1141" s="30">
        <v>0</v>
      </c>
      <c r="G1141" s="30">
        <v>0</v>
      </c>
      <c r="H1141" s="30">
        <v>2742158</v>
      </c>
      <c r="I1141" s="30">
        <v>0</v>
      </c>
      <c r="J1141" s="30">
        <v>0</v>
      </c>
      <c r="K1141" s="33">
        <f t="shared" ref="K1141" si="346">SUM(E1141:J1143)</f>
        <v>2742158</v>
      </c>
    </row>
    <row r="1142" spans="1:11" ht="18" customHeight="1">
      <c r="A1142" s="37"/>
      <c r="B1142" s="40"/>
      <c r="C1142" s="4"/>
      <c r="D1142" s="4"/>
      <c r="E1142" s="31"/>
      <c r="F1142" s="31"/>
      <c r="G1142" s="31"/>
      <c r="H1142" s="31"/>
      <c r="I1142" s="31"/>
      <c r="J1142" s="31"/>
      <c r="K1142" s="34"/>
    </row>
    <row r="1143" spans="1:11">
      <c r="A1143" s="38"/>
      <c r="B1143" s="41"/>
      <c r="C1143" s="5"/>
      <c r="D1143" s="5"/>
      <c r="E1143" s="32"/>
      <c r="F1143" s="32"/>
      <c r="G1143" s="32"/>
      <c r="H1143" s="32"/>
      <c r="I1143" s="32"/>
      <c r="J1143" s="32"/>
      <c r="K1143" s="35"/>
    </row>
    <row r="1144" spans="1:11">
      <c r="A1144" s="36" t="s">
        <v>774</v>
      </c>
      <c r="B1144" s="39" t="s">
        <v>775</v>
      </c>
      <c r="C1144" s="3"/>
      <c r="D1144" s="3"/>
      <c r="E1144" s="30">
        <v>0</v>
      </c>
      <c r="F1144" s="30">
        <v>0</v>
      </c>
      <c r="G1144" s="30">
        <v>0</v>
      </c>
      <c r="H1144" s="30">
        <v>4000000</v>
      </c>
      <c r="I1144" s="30">
        <v>0</v>
      </c>
      <c r="J1144" s="30">
        <v>0</v>
      </c>
      <c r="K1144" s="33">
        <f t="shared" ref="K1144" si="347">SUM(E1144:J1146)</f>
        <v>4000000</v>
      </c>
    </row>
    <row r="1145" spans="1:11" ht="18" customHeight="1">
      <c r="A1145" s="37"/>
      <c r="B1145" s="40"/>
      <c r="C1145" s="4"/>
      <c r="D1145" s="4"/>
      <c r="E1145" s="31"/>
      <c r="F1145" s="31"/>
      <c r="G1145" s="31"/>
      <c r="H1145" s="31"/>
      <c r="I1145" s="31"/>
      <c r="J1145" s="31"/>
      <c r="K1145" s="34"/>
    </row>
    <row r="1146" spans="1:11">
      <c r="A1146" s="38"/>
      <c r="B1146" s="41"/>
      <c r="C1146" s="5"/>
      <c r="D1146" s="5"/>
      <c r="E1146" s="32"/>
      <c r="F1146" s="32"/>
      <c r="G1146" s="32"/>
      <c r="H1146" s="32"/>
      <c r="I1146" s="32"/>
      <c r="J1146" s="32"/>
      <c r="K1146" s="35"/>
    </row>
    <row r="1147" spans="1:11">
      <c r="A1147" s="36" t="s">
        <v>776</v>
      </c>
      <c r="B1147" s="39" t="s">
        <v>777</v>
      </c>
      <c r="C1147" s="3"/>
      <c r="D1147" s="3"/>
      <c r="E1147" s="30">
        <v>6523947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3">
        <f t="shared" ref="K1147" si="348">SUM(E1147:J1149)</f>
        <v>6523947</v>
      </c>
    </row>
    <row r="1148" spans="1:11" ht="18" customHeight="1">
      <c r="A1148" s="37"/>
      <c r="B1148" s="40"/>
      <c r="C1148" s="4"/>
      <c r="D1148" s="4"/>
      <c r="E1148" s="31"/>
      <c r="F1148" s="31"/>
      <c r="G1148" s="31"/>
      <c r="H1148" s="31"/>
      <c r="I1148" s="31"/>
      <c r="J1148" s="31"/>
      <c r="K1148" s="34"/>
    </row>
    <row r="1149" spans="1:11">
      <c r="A1149" s="38"/>
      <c r="B1149" s="41"/>
      <c r="C1149" s="5"/>
      <c r="D1149" s="5"/>
      <c r="E1149" s="32"/>
      <c r="F1149" s="32"/>
      <c r="G1149" s="32"/>
      <c r="H1149" s="32"/>
      <c r="I1149" s="32"/>
      <c r="J1149" s="32"/>
      <c r="K1149" s="35"/>
    </row>
    <row r="1150" spans="1:11">
      <c r="A1150" s="36" t="s">
        <v>778</v>
      </c>
      <c r="B1150" s="39" t="s">
        <v>779</v>
      </c>
      <c r="C1150" s="3"/>
      <c r="D1150" s="3"/>
      <c r="E1150" s="30">
        <v>0</v>
      </c>
      <c r="F1150" s="30">
        <v>0</v>
      </c>
      <c r="G1150" s="30">
        <v>0</v>
      </c>
      <c r="H1150" s="30">
        <v>1000000</v>
      </c>
      <c r="I1150" s="30">
        <v>0</v>
      </c>
      <c r="J1150" s="30">
        <v>0</v>
      </c>
      <c r="K1150" s="33">
        <f t="shared" ref="K1150" si="349">SUM(E1150:J1152)</f>
        <v>1000000</v>
      </c>
    </row>
    <row r="1151" spans="1:11" ht="18" customHeight="1">
      <c r="A1151" s="37"/>
      <c r="B1151" s="40"/>
      <c r="C1151" s="4"/>
      <c r="D1151" s="4"/>
      <c r="E1151" s="31"/>
      <c r="F1151" s="31"/>
      <c r="G1151" s="31"/>
      <c r="H1151" s="31"/>
      <c r="I1151" s="31"/>
      <c r="J1151" s="31"/>
      <c r="K1151" s="34"/>
    </row>
    <row r="1152" spans="1:11">
      <c r="A1152" s="38"/>
      <c r="B1152" s="41"/>
      <c r="C1152" s="5"/>
      <c r="D1152" s="5"/>
      <c r="E1152" s="32"/>
      <c r="F1152" s="32"/>
      <c r="G1152" s="32"/>
      <c r="H1152" s="32"/>
      <c r="I1152" s="32"/>
      <c r="J1152" s="32"/>
      <c r="K1152" s="35"/>
    </row>
    <row r="1153" spans="1:11">
      <c r="A1153" s="36" t="s">
        <v>780</v>
      </c>
      <c r="B1153" s="39" t="s">
        <v>781</v>
      </c>
      <c r="C1153" s="3"/>
      <c r="D1153" s="3"/>
      <c r="E1153" s="30">
        <v>0</v>
      </c>
      <c r="F1153" s="30">
        <v>0</v>
      </c>
      <c r="G1153" s="30">
        <v>0</v>
      </c>
      <c r="H1153" s="30">
        <v>1571084</v>
      </c>
      <c r="I1153" s="30">
        <v>0</v>
      </c>
      <c r="J1153" s="30">
        <v>0</v>
      </c>
      <c r="K1153" s="33">
        <f t="shared" ref="K1153" si="350">SUM(E1153:J1155)</f>
        <v>1571084</v>
      </c>
    </row>
    <row r="1154" spans="1:11" ht="18" customHeight="1">
      <c r="A1154" s="37"/>
      <c r="B1154" s="40"/>
      <c r="C1154" s="4"/>
      <c r="D1154" s="4"/>
      <c r="E1154" s="31"/>
      <c r="F1154" s="31"/>
      <c r="G1154" s="31"/>
      <c r="H1154" s="31"/>
      <c r="I1154" s="31"/>
      <c r="J1154" s="31"/>
      <c r="K1154" s="34"/>
    </row>
    <row r="1155" spans="1:11">
      <c r="A1155" s="38"/>
      <c r="B1155" s="41"/>
      <c r="C1155" s="5"/>
      <c r="D1155" s="5"/>
      <c r="E1155" s="32"/>
      <c r="F1155" s="32"/>
      <c r="G1155" s="32"/>
      <c r="H1155" s="32"/>
      <c r="I1155" s="32"/>
      <c r="J1155" s="32"/>
      <c r="K1155" s="35"/>
    </row>
    <row r="1156" spans="1:11">
      <c r="A1156" s="36" t="s">
        <v>782</v>
      </c>
      <c r="B1156" s="39" t="s">
        <v>783</v>
      </c>
      <c r="C1156" s="3"/>
      <c r="D1156" s="3"/>
      <c r="E1156" s="30">
        <v>0</v>
      </c>
      <c r="F1156" s="30">
        <v>0</v>
      </c>
      <c r="G1156" s="30">
        <v>0</v>
      </c>
      <c r="H1156" s="30">
        <v>700000</v>
      </c>
      <c r="I1156" s="30">
        <v>0</v>
      </c>
      <c r="J1156" s="30">
        <v>0</v>
      </c>
      <c r="K1156" s="33">
        <f t="shared" ref="K1156" si="351">SUM(E1156:J1158)</f>
        <v>700000</v>
      </c>
    </row>
    <row r="1157" spans="1:11" ht="18" customHeight="1">
      <c r="A1157" s="37"/>
      <c r="B1157" s="40"/>
      <c r="C1157" s="4"/>
      <c r="D1157" s="4"/>
      <c r="E1157" s="31"/>
      <c r="F1157" s="31"/>
      <c r="G1157" s="31"/>
      <c r="H1157" s="31"/>
      <c r="I1157" s="31"/>
      <c r="J1157" s="31"/>
      <c r="K1157" s="34"/>
    </row>
    <row r="1158" spans="1:11">
      <c r="A1158" s="38"/>
      <c r="B1158" s="41"/>
      <c r="C1158" s="5"/>
      <c r="D1158" s="5"/>
      <c r="E1158" s="32"/>
      <c r="F1158" s="32"/>
      <c r="G1158" s="32"/>
      <c r="H1158" s="32"/>
      <c r="I1158" s="32"/>
      <c r="J1158" s="32"/>
      <c r="K1158" s="35"/>
    </row>
    <row r="1159" spans="1:11">
      <c r="A1159" s="36" t="s">
        <v>784</v>
      </c>
      <c r="B1159" s="39" t="s">
        <v>785</v>
      </c>
      <c r="C1159" s="3"/>
      <c r="D1159" s="3"/>
      <c r="E1159" s="30">
        <v>480293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3">
        <f t="shared" ref="K1159" si="352">SUM(E1159:J1161)</f>
        <v>480293</v>
      </c>
    </row>
    <row r="1160" spans="1:11" ht="18" customHeight="1">
      <c r="A1160" s="37"/>
      <c r="B1160" s="40"/>
      <c r="C1160" s="4"/>
      <c r="D1160" s="4"/>
      <c r="E1160" s="31"/>
      <c r="F1160" s="31"/>
      <c r="G1160" s="31"/>
      <c r="H1160" s="31"/>
      <c r="I1160" s="31"/>
      <c r="J1160" s="31"/>
      <c r="K1160" s="34"/>
    </row>
    <row r="1161" spans="1:11">
      <c r="A1161" s="38"/>
      <c r="B1161" s="41"/>
      <c r="C1161" s="5"/>
      <c r="D1161" s="5"/>
      <c r="E1161" s="32"/>
      <c r="F1161" s="32"/>
      <c r="G1161" s="32"/>
      <c r="H1161" s="32"/>
      <c r="I1161" s="32"/>
      <c r="J1161" s="32"/>
      <c r="K1161" s="35"/>
    </row>
    <row r="1162" spans="1:11">
      <c r="A1162" s="36" t="s">
        <v>786</v>
      </c>
      <c r="B1162" s="39" t="s">
        <v>787</v>
      </c>
      <c r="C1162" s="3"/>
      <c r="D1162" s="3"/>
      <c r="E1162" s="30">
        <v>0</v>
      </c>
      <c r="F1162" s="30">
        <v>0</v>
      </c>
      <c r="G1162" s="30">
        <v>0</v>
      </c>
      <c r="H1162" s="30">
        <v>280293</v>
      </c>
      <c r="I1162" s="30">
        <v>0</v>
      </c>
      <c r="J1162" s="30">
        <v>0</v>
      </c>
      <c r="K1162" s="33">
        <f t="shared" ref="K1162" si="353">SUM(E1162:J1164)</f>
        <v>280293</v>
      </c>
    </row>
    <row r="1163" spans="1:11" ht="18" customHeight="1">
      <c r="A1163" s="37"/>
      <c r="B1163" s="40"/>
      <c r="C1163" s="4"/>
      <c r="D1163" s="4"/>
      <c r="E1163" s="31"/>
      <c r="F1163" s="31"/>
      <c r="G1163" s="31"/>
      <c r="H1163" s="31"/>
      <c r="I1163" s="31"/>
      <c r="J1163" s="31"/>
      <c r="K1163" s="34"/>
    </row>
    <row r="1164" spans="1:11">
      <c r="A1164" s="38"/>
      <c r="B1164" s="41"/>
      <c r="C1164" s="5"/>
      <c r="D1164" s="5"/>
      <c r="E1164" s="32"/>
      <c r="F1164" s="32"/>
      <c r="G1164" s="32"/>
      <c r="H1164" s="32"/>
      <c r="I1164" s="32"/>
      <c r="J1164" s="32"/>
      <c r="K1164" s="35"/>
    </row>
    <row r="1165" spans="1:11">
      <c r="A1165" s="36" t="s">
        <v>788</v>
      </c>
      <c r="B1165" s="39" t="s">
        <v>789</v>
      </c>
      <c r="C1165" s="3"/>
      <c r="D1165" s="3"/>
      <c r="E1165" s="30">
        <v>4976057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3">
        <f t="shared" ref="K1165" si="354">SUM(E1165:J1167)</f>
        <v>4976057</v>
      </c>
    </row>
    <row r="1166" spans="1:11" ht="18" customHeight="1">
      <c r="A1166" s="37"/>
      <c r="B1166" s="40"/>
      <c r="C1166" s="4"/>
      <c r="D1166" s="4"/>
      <c r="E1166" s="31"/>
      <c r="F1166" s="31"/>
      <c r="G1166" s="31"/>
      <c r="H1166" s="31"/>
      <c r="I1166" s="31"/>
      <c r="J1166" s="31"/>
      <c r="K1166" s="34"/>
    </row>
    <row r="1167" spans="1:11">
      <c r="A1167" s="38"/>
      <c r="B1167" s="41"/>
      <c r="C1167" s="5"/>
      <c r="D1167" s="5"/>
      <c r="E1167" s="32"/>
      <c r="F1167" s="32"/>
      <c r="G1167" s="32"/>
      <c r="H1167" s="32"/>
      <c r="I1167" s="32"/>
      <c r="J1167" s="32"/>
      <c r="K1167" s="35"/>
    </row>
    <row r="1168" spans="1:11">
      <c r="A1168" s="36" t="s">
        <v>790</v>
      </c>
      <c r="B1168" s="39" t="s">
        <v>791</v>
      </c>
      <c r="C1168" s="3"/>
      <c r="D1168" s="3"/>
      <c r="E1168" s="30">
        <v>253584</v>
      </c>
      <c r="F1168" s="30">
        <v>15068600</v>
      </c>
      <c r="G1168" s="30">
        <v>0</v>
      </c>
      <c r="H1168" s="30">
        <v>0</v>
      </c>
      <c r="I1168" s="30">
        <v>0</v>
      </c>
      <c r="J1168" s="30">
        <v>0</v>
      </c>
      <c r="K1168" s="33">
        <f t="shared" ref="K1168" si="355">SUM(E1168:J1170)</f>
        <v>15322184</v>
      </c>
    </row>
    <row r="1169" spans="1:11" ht="18" customHeight="1">
      <c r="A1169" s="37"/>
      <c r="B1169" s="40"/>
      <c r="C1169" s="4"/>
      <c r="D1169" s="4"/>
      <c r="E1169" s="31"/>
      <c r="F1169" s="31"/>
      <c r="G1169" s="31"/>
      <c r="H1169" s="31"/>
      <c r="I1169" s="31"/>
      <c r="J1169" s="31"/>
      <c r="K1169" s="34"/>
    </row>
    <row r="1170" spans="1:11">
      <c r="A1170" s="38"/>
      <c r="B1170" s="41"/>
      <c r="C1170" s="5"/>
      <c r="D1170" s="5"/>
      <c r="E1170" s="32"/>
      <c r="F1170" s="32"/>
      <c r="G1170" s="32"/>
      <c r="H1170" s="32"/>
      <c r="I1170" s="32"/>
      <c r="J1170" s="32"/>
      <c r="K1170" s="35"/>
    </row>
    <row r="1171" spans="1:11">
      <c r="A1171" s="36" t="s">
        <v>792</v>
      </c>
      <c r="B1171" s="39" t="s">
        <v>793</v>
      </c>
      <c r="C1171" s="3"/>
      <c r="D1171" s="3"/>
      <c r="E1171" s="30">
        <v>0</v>
      </c>
      <c r="F1171" s="30">
        <v>1133915</v>
      </c>
      <c r="G1171" s="30">
        <v>0</v>
      </c>
      <c r="H1171" s="30">
        <v>4115954</v>
      </c>
      <c r="I1171" s="30">
        <v>0</v>
      </c>
      <c r="J1171" s="30">
        <v>0</v>
      </c>
      <c r="K1171" s="33">
        <f t="shared" ref="K1171" si="356">SUM(E1171:J1173)</f>
        <v>5249869</v>
      </c>
    </row>
    <row r="1172" spans="1:11" ht="18" customHeight="1">
      <c r="A1172" s="37"/>
      <c r="B1172" s="40"/>
      <c r="C1172" s="4"/>
      <c r="D1172" s="4"/>
      <c r="E1172" s="31"/>
      <c r="F1172" s="31"/>
      <c r="G1172" s="31"/>
      <c r="H1172" s="31"/>
      <c r="I1172" s="31"/>
      <c r="J1172" s="31"/>
      <c r="K1172" s="34"/>
    </row>
    <row r="1173" spans="1:11">
      <c r="A1173" s="38"/>
      <c r="B1173" s="41"/>
      <c r="C1173" s="5"/>
      <c r="D1173" s="5"/>
      <c r="E1173" s="32"/>
      <c r="F1173" s="32"/>
      <c r="G1173" s="32"/>
      <c r="H1173" s="32"/>
      <c r="I1173" s="32"/>
      <c r="J1173" s="32"/>
      <c r="K1173" s="35"/>
    </row>
    <row r="1174" spans="1:11">
      <c r="A1174" s="36" t="s">
        <v>794</v>
      </c>
      <c r="B1174" s="39" t="s">
        <v>795</v>
      </c>
      <c r="C1174" s="3"/>
      <c r="D1174" s="3"/>
      <c r="E1174" s="30">
        <v>0</v>
      </c>
      <c r="F1174" s="30">
        <v>263346</v>
      </c>
      <c r="G1174" s="30">
        <v>0</v>
      </c>
      <c r="H1174" s="30">
        <v>6424432</v>
      </c>
      <c r="I1174" s="30">
        <v>0</v>
      </c>
      <c r="J1174" s="30">
        <v>0</v>
      </c>
      <c r="K1174" s="33">
        <f t="shared" ref="K1174" si="357">SUM(E1174:J1176)</f>
        <v>6687778</v>
      </c>
    </row>
    <row r="1175" spans="1:11" ht="18" customHeight="1">
      <c r="A1175" s="37"/>
      <c r="B1175" s="40"/>
      <c r="C1175" s="4"/>
      <c r="D1175" s="4"/>
      <c r="E1175" s="31"/>
      <c r="F1175" s="31"/>
      <c r="G1175" s="31"/>
      <c r="H1175" s="31"/>
      <c r="I1175" s="31"/>
      <c r="J1175" s="31"/>
      <c r="K1175" s="34"/>
    </row>
    <row r="1176" spans="1:11">
      <c r="A1176" s="38"/>
      <c r="B1176" s="41"/>
      <c r="C1176" s="5"/>
      <c r="D1176" s="5"/>
      <c r="E1176" s="32"/>
      <c r="F1176" s="32"/>
      <c r="G1176" s="32"/>
      <c r="H1176" s="32"/>
      <c r="I1176" s="32"/>
      <c r="J1176" s="32"/>
      <c r="K1176" s="35"/>
    </row>
    <row r="1177" spans="1:11">
      <c r="A1177" s="36" t="s">
        <v>796</v>
      </c>
      <c r="B1177" s="39" t="s">
        <v>797</v>
      </c>
      <c r="C1177" s="3"/>
      <c r="D1177" s="3"/>
      <c r="E1177" s="30">
        <v>0</v>
      </c>
      <c r="F1177" s="30">
        <v>2000000</v>
      </c>
      <c r="G1177" s="30">
        <v>0</v>
      </c>
      <c r="H1177" s="30">
        <v>0</v>
      </c>
      <c r="I1177" s="30">
        <v>0</v>
      </c>
      <c r="J1177" s="30">
        <v>0</v>
      </c>
      <c r="K1177" s="33">
        <f t="shared" ref="K1177" si="358">SUM(E1177:J1179)</f>
        <v>2000000</v>
      </c>
    </row>
    <row r="1178" spans="1:11" ht="18" customHeight="1">
      <c r="A1178" s="37"/>
      <c r="B1178" s="40"/>
      <c r="C1178" s="4"/>
      <c r="D1178" s="4"/>
      <c r="E1178" s="31"/>
      <c r="F1178" s="31"/>
      <c r="G1178" s="31"/>
      <c r="H1178" s="31"/>
      <c r="I1178" s="31"/>
      <c r="J1178" s="31"/>
      <c r="K1178" s="34"/>
    </row>
    <row r="1179" spans="1:11">
      <c r="A1179" s="38"/>
      <c r="B1179" s="41"/>
      <c r="C1179" s="5"/>
      <c r="D1179" s="5"/>
      <c r="E1179" s="32"/>
      <c r="F1179" s="32"/>
      <c r="G1179" s="32"/>
      <c r="H1179" s="32"/>
      <c r="I1179" s="32"/>
      <c r="J1179" s="32"/>
      <c r="K1179" s="35"/>
    </row>
    <row r="1180" spans="1:11">
      <c r="A1180" s="36" t="s">
        <v>798</v>
      </c>
      <c r="B1180" s="39" t="s">
        <v>799</v>
      </c>
      <c r="C1180" s="3"/>
      <c r="D1180" s="3"/>
      <c r="E1180" s="30">
        <v>2673551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3">
        <f t="shared" ref="K1180" si="359">SUM(E1180:J1182)</f>
        <v>2673551</v>
      </c>
    </row>
    <row r="1181" spans="1:11" ht="18" customHeight="1">
      <c r="A1181" s="37"/>
      <c r="B1181" s="40"/>
      <c r="C1181" s="4"/>
      <c r="D1181" s="4"/>
      <c r="E1181" s="31"/>
      <c r="F1181" s="31"/>
      <c r="G1181" s="31"/>
      <c r="H1181" s="31"/>
      <c r="I1181" s="31"/>
      <c r="J1181" s="31"/>
      <c r="K1181" s="34"/>
    </row>
    <row r="1182" spans="1:11">
      <c r="A1182" s="38"/>
      <c r="B1182" s="41"/>
      <c r="C1182" s="5"/>
      <c r="D1182" s="5"/>
      <c r="E1182" s="32"/>
      <c r="F1182" s="32"/>
      <c r="G1182" s="32"/>
      <c r="H1182" s="32"/>
      <c r="I1182" s="32"/>
      <c r="J1182" s="32"/>
      <c r="K1182" s="35"/>
    </row>
    <row r="1183" spans="1:11">
      <c r="A1183" s="36" t="s">
        <v>800</v>
      </c>
      <c r="B1183" s="39" t="s">
        <v>801</v>
      </c>
      <c r="C1183" s="3"/>
      <c r="D1183" s="3"/>
      <c r="E1183" s="30">
        <v>681718</v>
      </c>
      <c r="F1183" s="30">
        <v>69477</v>
      </c>
      <c r="G1183" s="30">
        <v>0</v>
      </c>
      <c r="H1183" s="30">
        <v>194590</v>
      </c>
      <c r="I1183" s="30">
        <v>0</v>
      </c>
      <c r="J1183" s="30">
        <v>33664</v>
      </c>
      <c r="K1183" s="33">
        <f t="shared" ref="K1183" si="360">SUM(E1183:J1185)</f>
        <v>979449</v>
      </c>
    </row>
    <row r="1184" spans="1:11" ht="18" customHeight="1">
      <c r="A1184" s="37"/>
      <c r="B1184" s="40"/>
      <c r="C1184" s="4"/>
      <c r="D1184" s="4"/>
      <c r="E1184" s="31"/>
      <c r="F1184" s="31"/>
      <c r="G1184" s="31"/>
      <c r="H1184" s="31"/>
      <c r="I1184" s="31"/>
      <c r="J1184" s="31"/>
      <c r="K1184" s="34"/>
    </row>
    <row r="1185" spans="1:11">
      <c r="A1185" s="38"/>
      <c r="B1185" s="41"/>
      <c r="C1185" s="5"/>
      <c r="D1185" s="5"/>
      <c r="E1185" s="32"/>
      <c r="F1185" s="32"/>
      <c r="G1185" s="32"/>
      <c r="H1185" s="32"/>
      <c r="I1185" s="32"/>
      <c r="J1185" s="32"/>
      <c r="K1185" s="35"/>
    </row>
    <row r="1186" spans="1:11">
      <c r="A1186" s="36" t="s">
        <v>802</v>
      </c>
      <c r="B1186" s="39" t="s">
        <v>803</v>
      </c>
      <c r="C1186" s="3"/>
      <c r="D1186" s="3"/>
      <c r="E1186" s="30">
        <v>984090</v>
      </c>
      <c r="F1186" s="30">
        <v>3215333</v>
      </c>
      <c r="G1186" s="30">
        <v>0</v>
      </c>
      <c r="H1186" s="30">
        <v>0</v>
      </c>
      <c r="I1186" s="30">
        <v>0</v>
      </c>
      <c r="J1186" s="30">
        <v>0</v>
      </c>
      <c r="K1186" s="33">
        <f t="shared" ref="K1186" si="361">SUM(E1186:J1188)</f>
        <v>4199423</v>
      </c>
    </row>
    <row r="1187" spans="1:11" ht="18" customHeight="1">
      <c r="A1187" s="37"/>
      <c r="B1187" s="40"/>
      <c r="C1187" s="4"/>
      <c r="D1187" s="4"/>
      <c r="E1187" s="31"/>
      <c r="F1187" s="31"/>
      <c r="G1187" s="31"/>
      <c r="H1187" s="31"/>
      <c r="I1187" s="31"/>
      <c r="J1187" s="31"/>
      <c r="K1187" s="34"/>
    </row>
    <row r="1188" spans="1:11">
      <c r="A1188" s="38"/>
      <c r="B1188" s="41"/>
      <c r="C1188" s="5"/>
      <c r="D1188" s="5"/>
      <c r="E1188" s="32"/>
      <c r="F1188" s="32"/>
      <c r="G1188" s="32"/>
      <c r="H1188" s="32"/>
      <c r="I1188" s="32"/>
      <c r="J1188" s="32"/>
      <c r="K1188" s="35"/>
    </row>
    <row r="1189" spans="1:11">
      <c r="A1189" s="36" t="s">
        <v>804</v>
      </c>
      <c r="B1189" s="39" t="s">
        <v>805</v>
      </c>
      <c r="C1189" s="3"/>
      <c r="D1189" s="3"/>
      <c r="E1189" s="30">
        <v>350000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3">
        <f t="shared" ref="K1189" si="362">SUM(E1189:J1191)</f>
        <v>350000</v>
      </c>
    </row>
    <row r="1190" spans="1:11" ht="18" customHeight="1">
      <c r="A1190" s="37"/>
      <c r="B1190" s="40"/>
      <c r="C1190" s="4"/>
      <c r="D1190" s="4"/>
      <c r="E1190" s="31"/>
      <c r="F1190" s="31"/>
      <c r="G1190" s="31"/>
      <c r="H1190" s="31"/>
      <c r="I1190" s="31"/>
      <c r="J1190" s="31"/>
      <c r="K1190" s="34"/>
    </row>
    <row r="1191" spans="1:11">
      <c r="A1191" s="38"/>
      <c r="B1191" s="41"/>
      <c r="C1191" s="5"/>
      <c r="D1191" s="5"/>
      <c r="E1191" s="32"/>
      <c r="F1191" s="32"/>
      <c r="G1191" s="32"/>
      <c r="H1191" s="32"/>
      <c r="I1191" s="32"/>
      <c r="J1191" s="32"/>
      <c r="K1191" s="35"/>
    </row>
    <row r="1192" spans="1:11">
      <c r="A1192" s="36" t="s">
        <v>806</v>
      </c>
      <c r="B1192" s="39" t="s">
        <v>807</v>
      </c>
      <c r="C1192" s="3"/>
      <c r="D1192" s="3"/>
      <c r="E1192" s="30">
        <v>28078578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3">
        <f t="shared" ref="K1192" si="363">SUM(E1192:J1194)</f>
        <v>28078578</v>
      </c>
    </row>
    <row r="1193" spans="1:11" ht="18" customHeight="1">
      <c r="A1193" s="37"/>
      <c r="B1193" s="40"/>
      <c r="C1193" s="4"/>
      <c r="D1193" s="4"/>
      <c r="E1193" s="31"/>
      <c r="F1193" s="31"/>
      <c r="G1193" s="31"/>
      <c r="H1193" s="31"/>
      <c r="I1193" s="31"/>
      <c r="J1193" s="31"/>
      <c r="K1193" s="34"/>
    </row>
    <row r="1194" spans="1:11">
      <c r="A1194" s="38"/>
      <c r="B1194" s="41"/>
      <c r="C1194" s="5"/>
      <c r="D1194" s="5"/>
      <c r="E1194" s="32"/>
      <c r="F1194" s="32"/>
      <c r="G1194" s="32"/>
      <c r="H1194" s="32"/>
      <c r="I1194" s="32"/>
      <c r="J1194" s="32"/>
      <c r="K1194" s="35"/>
    </row>
    <row r="1195" spans="1:11">
      <c r="A1195" s="36" t="s">
        <v>808</v>
      </c>
      <c r="B1195" s="39" t="s">
        <v>809</v>
      </c>
      <c r="C1195" s="3"/>
      <c r="D1195" s="3"/>
      <c r="E1195" s="30">
        <v>783643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3">
        <f t="shared" ref="K1195" si="364">SUM(E1195:J1197)</f>
        <v>783643</v>
      </c>
    </row>
    <row r="1196" spans="1:11" ht="18" customHeight="1">
      <c r="A1196" s="37"/>
      <c r="B1196" s="40"/>
      <c r="C1196" s="4"/>
      <c r="D1196" s="4"/>
      <c r="E1196" s="31"/>
      <c r="F1196" s="31"/>
      <c r="G1196" s="31"/>
      <c r="H1196" s="31"/>
      <c r="I1196" s="31"/>
      <c r="J1196" s="31"/>
      <c r="K1196" s="34"/>
    </row>
    <row r="1197" spans="1:11">
      <c r="A1197" s="38"/>
      <c r="B1197" s="41"/>
      <c r="C1197" s="5"/>
      <c r="D1197" s="5"/>
      <c r="E1197" s="32"/>
      <c r="F1197" s="32"/>
      <c r="G1197" s="32"/>
      <c r="H1197" s="32"/>
      <c r="I1197" s="32"/>
      <c r="J1197" s="32"/>
      <c r="K1197" s="35"/>
    </row>
    <row r="1198" spans="1:11">
      <c r="A1198" s="36" t="s">
        <v>810</v>
      </c>
      <c r="B1198" s="39" t="s">
        <v>811</v>
      </c>
      <c r="C1198" s="3"/>
      <c r="D1198" s="3"/>
      <c r="E1198" s="30">
        <v>0</v>
      </c>
      <c r="F1198" s="30">
        <v>0</v>
      </c>
      <c r="G1198" s="30">
        <v>0</v>
      </c>
      <c r="H1198" s="30">
        <v>1000000</v>
      </c>
      <c r="I1198" s="30">
        <v>0</v>
      </c>
      <c r="J1198" s="30">
        <v>0</v>
      </c>
      <c r="K1198" s="33">
        <f t="shared" ref="K1198" si="365">SUM(E1198:J1200)</f>
        <v>1000000</v>
      </c>
    </row>
    <row r="1199" spans="1:11" ht="18" customHeight="1">
      <c r="A1199" s="37"/>
      <c r="B1199" s="40"/>
      <c r="C1199" s="4"/>
      <c r="D1199" s="4"/>
      <c r="E1199" s="31"/>
      <c r="F1199" s="31"/>
      <c r="G1199" s="31"/>
      <c r="H1199" s="31"/>
      <c r="I1199" s="31"/>
      <c r="J1199" s="31"/>
      <c r="K1199" s="34"/>
    </row>
    <row r="1200" spans="1:11">
      <c r="A1200" s="38"/>
      <c r="B1200" s="41"/>
      <c r="C1200" s="5"/>
      <c r="D1200" s="5"/>
      <c r="E1200" s="32"/>
      <c r="F1200" s="32"/>
      <c r="G1200" s="32"/>
      <c r="H1200" s="32"/>
      <c r="I1200" s="32"/>
      <c r="J1200" s="32"/>
      <c r="K1200" s="35"/>
    </row>
    <row r="1201" spans="1:11">
      <c r="A1201" s="36" t="s">
        <v>812</v>
      </c>
      <c r="B1201" s="39" t="s">
        <v>813</v>
      </c>
      <c r="C1201" s="3"/>
      <c r="D1201" s="3"/>
      <c r="E1201" s="30">
        <v>5699621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3">
        <f t="shared" ref="K1201" si="366">SUM(E1201:J1203)</f>
        <v>5699621</v>
      </c>
    </row>
    <row r="1202" spans="1:11" ht="18" customHeight="1">
      <c r="A1202" s="37"/>
      <c r="B1202" s="40"/>
      <c r="C1202" s="4"/>
      <c r="D1202" s="4"/>
      <c r="E1202" s="31"/>
      <c r="F1202" s="31"/>
      <c r="G1202" s="31"/>
      <c r="H1202" s="31"/>
      <c r="I1202" s="31"/>
      <c r="J1202" s="31"/>
      <c r="K1202" s="34"/>
    </row>
    <row r="1203" spans="1:11">
      <c r="A1203" s="38"/>
      <c r="B1203" s="41"/>
      <c r="C1203" s="5"/>
      <c r="D1203" s="5"/>
      <c r="E1203" s="32"/>
      <c r="F1203" s="32"/>
      <c r="G1203" s="32"/>
      <c r="H1203" s="32"/>
      <c r="I1203" s="32"/>
      <c r="J1203" s="32"/>
      <c r="K1203" s="35"/>
    </row>
    <row r="1204" spans="1:11">
      <c r="A1204" s="36" t="s">
        <v>814</v>
      </c>
      <c r="B1204" s="39" t="s">
        <v>815</v>
      </c>
      <c r="C1204" s="3"/>
      <c r="D1204" s="3"/>
      <c r="E1204" s="30">
        <v>0</v>
      </c>
      <c r="F1204" s="30">
        <v>951544</v>
      </c>
      <c r="G1204" s="30">
        <v>0</v>
      </c>
      <c r="H1204" s="30">
        <v>3562315</v>
      </c>
      <c r="I1204" s="30">
        <v>0</v>
      </c>
      <c r="J1204" s="30">
        <v>0</v>
      </c>
      <c r="K1204" s="33">
        <f t="shared" ref="K1204" si="367">SUM(E1204:J1206)</f>
        <v>4513859</v>
      </c>
    </row>
    <row r="1205" spans="1:11" ht="18" customHeight="1">
      <c r="A1205" s="37"/>
      <c r="B1205" s="40"/>
      <c r="C1205" s="4"/>
      <c r="D1205" s="4"/>
      <c r="E1205" s="31"/>
      <c r="F1205" s="31"/>
      <c r="G1205" s="31"/>
      <c r="H1205" s="31"/>
      <c r="I1205" s="31"/>
      <c r="J1205" s="31"/>
      <c r="K1205" s="34"/>
    </row>
    <row r="1206" spans="1:11">
      <c r="A1206" s="38"/>
      <c r="B1206" s="41"/>
      <c r="C1206" s="5"/>
      <c r="D1206" s="5"/>
      <c r="E1206" s="32"/>
      <c r="F1206" s="32"/>
      <c r="G1206" s="32"/>
      <c r="H1206" s="32"/>
      <c r="I1206" s="32"/>
      <c r="J1206" s="32"/>
      <c r="K1206" s="35"/>
    </row>
    <row r="1207" spans="1:11">
      <c r="A1207" s="36" t="s">
        <v>816</v>
      </c>
      <c r="B1207" s="39" t="s">
        <v>817</v>
      </c>
      <c r="C1207" s="3"/>
      <c r="D1207" s="3"/>
      <c r="E1207" s="30">
        <v>0</v>
      </c>
      <c r="F1207" s="30">
        <v>9720617</v>
      </c>
      <c r="G1207" s="30">
        <v>0</v>
      </c>
      <c r="H1207" s="30">
        <v>1399702</v>
      </c>
      <c r="I1207" s="30">
        <v>0</v>
      </c>
      <c r="J1207" s="30">
        <v>0</v>
      </c>
      <c r="K1207" s="33">
        <f t="shared" ref="K1207" si="368">SUM(E1207:J1209)</f>
        <v>11120319</v>
      </c>
    </row>
    <row r="1208" spans="1:11" ht="18" customHeight="1">
      <c r="A1208" s="37"/>
      <c r="B1208" s="40"/>
      <c r="C1208" s="4"/>
      <c r="D1208" s="4"/>
      <c r="E1208" s="31"/>
      <c r="F1208" s="31"/>
      <c r="G1208" s="31"/>
      <c r="H1208" s="31"/>
      <c r="I1208" s="31"/>
      <c r="J1208" s="31"/>
      <c r="K1208" s="34"/>
    </row>
    <row r="1209" spans="1:11">
      <c r="A1209" s="38"/>
      <c r="B1209" s="41"/>
      <c r="C1209" s="5"/>
      <c r="D1209" s="5"/>
      <c r="E1209" s="32"/>
      <c r="F1209" s="32"/>
      <c r="G1209" s="32"/>
      <c r="H1209" s="32"/>
      <c r="I1209" s="32"/>
      <c r="J1209" s="32"/>
      <c r="K1209" s="35"/>
    </row>
    <row r="1210" spans="1:11">
      <c r="A1210" s="36" t="s">
        <v>818</v>
      </c>
      <c r="B1210" s="39" t="s">
        <v>819</v>
      </c>
      <c r="C1210" s="3"/>
      <c r="D1210" s="3"/>
      <c r="E1210" s="30">
        <v>575619</v>
      </c>
      <c r="F1210" s="30">
        <v>2086950</v>
      </c>
      <c r="G1210" s="30">
        <v>0</v>
      </c>
      <c r="H1210" s="30">
        <v>0</v>
      </c>
      <c r="I1210" s="30">
        <v>0</v>
      </c>
      <c r="J1210" s="30">
        <v>0</v>
      </c>
      <c r="K1210" s="33">
        <f t="shared" ref="K1210" si="369">SUM(E1210:J1212)</f>
        <v>2662569</v>
      </c>
    </row>
    <row r="1211" spans="1:11" ht="18" customHeight="1">
      <c r="A1211" s="37"/>
      <c r="B1211" s="40"/>
      <c r="C1211" s="4"/>
      <c r="D1211" s="4"/>
      <c r="E1211" s="31"/>
      <c r="F1211" s="31"/>
      <c r="G1211" s="31"/>
      <c r="H1211" s="31"/>
      <c r="I1211" s="31"/>
      <c r="J1211" s="31"/>
      <c r="K1211" s="34"/>
    </row>
    <row r="1212" spans="1:11">
      <c r="A1212" s="38"/>
      <c r="B1212" s="41"/>
      <c r="C1212" s="5"/>
      <c r="D1212" s="5"/>
      <c r="E1212" s="32"/>
      <c r="F1212" s="32"/>
      <c r="G1212" s="32"/>
      <c r="H1212" s="32"/>
      <c r="I1212" s="32"/>
      <c r="J1212" s="32"/>
      <c r="K1212" s="35"/>
    </row>
    <row r="1213" spans="1:11">
      <c r="A1213" s="36" t="s">
        <v>820</v>
      </c>
      <c r="B1213" s="39" t="s">
        <v>821</v>
      </c>
      <c r="C1213" s="3"/>
      <c r="D1213" s="3"/>
      <c r="E1213" s="30">
        <v>0</v>
      </c>
      <c r="F1213" s="30">
        <v>0</v>
      </c>
      <c r="G1213" s="30">
        <v>0</v>
      </c>
      <c r="H1213" s="30">
        <v>1049146</v>
      </c>
      <c r="I1213" s="30">
        <v>0</v>
      </c>
      <c r="J1213" s="30">
        <v>0</v>
      </c>
      <c r="K1213" s="33">
        <f t="shared" ref="K1213" si="370">SUM(E1213:J1215)</f>
        <v>1049146</v>
      </c>
    </row>
    <row r="1214" spans="1:11" ht="18" customHeight="1">
      <c r="A1214" s="37"/>
      <c r="B1214" s="40"/>
      <c r="C1214" s="4"/>
      <c r="D1214" s="4"/>
      <c r="E1214" s="31"/>
      <c r="F1214" s="31"/>
      <c r="G1214" s="31"/>
      <c r="H1214" s="31"/>
      <c r="I1214" s="31"/>
      <c r="J1214" s="31"/>
      <c r="K1214" s="34"/>
    </row>
    <row r="1215" spans="1:11">
      <c r="A1215" s="38"/>
      <c r="B1215" s="41"/>
      <c r="C1215" s="5"/>
      <c r="D1215" s="5"/>
      <c r="E1215" s="32"/>
      <c r="F1215" s="32"/>
      <c r="G1215" s="32"/>
      <c r="H1215" s="32"/>
      <c r="I1215" s="32"/>
      <c r="J1215" s="32"/>
      <c r="K1215" s="35"/>
    </row>
    <row r="1216" spans="1:11">
      <c r="A1216" s="36" t="s">
        <v>822</v>
      </c>
      <c r="B1216" s="39" t="s">
        <v>823</v>
      </c>
      <c r="C1216" s="3"/>
      <c r="D1216" s="3"/>
      <c r="E1216" s="30">
        <v>1520513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3">
        <f t="shared" ref="K1216" si="371">SUM(E1216:J1218)</f>
        <v>1520513</v>
      </c>
    </row>
    <row r="1217" spans="1:11" ht="18" customHeight="1">
      <c r="A1217" s="37"/>
      <c r="B1217" s="40"/>
      <c r="C1217" s="4"/>
      <c r="D1217" s="4"/>
      <c r="E1217" s="31"/>
      <c r="F1217" s="31"/>
      <c r="G1217" s="31"/>
      <c r="H1217" s="31"/>
      <c r="I1217" s="31"/>
      <c r="J1217" s="31"/>
      <c r="K1217" s="34"/>
    </row>
    <row r="1218" spans="1:11">
      <c r="A1218" s="38"/>
      <c r="B1218" s="41"/>
      <c r="C1218" s="5"/>
      <c r="D1218" s="5"/>
      <c r="E1218" s="32"/>
      <c r="F1218" s="32"/>
      <c r="G1218" s="32"/>
      <c r="H1218" s="32"/>
      <c r="I1218" s="32"/>
      <c r="J1218" s="32"/>
      <c r="K1218" s="35"/>
    </row>
    <row r="1219" spans="1:11">
      <c r="A1219" s="36" t="s">
        <v>824</v>
      </c>
      <c r="B1219" s="39" t="s">
        <v>825</v>
      </c>
      <c r="C1219" s="3"/>
      <c r="D1219" s="3"/>
      <c r="E1219" s="30">
        <v>0</v>
      </c>
      <c r="F1219" s="30">
        <v>1000000</v>
      </c>
      <c r="G1219" s="30">
        <v>0</v>
      </c>
      <c r="H1219" s="30">
        <v>1000000</v>
      </c>
      <c r="I1219" s="30">
        <v>0</v>
      </c>
      <c r="J1219" s="30">
        <v>300000</v>
      </c>
      <c r="K1219" s="33">
        <f t="shared" ref="K1219" si="372">SUM(E1219:J1221)</f>
        <v>2300000</v>
      </c>
    </row>
    <row r="1220" spans="1:11" ht="18" customHeight="1">
      <c r="A1220" s="37"/>
      <c r="B1220" s="40"/>
      <c r="C1220" s="4"/>
      <c r="D1220" s="4"/>
      <c r="E1220" s="31"/>
      <c r="F1220" s="31"/>
      <c r="G1220" s="31"/>
      <c r="H1220" s="31"/>
      <c r="I1220" s="31"/>
      <c r="J1220" s="31"/>
      <c r="K1220" s="34"/>
    </row>
    <row r="1221" spans="1:11">
      <c r="A1221" s="38"/>
      <c r="B1221" s="41"/>
      <c r="C1221" s="5"/>
      <c r="D1221" s="5"/>
      <c r="E1221" s="32"/>
      <c r="F1221" s="32"/>
      <c r="G1221" s="32"/>
      <c r="H1221" s="32"/>
      <c r="I1221" s="32"/>
      <c r="J1221" s="32"/>
      <c r="K1221" s="35"/>
    </row>
    <row r="1222" spans="1:11">
      <c r="A1222" s="36" t="s">
        <v>826</v>
      </c>
      <c r="B1222" s="39" t="s">
        <v>827</v>
      </c>
      <c r="C1222" s="3"/>
      <c r="D1222" s="3"/>
      <c r="E1222" s="30">
        <v>579848</v>
      </c>
      <c r="F1222" s="30">
        <v>2420152</v>
      </c>
      <c r="G1222" s="30">
        <v>0</v>
      </c>
      <c r="H1222" s="30">
        <v>980882</v>
      </c>
      <c r="I1222" s="30">
        <v>0</v>
      </c>
      <c r="J1222" s="30">
        <v>387803</v>
      </c>
      <c r="K1222" s="33">
        <f t="shared" ref="K1222" si="373">SUM(E1222:J1224)</f>
        <v>4368685</v>
      </c>
    </row>
    <row r="1223" spans="1:11" ht="18" customHeight="1">
      <c r="A1223" s="37"/>
      <c r="B1223" s="40"/>
      <c r="C1223" s="4"/>
      <c r="D1223" s="4"/>
      <c r="E1223" s="31"/>
      <c r="F1223" s="31"/>
      <c r="G1223" s="31"/>
      <c r="H1223" s="31"/>
      <c r="I1223" s="31"/>
      <c r="J1223" s="31"/>
      <c r="K1223" s="34"/>
    </row>
    <row r="1224" spans="1:11">
      <c r="A1224" s="38"/>
      <c r="B1224" s="41"/>
      <c r="C1224" s="5"/>
      <c r="D1224" s="5"/>
      <c r="E1224" s="32"/>
      <c r="F1224" s="32"/>
      <c r="G1224" s="32"/>
      <c r="H1224" s="32"/>
      <c r="I1224" s="32"/>
      <c r="J1224" s="32"/>
      <c r="K1224" s="35"/>
    </row>
    <row r="1225" spans="1:11">
      <c r="A1225" s="36" t="s">
        <v>828</v>
      </c>
      <c r="B1225" s="39" t="s">
        <v>829</v>
      </c>
      <c r="C1225" s="3"/>
      <c r="D1225" s="3"/>
      <c r="E1225" s="30">
        <v>0</v>
      </c>
      <c r="F1225" s="30">
        <v>0</v>
      </c>
      <c r="G1225" s="30">
        <v>0</v>
      </c>
      <c r="H1225" s="30">
        <v>3634799</v>
      </c>
      <c r="I1225" s="30">
        <v>0</v>
      </c>
      <c r="J1225" s="30">
        <v>0</v>
      </c>
      <c r="K1225" s="33">
        <f t="shared" ref="K1225" si="374">SUM(E1225:J1227)</f>
        <v>3634799</v>
      </c>
    </row>
    <row r="1226" spans="1:11" ht="18" customHeight="1">
      <c r="A1226" s="37"/>
      <c r="B1226" s="40"/>
      <c r="C1226" s="4"/>
      <c r="D1226" s="4"/>
      <c r="E1226" s="31"/>
      <c r="F1226" s="31"/>
      <c r="G1226" s="31"/>
      <c r="H1226" s="31"/>
      <c r="I1226" s="31"/>
      <c r="J1226" s="31"/>
      <c r="K1226" s="34"/>
    </row>
    <row r="1227" spans="1:11">
      <c r="A1227" s="38"/>
      <c r="B1227" s="41"/>
      <c r="C1227" s="5"/>
      <c r="D1227" s="5"/>
      <c r="E1227" s="32"/>
      <c r="F1227" s="32"/>
      <c r="G1227" s="32"/>
      <c r="H1227" s="32"/>
      <c r="I1227" s="32"/>
      <c r="J1227" s="32"/>
      <c r="K1227" s="35"/>
    </row>
    <row r="1228" spans="1:11">
      <c r="A1228" s="36" t="s">
        <v>830</v>
      </c>
      <c r="B1228" s="39" t="s">
        <v>831</v>
      </c>
      <c r="C1228" s="3"/>
      <c r="D1228" s="3"/>
      <c r="E1228" s="30">
        <v>0</v>
      </c>
      <c r="F1228" s="30">
        <v>0</v>
      </c>
      <c r="G1228" s="30">
        <v>0</v>
      </c>
      <c r="H1228" s="30">
        <v>4337106</v>
      </c>
      <c r="I1228" s="30">
        <v>0</v>
      </c>
      <c r="J1228" s="30">
        <v>8230807</v>
      </c>
      <c r="K1228" s="33">
        <f t="shared" ref="K1228" si="375">SUM(E1228:J1230)</f>
        <v>12567913</v>
      </c>
    </row>
    <row r="1229" spans="1:11" ht="18" customHeight="1">
      <c r="A1229" s="37"/>
      <c r="B1229" s="40"/>
      <c r="C1229" s="4"/>
      <c r="D1229" s="4"/>
      <c r="E1229" s="31"/>
      <c r="F1229" s="31"/>
      <c r="G1229" s="31"/>
      <c r="H1229" s="31"/>
      <c r="I1229" s="31"/>
      <c r="J1229" s="31"/>
      <c r="K1229" s="34"/>
    </row>
    <row r="1230" spans="1:11">
      <c r="A1230" s="38"/>
      <c r="B1230" s="41"/>
      <c r="C1230" s="5"/>
      <c r="D1230" s="5"/>
      <c r="E1230" s="32"/>
      <c r="F1230" s="32"/>
      <c r="G1230" s="32"/>
      <c r="H1230" s="32"/>
      <c r="I1230" s="32"/>
      <c r="J1230" s="32"/>
      <c r="K1230" s="35"/>
    </row>
    <row r="1231" spans="1:11">
      <c r="A1231" s="36" t="s">
        <v>832</v>
      </c>
      <c r="B1231" s="39" t="s">
        <v>833</v>
      </c>
      <c r="C1231" s="3"/>
      <c r="D1231" s="3"/>
      <c r="E1231" s="30">
        <v>6019729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3">
        <f t="shared" ref="K1231" si="376">SUM(E1231:J1233)</f>
        <v>6019729</v>
      </c>
    </row>
    <row r="1232" spans="1:11" ht="18" customHeight="1">
      <c r="A1232" s="37"/>
      <c r="B1232" s="40"/>
      <c r="C1232" s="4"/>
      <c r="D1232" s="4"/>
      <c r="E1232" s="31"/>
      <c r="F1232" s="31"/>
      <c r="G1232" s="31"/>
      <c r="H1232" s="31"/>
      <c r="I1232" s="31"/>
      <c r="J1232" s="31"/>
      <c r="K1232" s="34"/>
    </row>
    <row r="1233" spans="1:11">
      <c r="A1233" s="38"/>
      <c r="B1233" s="41"/>
      <c r="C1233" s="5"/>
      <c r="D1233" s="5"/>
      <c r="E1233" s="32"/>
      <c r="F1233" s="32"/>
      <c r="G1233" s="32"/>
      <c r="H1233" s="32"/>
      <c r="I1233" s="32"/>
      <c r="J1233" s="32"/>
      <c r="K1233" s="35"/>
    </row>
    <row r="1234" spans="1:11">
      <c r="A1234" s="36" t="s">
        <v>834</v>
      </c>
      <c r="B1234" s="39" t="s">
        <v>835</v>
      </c>
      <c r="C1234" s="3"/>
      <c r="D1234" s="3"/>
      <c r="E1234" s="30">
        <v>761304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3">
        <f t="shared" ref="K1234" si="377">SUM(E1234:J1236)</f>
        <v>761304</v>
      </c>
    </row>
    <row r="1235" spans="1:11" ht="18" customHeight="1">
      <c r="A1235" s="37"/>
      <c r="B1235" s="40"/>
      <c r="C1235" s="4"/>
      <c r="D1235" s="4"/>
      <c r="E1235" s="31"/>
      <c r="F1235" s="31"/>
      <c r="G1235" s="31"/>
      <c r="H1235" s="31"/>
      <c r="I1235" s="31"/>
      <c r="J1235" s="31"/>
      <c r="K1235" s="34"/>
    </row>
    <row r="1236" spans="1:11">
      <c r="A1236" s="38"/>
      <c r="B1236" s="41"/>
      <c r="C1236" s="5"/>
      <c r="D1236" s="5"/>
      <c r="E1236" s="32"/>
      <c r="F1236" s="32"/>
      <c r="G1236" s="32"/>
      <c r="H1236" s="32"/>
      <c r="I1236" s="32"/>
      <c r="J1236" s="32"/>
      <c r="K1236" s="35"/>
    </row>
    <row r="1237" spans="1:11">
      <c r="A1237" s="36" t="s">
        <v>836</v>
      </c>
      <c r="B1237" s="39" t="s">
        <v>837</v>
      </c>
      <c r="C1237" s="3"/>
      <c r="D1237" s="3"/>
      <c r="E1237" s="30">
        <v>0</v>
      </c>
      <c r="F1237" s="30">
        <v>0</v>
      </c>
      <c r="G1237" s="30">
        <v>0</v>
      </c>
      <c r="H1237" s="30">
        <v>1500000</v>
      </c>
      <c r="I1237" s="30">
        <v>0</v>
      </c>
      <c r="J1237" s="30">
        <v>0</v>
      </c>
      <c r="K1237" s="33">
        <f t="shared" ref="K1237" si="378">SUM(E1237:J1239)</f>
        <v>1500000</v>
      </c>
    </row>
    <row r="1238" spans="1:11" ht="18" customHeight="1">
      <c r="A1238" s="37"/>
      <c r="B1238" s="40"/>
      <c r="C1238" s="4"/>
      <c r="D1238" s="4"/>
      <c r="E1238" s="31"/>
      <c r="F1238" s="31"/>
      <c r="G1238" s="31"/>
      <c r="H1238" s="31"/>
      <c r="I1238" s="31"/>
      <c r="J1238" s="31"/>
      <c r="K1238" s="34"/>
    </row>
    <row r="1239" spans="1:11">
      <c r="A1239" s="38"/>
      <c r="B1239" s="41"/>
      <c r="C1239" s="5"/>
      <c r="D1239" s="5"/>
      <c r="E1239" s="32"/>
      <c r="F1239" s="32"/>
      <c r="G1239" s="32"/>
      <c r="H1239" s="32"/>
      <c r="I1239" s="32"/>
      <c r="J1239" s="32"/>
      <c r="K1239" s="35"/>
    </row>
    <row r="1240" spans="1:11">
      <c r="A1240" s="36" t="s">
        <v>838</v>
      </c>
      <c r="B1240" s="39" t="s">
        <v>839</v>
      </c>
      <c r="C1240" s="3"/>
      <c r="D1240" s="3"/>
      <c r="E1240" s="30">
        <v>0</v>
      </c>
      <c r="F1240" s="30">
        <v>1612500</v>
      </c>
      <c r="G1240" s="30">
        <v>0</v>
      </c>
      <c r="H1240" s="30">
        <v>3225000</v>
      </c>
      <c r="I1240" s="30">
        <v>0</v>
      </c>
      <c r="J1240" s="30">
        <v>1612500</v>
      </c>
      <c r="K1240" s="33">
        <f t="shared" ref="K1240" si="379">SUM(E1240:J1242)</f>
        <v>6450000</v>
      </c>
    </row>
    <row r="1241" spans="1:11" ht="18" customHeight="1">
      <c r="A1241" s="37"/>
      <c r="B1241" s="40"/>
      <c r="C1241" s="4"/>
      <c r="D1241" s="4"/>
      <c r="E1241" s="31"/>
      <c r="F1241" s="31"/>
      <c r="G1241" s="31"/>
      <c r="H1241" s="31"/>
      <c r="I1241" s="31"/>
      <c r="J1241" s="31"/>
      <c r="K1241" s="34"/>
    </row>
    <row r="1242" spans="1:11">
      <c r="A1242" s="38"/>
      <c r="B1242" s="41"/>
      <c r="C1242" s="5"/>
      <c r="D1242" s="5"/>
      <c r="E1242" s="32"/>
      <c r="F1242" s="32"/>
      <c r="G1242" s="32"/>
      <c r="H1242" s="32"/>
      <c r="I1242" s="32"/>
      <c r="J1242" s="32"/>
      <c r="K1242" s="35"/>
    </row>
    <row r="1243" spans="1:11">
      <c r="A1243" s="36" t="s">
        <v>840</v>
      </c>
      <c r="B1243" s="39" t="s">
        <v>841</v>
      </c>
      <c r="C1243" s="3"/>
      <c r="D1243" s="3"/>
      <c r="E1243" s="30">
        <v>5400000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3">
        <f t="shared" ref="K1243" si="380">SUM(E1243:J1245)</f>
        <v>5400000</v>
      </c>
    </row>
    <row r="1244" spans="1:11" ht="18" customHeight="1">
      <c r="A1244" s="37"/>
      <c r="B1244" s="40"/>
      <c r="C1244" s="4"/>
      <c r="D1244" s="4"/>
      <c r="E1244" s="31"/>
      <c r="F1244" s="31"/>
      <c r="G1244" s="31"/>
      <c r="H1244" s="31"/>
      <c r="I1244" s="31"/>
      <c r="J1244" s="31"/>
      <c r="K1244" s="34"/>
    </row>
    <row r="1245" spans="1:11">
      <c r="A1245" s="38"/>
      <c r="B1245" s="41"/>
      <c r="C1245" s="5"/>
      <c r="D1245" s="5"/>
      <c r="E1245" s="32"/>
      <c r="F1245" s="32"/>
      <c r="G1245" s="32"/>
      <c r="H1245" s="32"/>
      <c r="I1245" s="32"/>
      <c r="J1245" s="32"/>
      <c r="K1245" s="35"/>
    </row>
    <row r="1246" spans="1:11">
      <c r="A1246" s="36" t="s">
        <v>842</v>
      </c>
      <c r="B1246" s="39" t="s">
        <v>843</v>
      </c>
      <c r="C1246" s="3"/>
      <c r="D1246" s="3"/>
      <c r="E1246" s="30">
        <v>5820000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3">
        <f t="shared" ref="K1246" si="381">SUM(E1246:J1248)</f>
        <v>5820000</v>
      </c>
    </row>
    <row r="1247" spans="1:11" ht="18" customHeight="1">
      <c r="A1247" s="37"/>
      <c r="B1247" s="40"/>
      <c r="C1247" s="4"/>
      <c r="D1247" s="4"/>
      <c r="E1247" s="31"/>
      <c r="F1247" s="31"/>
      <c r="G1247" s="31"/>
      <c r="H1247" s="31"/>
      <c r="I1247" s="31"/>
      <c r="J1247" s="31"/>
      <c r="K1247" s="34"/>
    </row>
    <row r="1248" spans="1:11">
      <c r="A1248" s="38"/>
      <c r="B1248" s="41"/>
      <c r="C1248" s="5"/>
      <c r="D1248" s="5"/>
      <c r="E1248" s="32"/>
      <c r="F1248" s="32"/>
      <c r="G1248" s="32"/>
      <c r="H1248" s="32"/>
      <c r="I1248" s="32"/>
      <c r="J1248" s="32"/>
      <c r="K1248" s="35"/>
    </row>
    <row r="1249" spans="1:11">
      <c r="A1249" s="36" t="s">
        <v>844</v>
      </c>
      <c r="B1249" s="39" t="s">
        <v>845</v>
      </c>
      <c r="C1249" s="3"/>
      <c r="D1249" s="3"/>
      <c r="E1249" s="30">
        <v>858000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3">
        <f t="shared" ref="K1249" si="382">SUM(E1249:J1251)</f>
        <v>858000</v>
      </c>
    </row>
    <row r="1250" spans="1:11" ht="18" customHeight="1">
      <c r="A1250" s="37"/>
      <c r="B1250" s="40"/>
      <c r="C1250" s="4"/>
      <c r="D1250" s="4"/>
      <c r="E1250" s="31"/>
      <c r="F1250" s="31"/>
      <c r="G1250" s="31"/>
      <c r="H1250" s="31"/>
      <c r="I1250" s="31"/>
      <c r="J1250" s="31"/>
      <c r="K1250" s="34"/>
    </row>
    <row r="1251" spans="1:11">
      <c r="A1251" s="38"/>
      <c r="B1251" s="41"/>
      <c r="C1251" s="5"/>
      <c r="D1251" s="5"/>
      <c r="E1251" s="32"/>
      <c r="F1251" s="32"/>
      <c r="G1251" s="32"/>
      <c r="H1251" s="32"/>
      <c r="I1251" s="32"/>
      <c r="J1251" s="32"/>
      <c r="K1251" s="35"/>
    </row>
    <row r="1252" spans="1:11">
      <c r="A1252" s="36" t="s">
        <v>846</v>
      </c>
      <c r="B1252" s="39" t="s">
        <v>847</v>
      </c>
      <c r="C1252" s="3"/>
      <c r="D1252" s="3"/>
      <c r="E1252" s="30">
        <v>2573475</v>
      </c>
      <c r="F1252" s="30">
        <v>8728975</v>
      </c>
      <c r="G1252" s="30">
        <v>0</v>
      </c>
      <c r="H1252" s="30">
        <v>6193534</v>
      </c>
      <c r="I1252" s="30">
        <v>0</v>
      </c>
      <c r="J1252" s="30">
        <v>0</v>
      </c>
      <c r="K1252" s="33">
        <f t="shared" ref="K1252" si="383">SUM(E1252:J1254)</f>
        <v>17495984</v>
      </c>
    </row>
    <row r="1253" spans="1:11" ht="18" customHeight="1">
      <c r="A1253" s="37"/>
      <c r="B1253" s="40"/>
      <c r="C1253" s="4"/>
      <c r="D1253" s="4"/>
      <c r="E1253" s="31"/>
      <c r="F1253" s="31"/>
      <c r="G1253" s="31"/>
      <c r="H1253" s="31"/>
      <c r="I1253" s="31"/>
      <c r="J1253" s="31"/>
      <c r="K1253" s="34"/>
    </row>
    <row r="1254" spans="1:11">
      <c r="A1254" s="38"/>
      <c r="B1254" s="41"/>
      <c r="C1254" s="5"/>
      <c r="D1254" s="5"/>
      <c r="E1254" s="32"/>
      <c r="F1254" s="32"/>
      <c r="G1254" s="32"/>
      <c r="H1254" s="32"/>
      <c r="I1254" s="32"/>
      <c r="J1254" s="32"/>
      <c r="K1254" s="35"/>
    </row>
    <row r="1255" spans="1:11">
      <c r="A1255" s="36" t="s">
        <v>848</v>
      </c>
      <c r="B1255" s="39" t="s">
        <v>849</v>
      </c>
      <c r="C1255" s="3"/>
      <c r="D1255" s="3"/>
      <c r="E1255" s="30">
        <v>6506067</v>
      </c>
      <c r="F1255" s="30">
        <v>8225924</v>
      </c>
      <c r="G1255" s="30">
        <v>0</v>
      </c>
      <c r="H1255" s="30">
        <v>8500000</v>
      </c>
      <c r="I1255" s="30">
        <v>0</v>
      </c>
      <c r="J1255" s="30">
        <v>4400000</v>
      </c>
      <c r="K1255" s="33">
        <f t="shared" ref="K1255" si="384">SUM(E1255:J1257)</f>
        <v>27631991</v>
      </c>
    </row>
    <row r="1256" spans="1:11" ht="18" customHeight="1">
      <c r="A1256" s="37"/>
      <c r="B1256" s="40"/>
      <c r="C1256" s="4"/>
      <c r="D1256" s="4"/>
      <c r="E1256" s="31"/>
      <c r="F1256" s="31"/>
      <c r="G1256" s="31"/>
      <c r="H1256" s="31"/>
      <c r="I1256" s="31"/>
      <c r="J1256" s="31"/>
      <c r="K1256" s="34"/>
    </row>
    <row r="1257" spans="1:11">
      <c r="A1257" s="38"/>
      <c r="B1257" s="41"/>
      <c r="C1257" s="5"/>
      <c r="D1257" s="5"/>
      <c r="E1257" s="32"/>
      <c r="F1257" s="32"/>
      <c r="G1257" s="32"/>
      <c r="H1257" s="32"/>
      <c r="I1257" s="32"/>
      <c r="J1257" s="32"/>
      <c r="K1257" s="35"/>
    </row>
    <row r="1258" spans="1:11">
      <c r="A1258" s="36" t="s">
        <v>850</v>
      </c>
      <c r="B1258" s="39" t="s">
        <v>851</v>
      </c>
      <c r="C1258" s="3"/>
      <c r="D1258" s="3"/>
      <c r="E1258" s="30">
        <v>350000</v>
      </c>
      <c r="F1258" s="30">
        <v>200001</v>
      </c>
      <c r="G1258" s="30">
        <v>0</v>
      </c>
      <c r="H1258" s="30">
        <v>199998</v>
      </c>
      <c r="I1258" s="30">
        <v>0</v>
      </c>
      <c r="J1258" s="30">
        <v>151301</v>
      </c>
      <c r="K1258" s="33">
        <f t="shared" ref="K1258" si="385">SUM(E1258:J1260)</f>
        <v>901300</v>
      </c>
    </row>
    <row r="1259" spans="1:11" ht="18" customHeight="1">
      <c r="A1259" s="37"/>
      <c r="B1259" s="40"/>
      <c r="C1259" s="4"/>
      <c r="D1259" s="4"/>
      <c r="E1259" s="31"/>
      <c r="F1259" s="31"/>
      <c r="G1259" s="31"/>
      <c r="H1259" s="31"/>
      <c r="I1259" s="31"/>
      <c r="J1259" s="31"/>
      <c r="K1259" s="34"/>
    </row>
    <row r="1260" spans="1:11">
      <c r="A1260" s="38"/>
      <c r="B1260" s="41"/>
      <c r="C1260" s="5"/>
      <c r="D1260" s="5"/>
      <c r="E1260" s="32"/>
      <c r="F1260" s="32"/>
      <c r="G1260" s="32"/>
      <c r="H1260" s="32"/>
      <c r="I1260" s="32"/>
      <c r="J1260" s="32"/>
      <c r="K1260" s="35"/>
    </row>
    <row r="1261" spans="1:11" ht="23.25" customHeight="1">
      <c r="A1261" s="42" t="s">
        <v>852</v>
      </c>
      <c r="B1261" s="43"/>
      <c r="C1261" s="16"/>
      <c r="D1261" s="16"/>
      <c r="E1261" s="12">
        <f>SUM(E802:E1260)</f>
        <v>670234148</v>
      </c>
      <c r="F1261" s="12">
        <f t="shared" ref="F1261:J1261" si="386">SUM(F802:F1260)</f>
        <v>678890002</v>
      </c>
      <c r="G1261" s="12">
        <f t="shared" si="386"/>
        <v>1032581</v>
      </c>
      <c r="H1261" s="12">
        <f t="shared" si="386"/>
        <v>507960751</v>
      </c>
      <c r="I1261" s="12">
        <f t="shared" si="386"/>
        <v>556620</v>
      </c>
      <c r="J1261" s="12">
        <f t="shared" si="386"/>
        <v>52580724</v>
      </c>
      <c r="K1261" s="13">
        <f>SUM(E1261:J1261)</f>
        <v>1911254826</v>
      </c>
    </row>
    <row r="1262" spans="1:11" ht="6.75" customHeight="1">
      <c r="A1262" s="44" t="s">
        <v>147</v>
      </c>
      <c r="B1262" s="43"/>
      <c r="C1262" s="43"/>
      <c r="D1262" s="43"/>
      <c r="E1262" s="43"/>
      <c r="F1262" s="43"/>
      <c r="G1262" s="43"/>
      <c r="H1262" s="43"/>
      <c r="I1262" s="43"/>
      <c r="J1262" s="43"/>
      <c r="K1262" s="45"/>
    </row>
    <row r="1263" spans="1:11" ht="18" customHeight="1" thickBot="1">
      <c r="A1263" s="46" t="s">
        <v>853</v>
      </c>
      <c r="B1263" s="47"/>
      <c r="C1263" s="47"/>
      <c r="D1263" s="47"/>
      <c r="E1263" s="47"/>
      <c r="F1263" s="47"/>
      <c r="G1263" s="47"/>
      <c r="H1263" s="47"/>
      <c r="I1263" s="47"/>
      <c r="J1263" s="47"/>
      <c r="K1263" s="48"/>
    </row>
    <row r="1264" spans="1:11" ht="26.45" thickTop="1">
      <c r="A1264" s="1" t="s">
        <v>149</v>
      </c>
      <c r="B1264" s="2" t="s">
        <v>150</v>
      </c>
      <c r="C1264" s="17"/>
      <c r="D1264" s="17"/>
      <c r="E1264" s="14" t="s">
        <v>151</v>
      </c>
      <c r="F1264" s="14" t="s">
        <v>152</v>
      </c>
      <c r="G1264" s="14" t="s">
        <v>153</v>
      </c>
      <c r="H1264" s="14" t="s">
        <v>154</v>
      </c>
      <c r="I1264" s="14" t="s">
        <v>155</v>
      </c>
      <c r="J1264" s="14" t="s">
        <v>156</v>
      </c>
      <c r="K1264" s="15" t="s">
        <v>157</v>
      </c>
    </row>
    <row r="1265" spans="1:11">
      <c r="A1265" s="36" t="s">
        <v>854</v>
      </c>
      <c r="B1265" s="39" t="s">
        <v>855</v>
      </c>
      <c r="C1265" s="3"/>
      <c r="D1265" s="3"/>
      <c r="E1265" s="30">
        <v>0</v>
      </c>
      <c r="F1265" s="30">
        <v>306302</v>
      </c>
      <c r="G1265" s="30">
        <v>0</v>
      </c>
      <c r="H1265" s="30">
        <v>5092376</v>
      </c>
      <c r="I1265" s="30">
        <v>0</v>
      </c>
      <c r="J1265" s="30">
        <v>428419</v>
      </c>
      <c r="K1265" s="33">
        <f>SUM(E1265:J1267)</f>
        <v>5827097</v>
      </c>
    </row>
    <row r="1266" spans="1:11" ht="18" customHeight="1">
      <c r="A1266" s="37"/>
      <c r="B1266" s="40"/>
      <c r="C1266" s="4"/>
      <c r="D1266" s="4"/>
      <c r="E1266" s="31"/>
      <c r="F1266" s="31"/>
      <c r="G1266" s="31"/>
      <c r="H1266" s="31"/>
      <c r="I1266" s="31"/>
      <c r="J1266" s="31"/>
      <c r="K1266" s="34"/>
    </row>
    <row r="1267" spans="1:11">
      <c r="A1267" s="38"/>
      <c r="B1267" s="41"/>
      <c r="C1267" s="5"/>
      <c r="D1267" s="5"/>
      <c r="E1267" s="32"/>
      <c r="F1267" s="32"/>
      <c r="G1267" s="32"/>
      <c r="H1267" s="32"/>
      <c r="I1267" s="32"/>
      <c r="J1267" s="32"/>
      <c r="K1267" s="35"/>
    </row>
    <row r="1268" spans="1:11">
      <c r="A1268" s="36" t="s">
        <v>856</v>
      </c>
      <c r="B1268" s="39" t="s">
        <v>857</v>
      </c>
      <c r="C1268" s="3"/>
      <c r="D1268" s="3"/>
      <c r="E1268" s="30">
        <v>5492579</v>
      </c>
      <c r="F1268" s="30">
        <v>31525300</v>
      </c>
      <c r="G1268" s="30">
        <v>0</v>
      </c>
      <c r="H1268" s="30">
        <v>30140800</v>
      </c>
      <c r="I1268" s="30">
        <v>0</v>
      </c>
      <c r="J1268" s="30">
        <v>201500</v>
      </c>
      <c r="K1268" s="33">
        <f t="shared" ref="K1268" si="387">SUM(E1268:J1270)</f>
        <v>67360179</v>
      </c>
    </row>
    <row r="1269" spans="1:11" ht="18" customHeight="1">
      <c r="A1269" s="37"/>
      <c r="B1269" s="40"/>
      <c r="C1269" s="4"/>
      <c r="D1269" s="4"/>
      <c r="E1269" s="31"/>
      <c r="F1269" s="31"/>
      <c r="G1269" s="31"/>
      <c r="H1269" s="31"/>
      <c r="I1269" s="31"/>
      <c r="J1269" s="31"/>
      <c r="K1269" s="34"/>
    </row>
    <row r="1270" spans="1:11">
      <c r="A1270" s="38"/>
      <c r="B1270" s="41"/>
      <c r="C1270" s="5"/>
      <c r="D1270" s="5"/>
      <c r="E1270" s="32"/>
      <c r="F1270" s="32"/>
      <c r="G1270" s="32"/>
      <c r="H1270" s="32"/>
      <c r="I1270" s="32"/>
      <c r="J1270" s="32"/>
      <c r="K1270" s="35"/>
    </row>
    <row r="1271" spans="1:11">
      <c r="A1271" s="36" t="s">
        <v>858</v>
      </c>
      <c r="B1271" s="39" t="s">
        <v>859</v>
      </c>
      <c r="C1271" s="3"/>
      <c r="D1271" s="3"/>
      <c r="E1271" s="30">
        <v>0</v>
      </c>
      <c r="F1271" s="30">
        <v>35920694</v>
      </c>
      <c r="G1271" s="30">
        <v>0</v>
      </c>
      <c r="H1271" s="30">
        <v>32192325</v>
      </c>
      <c r="I1271" s="30">
        <v>0</v>
      </c>
      <c r="J1271" s="30">
        <v>20843901</v>
      </c>
      <c r="K1271" s="33">
        <f t="shared" ref="K1271" si="388">SUM(E1271:J1273)</f>
        <v>88956920</v>
      </c>
    </row>
    <row r="1272" spans="1:11" ht="18" customHeight="1">
      <c r="A1272" s="37"/>
      <c r="B1272" s="40"/>
      <c r="C1272" s="4"/>
      <c r="D1272" s="4"/>
      <c r="E1272" s="31"/>
      <c r="F1272" s="31"/>
      <c r="G1272" s="31"/>
      <c r="H1272" s="31"/>
      <c r="I1272" s="31"/>
      <c r="J1272" s="31"/>
      <c r="K1272" s="34"/>
    </row>
    <row r="1273" spans="1:11">
      <c r="A1273" s="38"/>
      <c r="B1273" s="41"/>
      <c r="C1273" s="5"/>
      <c r="D1273" s="5"/>
      <c r="E1273" s="32"/>
      <c r="F1273" s="32"/>
      <c r="G1273" s="32"/>
      <c r="H1273" s="32"/>
      <c r="I1273" s="32"/>
      <c r="J1273" s="32"/>
      <c r="K1273" s="35"/>
    </row>
    <row r="1274" spans="1:11">
      <c r="A1274" s="36" t="s">
        <v>860</v>
      </c>
      <c r="B1274" s="39" t="s">
        <v>861</v>
      </c>
      <c r="C1274" s="3"/>
      <c r="D1274" s="3"/>
      <c r="E1274" s="30">
        <v>0</v>
      </c>
      <c r="F1274" s="30">
        <v>5818754</v>
      </c>
      <c r="G1274" s="30">
        <v>0</v>
      </c>
      <c r="H1274" s="30">
        <v>6160886</v>
      </c>
      <c r="I1274" s="30">
        <v>0</v>
      </c>
      <c r="J1274" s="30">
        <v>1964705</v>
      </c>
      <c r="K1274" s="33">
        <f t="shared" ref="K1274" si="389">SUM(E1274:J1276)</f>
        <v>13944345</v>
      </c>
    </row>
    <row r="1275" spans="1:11" ht="18" customHeight="1">
      <c r="A1275" s="37"/>
      <c r="B1275" s="40"/>
      <c r="C1275" s="4"/>
      <c r="D1275" s="4"/>
      <c r="E1275" s="31"/>
      <c r="F1275" s="31"/>
      <c r="G1275" s="31"/>
      <c r="H1275" s="31"/>
      <c r="I1275" s="31"/>
      <c r="J1275" s="31"/>
      <c r="K1275" s="34"/>
    </row>
    <row r="1276" spans="1:11">
      <c r="A1276" s="38"/>
      <c r="B1276" s="41"/>
      <c r="C1276" s="5"/>
      <c r="D1276" s="5"/>
      <c r="E1276" s="32"/>
      <c r="F1276" s="32"/>
      <c r="G1276" s="32"/>
      <c r="H1276" s="32"/>
      <c r="I1276" s="32"/>
      <c r="J1276" s="32"/>
      <c r="K1276" s="35"/>
    </row>
    <row r="1277" spans="1:11">
      <c r="A1277" s="36" t="s">
        <v>862</v>
      </c>
      <c r="B1277" s="39" t="s">
        <v>863</v>
      </c>
      <c r="C1277" s="3"/>
      <c r="D1277" s="3"/>
      <c r="E1277" s="30">
        <v>2671270</v>
      </c>
      <c r="F1277" s="30">
        <v>1388974</v>
      </c>
      <c r="G1277" s="30">
        <v>0</v>
      </c>
      <c r="H1277" s="30">
        <v>694486</v>
      </c>
      <c r="I1277" s="30">
        <v>0</v>
      </c>
      <c r="J1277" s="30">
        <v>0</v>
      </c>
      <c r="K1277" s="33">
        <f t="shared" ref="K1277" si="390">SUM(E1277:J1279)</f>
        <v>4754730</v>
      </c>
    </row>
    <row r="1278" spans="1:11" ht="18" customHeight="1">
      <c r="A1278" s="37"/>
      <c r="B1278" s="40"/>
      <c r="C1278" s="4"/>
      <c r="D1278" s="4"/>
      <c r="E1278" s="31"/>
      <c r="F1278" s="31"/>
      <c r="G1278" s="31"/>
      <c r="H1278" s="31"/>
      <c r="I1278" s="31"/>
      <c r="J1278" s="31"/>
      <c r="K1278" s="34"/>
    </row>
    <row r="1279" spans="1:11">
      <c r="A1279" s="38"/>
      <c r="B1279" s="41"/>
      <c r="C1279" s="5"/>
      <c r="D1279" s="5"/>
      <c r="E1279" s="32"/>
      <c r="F1279" s="32"/>
      <c r="G1279" s="32"/>
      <c r="H1279" s="32"/>
      <c r="I1279" s="32"/>
      <c r="J1279" s="32"/>
      <c r="K1279" s="35"/>
    </row>
    <row r="1280" spans="1:11">
      <c r="A1280" s="36" t="s">
        <v>864</v>
      </c>
      <c r="B1280" s="39" t="s">
        <v>865</v>
      </c>
      <c r="C1280" s="3"/>
      <c r="D1280" s="3"/>
      <c r="E1280" s="30">
        <v>0</v>
      </c>
      <c r="F1280" s="30">
        <v>1502994</v>
      </c>
      <c r="G1280" s="30">
        <v>0</v>
      </c>
      <c r="H1280" s="30">
        <v>1497006</v>
      </c>
      <c r="I1280" s="30">
        <v>0</v>
      </c>
      <c r="J1280" s="30">
        <v>0</v>
      </c>
      <c r="K1280" s="33">
        <f t="shared" ref="K1280" si="391">SUM(E1280:J1282)</f>
        <v>3000000</v>
      </c>
    </row>
    <row r="1281" spans="1:11" ht="18" customHeight="1">
      <c r="A1281" s="37"/>
      <c r="B1281" s="40"/>
      <c r="C1281" s="4"/>
      <c r="D1281" s="4"/>
      <c r="E1281" s="31"/>
      <c r="F1281" s="31"/>
      <c r="G1281" s="31"/>
      <c r="H1281" s="31"/>
      <c r="I1281" s="31"/>
      <c r="J1281" s="31"/>
      <c r="K1281" s="34"/>
    </row>
    <row r="1282" spans="1:11">
      <c r="A1282" s="38"/>
      <c r="B1282" s="41"/>
      <c r="C1282" s="5"/>
      <c r="D1282" s="5"/>
      <c r="E1282" s="32"/>
      <c r="F1282" s="32"/>
      <c r="G1282" s="32"/>
      <c r="H1282" s="32"/>
      <c r="I1282" s="32"/>
      <c r="J1282" s="32"/>
      <c r="K1282" s="35"/>
    </row>
    <row r="1283" spans="1:11">
      <c r="A1283" s="36" t="s">
        <v>866</v>
      </c>
      <c r="B1283" s="39" t="s">
        <v>867</v>
      </c>
      <c r="C1283" s="3"/>
      <c r="D1283" s="3"/>
      <c r="E1283" s="30">
        <v>0</v>
      </c>
      <c r="F1283" s="30">
        <v>0</v>
      </c>
      <c r="G1283" s="30">
        <v>0</v>
      </c>
      <c r="H1283" s="30">
        <v>624353872</v>
      </c>
      <c r="I1283" s="30">
        <v>0</v>
      </c>
      <c r="J1283" s="30">
        <v>146000000</v>
      </c>
      <c r="K1283" s="33">
        <f t="shared" ref="K1283" si="392">SUM(E1283:J1285)</f>
        <v>770353872</v>
      </c>
    </row>
    <row r="1284" spans="1:11" ht="18" customHeight="1">
      <c r="A1284" s="37"/>
      <c r="B1284" s="40"/>
      <c r="C1284" s="4"/>
      <c r="D1284" s="4"/>
      <c r="E1284" s="31"/>
      <c r="F1284" s="31"/>
      <c r="G1284" s="31"/>
      <c r="H1284" s="31"/>
      <c r="I1284" s="31"/>
      <c r="J1284" s="31"/>
      <c r="K1284" s="34"/>
    </row>
    <row r="1285" spans="1:11">
      <c r="A1285" s="38"/>
      <c r="B1285" s="41"/>
      <c r="C1285" s="5"/>
      <c r="D1285" s="5"/>
      <c r="E1285" s="32"/>
      <c r="F1285" s="32"/>
      <c r="G1285" s="32"/>
      <c r="H1285" s="32"/>
      <c r="I1285" s="32"/>
      <c r="J1285" s="32"/>
      <c r="K1285" s="35"/>
    </row>
    <row r="1286" spans="1:11">
      <c r="A1286" s="36" t="s">
        <v>868</v>
      </c>
      <c r="B1286" s="39" t="s">
        <v>869</v>
      </c>
      <c r="C1286" s="3"/>
      <c r="D1286" s="3"/>
      <c r="E1286" s="30">
        <v>0</v>
      </c>
      <c r="F1286" s="30">
        <v>15200000</v>
      </c>
      <c r="G1286" s="30">
        <v>0</v>
      </c>
      <c r="H1286" s="30">
        <v>0</v>
      </c>
      <c r="I1286" s="30">
        <v>0</v>
      </c>
      <c r="J1286" s="30">
        <v>0</v>
      </c>
      <c r="K1286" s="33">
        <f t="shared" ref="K1286" si="393">SUM(E1286:J1288)</f>
        <v>15200000</v>
      </c>
    </row>
    <row r="1287" spans="1:11" ht="18" customHeight="1">
      <c r="A1287" s="37"/>
      <c r="B1287" s="40"/>
      <c r="C1287" s="4"/>
      <c r="D1287" s="4"/>
      <c r="E1287" s="31"/>
      <c r="F1287" s="31"/>
      <c r="G1287" s="31"/>
      <c r="H1287" s="31"/>
      <c r="I1287" s="31"/>
      <c r="J1287" s="31"/>
      <c r="K1287" s="34"/>
    </row>
    <row r="1288" spans="1:11">
      <c r="A1288" s="38"/>
      <c r="B1288" s="41"/>
      <c r="C1288" s="5"/>
      <c r="D1288" s="5"/>
      <c r="E1288" s="32"/>
      <c r="F1288" s="32"/>
      <c r="G1288" s="32"/>
      <c r="H1288" s="32"/>
      <c r="I1288" s="32"/>
      <c r="J1288" s="32"/>
      <c r="K1288" s="35"/>
    </row>
    <row r="1289" spans="1:11">
      <c r="A1289" s="36" t="s">
        <v>870</v>
      </c>
      <c r="B1289" s="39" t="s">
        <v>871</v>
      </c>
      <c r="C1289" s="3"/>
      <c r="D1289" s="3"/>
      <c r="E1289" s="30">
        <v>0</v>
      </c>
      <c r="F1289" s="30">
        <v>53016750</v>
      </c>
      <c r="G1289" s="30">
        <v>0</v>
      </c>
      <c r="H1289" s="30">
        <v>0</v>
      </c>
      <c r="I1289" s="30">
        <v>0</v>
      </c>
      <c r="J1289" s="30">
        <v>0</v>
      </c>
      <c r="K1289" s="33">
        <f t="shared" ref="K1289" si="394">SUM(E1289:J1291)</f>
        <v>53016750</v>
      </c>
    </row>
    <row r="1290" spans="1:11" ht="18" customHeight="1">
      <c r="A1290" s="37"/>
      <c r="B1290" s="40"/>
      <c r="C1290" s="4"/>
      <c r="D1290" s="4"/>
      <c r="E1290" s="31"/>
      <c r="F1290" s="31"/>
      <c r="G1290" s="31"/>
      <c r="H1290" s="31"/>
      <c r="I1290" s="31"/>
      <c r="J1290" s="31"/>
      <c r="K1290" s="34"/>
    </row>
    <row r="1291" spans="1:11">
      <c r="A1291" s="38"/>
      <c r="B1291" s="41"/>
      <c r="C1291" s="5"/>
      <c r="D1291" s="5"/>
      <c r="E1291" s="32"/>
      <c r="F1291" s="32"/>
      <c r="G1291" s="32"/>
      <c r="H1291" s="32"/>
      <c r="I1291" s="32"/>
      <c r="J1291" s="32"/>
      <c r="K1291" s="35"/>
    </row>
    <row r="1292" spans="1:11">
      <c r="A1292" s="42" t="s">
        <v>872</v>
      </c>
      <c r="B1292" s="43"/>
      <c r="C1292" s="16"/>
      <c r="D1292" s="16"/>
      <c r="E1292" s="12">
        <f>SUM(E1265:E1291)</f>
        <v>8163849</v>
      </c>
      <c r="F1292" s="12">
        <f t="shared" ref="F1292:J1292" si="395">SUM(F1265:F1291)</f>
        <v>144679768</v>
      </c>
      <c r="G1292" s="12">
        <f t="shared" si="395"/>
        <v>0</v>
      </c>
      <c r="H1292" s="12">
        <f t="shared" si="395"/>
        <v>700131751</v>
      </c>
      <c r="I1292" s="12">
        <f t="shared" si="395"/>
        <v>0</v>
      </c>
      <c r="J1292" s="12">
        <f t="shared" si="395"/>
        <v>169438525</v>
      </c>
      <c r="K1292" s="13">
        <v>1022413893</v>
      </c>
    </row>
    <row r="1293" spans="1:11" ht="6.75" customHeight="1">
      <c r="A1293" s="44" t="s">
        <v>147</v>
      </c>
      <c r="B1293" s="43"/>
      <c r="C1293" s="43"/>
      <c r="D1293" s="43"/>
      <c r="E1293" s="43"/>
      <c r="F1293" s="43"/>
      <c r="G1293" s="43"/>
      <c r="H1293" s="43"/>
      <c r="I1293" s="43"/>
      <c r="J1293" s="43"/>
      <c r="K1293" s="45"/>
    </row>
    <row r="1294" spans="1:11" ht="18" customHeight="1" thickBot="1">
      <c r="A1294" s="46" t="s">
        <v>873</v>
      </c>
      <c r="B1294" s="47"/>
      <c r="C1294" s="47"/>
      <c r="D1294" s="47"/>
      <c r="E1294" s="47"/>
      <c r="F1294" s="47"/>
      <c r="G1294" s="47"/>
      <c r="H1294" s="47"/>
      <c r="I1294" s="47"/>
      <c r="J1294" s="47"/>
      <c r="K1294" s="48"/>
    </row>
    <row r="1295" spans="1:11" ht="26.45" thickTop="1">
      <c r="A1295" s="1" t="s">
        <v>149</v>
      </c>
      <c r="B1295" s="2" t="s">
        <v>150</v>
      </c>
      <c r="C1295" s="17"/>
      <c r="D1295" s="17"/>
      <c r="E1295" s="14" t="s">
        <v>151</v>
      </c>
      <c r="F1295" s="14" t="s">
        <v>152</v>
      </c>
      <c r="G1295" s="14" t="s">
        <v>153</v>
      </c>
      <c r="H1295" s="14" t="s">
        <v>154</v>
      </c>
      <c r="I1295" s="14" t="s">
        <v>155</v>
      </c>
      <c r="J1295" s="14" t="s">
        <v>156</v>
      </c>
      <c r="K1295" s="15" t="s">
        <v>157</v>
      </c>
    </row>
    <row r="1296" spans="1:11">
      <c r="A1296" s="36" t="s">
        <v>874</v>
      </c>
      <c r="B1296" s="39" t="s">
        <v>875</v>
      </c>
      <c r="C1296" s="3"/>
      <c r="D1296" s="3"/>
      <c r="E1296" s="30">
        <v>17305000</v>
      </c>
      <c r="F1296" s="30">
        <v>6950000</v>
      </c>
      <c r="G1296" s="30">
        <v>4300000</v>
      </c>
      <c r="H1296" s="30">
        <v>5300000</v>
      </c>
      <c r="I1296" s="30">
        <v>3400000</v>
      </c>
      <c r="J1296" s="30">
        <v>0</v>
      </c>
      <c r="K1296" s="33">
        <f>SUM(E1296:J1298)</f>
        <v>37255000</v>
      </c>
    </row>
    <row r="1297" spans="1:11" ht="18" customHeight="1">
      <c r="A1297" s="37"/>
      <c r="B1297" s="40"/>
      <c r="C1297" s="4"/>
      <c r="D1297" s="4"/>
      <c r="E1297" s="31"/>
      <c r="F1297" s="31"/>
      <c r="G1297" s="31"/>
      <c r="H1297" s="31"/>
      <c r="I1297" s="31"/>
      <c r="J1297" s="31"/>
      <c r="K1297" s="34"/>
    </row>
    <row r="1298" spans="1:11">
      <c r="A1298" s="38"/>
      <c r="B1298" s="41"/>
      <c r="C1298" s="5"/>
      <c r="D1298" s="5"/>
      <c r="E1298" s="32"/>
      <c r="F1298" s="32"/>
      <c r="G1298" s="32"/>
      <c r="H1298" s="32"/>
      <c r="I1298" s="32"/>
      <c r="J1298" s="32"/>
      <c r="K1298" s="35"/>
    </row>
    <row r="1299" spans="1:11">
      <c r="A1299" s="36" t="s">
        <v>876</v>
      </c>
      <c r="B1299" s="39" t="s">
        <v>877</v>
      </c>
      <c r="C1299" s="3"/>
      <c r="D1299" s="3"/>
      <c r="E1299" s="30">
        <v>576000</v>
      </c>
      <c r="F1299" s="30">
        <v>0</v>
      </c>
      <c r="G1299" s="30">
        <v>1450000</v>
      </c>
      <c r="H1299" s="30">
        <v>0</v>
      </c>
      <c r="I1299" s="30">
        <v>1640250</v>
      </c>
      <c r="J1299" s="30">
        <v>0</v>
      </c>
      <c r="K1299" s="33">
        <f>SUM(E1299:J1301)</f>
        <v>3666250</v>
      </c>
    </row>
    <row r="1300" spans="1:11" ht="18" customHeight="1">
      <c r="A1300" s="37"/>
      <c r="B1300" s="40"/>
      <c r="C1300" s="4"/>
      <c r="D1300" s="4"/>
      <c r="E1300" s="31"/>
      <c r="F1300" s="31"/>
      <c r="G1300" s="31"/>
      <c r="H1300" s="31"/>
      <c r="I1300" s="31"/>
      <c r="J1300" s="31"/>
      <c r="K1300" s="34"/>
    </row>
    <row r="1301" spans="1:11">
      <c r="A1301" s="38"/>
      <c r="B1301" s="41"/>
      <c r="C1301" s="5"/>
      <c r="D1301" s="5"/>
      <c r="E1301" s="32"/>
      <c r="F1301" s="32"/>
      <c r="G1301" s="32"/>
      <c r="H1301" s="32"/>
      <c r="I1301" s="32"/>
      <c r="J1301" s="32"/>
      <c r="K1301" s="35"/>
    </row>
    <row r="1302" spans="1:11">
      <c r="A1302" s="42" t="s">
        <v>878</v>
      </c>
      <c r="B1302" s="43"/>
      <c r="C1302" s="16"/>
      <c r="D1302" s="16"/>
      <c r="E1302" s="12">
        <f>SUM(E1296:E1301)</f>
        <v>17881000</v>
      </c>
      <c r="F1302" s="12">
        <f t="shared" ref="F1302:J1302" si="396">SUM(F1296:F1301)</f>
        <v>6950000</v>
      </c>
      <c r="G1302" s="12">
        <f t="shared" si="396"/>
        <v>5750000</v>
      </c>
      <c r="H1302" s="12">
        <f t="shared" si="396"/>
        <v>5300000</v>
      </c>
      <c r="I1302" s="12">
        <f t="shared" si="396"/>
        <v>5040250</v>
      </c>
      <c r="J1302" s="12">
        <f t="shared" si="396"/>
        <v>0</v>
      </c>
      <c r="K1302" s="13">
        <f>SUM(E1302:J1302)</f>
        <v>40921250</v>
      </c>
    </row>
    <row r="1303" spans="1:11" ht="6.75" customHeight="1">
      <c r="A1303" s="44" t="s">
        <v>147</v>
      </c>
      <c r="B1303" s="43"/>
      <c r="C1303" s="43"/>
      <c r="D1303" s="43"/>
      <c r="E1303" s="43"/>
      <c r="F1303" s="43"/>
      <c r="G1303" s="43"/>
      <c r="H1303" s="43"/>
      <c r="I1303" s="43"/>
      <c r="J1303" s="43"/>
      <c r="K1303" s="45"/>
    </row>
    <row r="1304" spans="1:11" ht="18" customHeight="1" thickBot="1">
      <c r="A1304" s="46" t="s">
        <v>879</v>
      </c>
      <c r="B1304" s="47"/>
      <c r="C1304" s="47"/>
      <c r="D1304" s="47"/>
      <c r="E1304" s="47"/>
      <c r="F1304" s="47"/>
      <c r="G1304" s="47"/>
      <c r="H1304" s="47"/>
      <c r="I1304" s="47"/>
      <c r="J1304" s="47"/>
      <c r="K1304" s="48"/>
    </row>
    <row r="1305" spans="1:11" ht="26.45" thickTop="1">
      <c r="A1305" s="1" t="s">
        <v>149</v>
      </c>
      <c r="B1305" s="2" t="s">
        <v>150</v>
      </c>
      <c r="C1305" s="17"/>
      <c r="D1305" s="17"/>
      <c r="E1305" s="14" t="s">
        <v>151</v>
      </c>
      <c r="F1305" s="14" t="s">
        <v>152</v>
      </c>
      <c r="G1305" s="14" t="s">
        <v>153</v>
      </c>
      <c r="H1305" s="14" t="s">
        <v>154</v>
      </c>
      <c r="I1305" s="14" t="s">
        <v>155</v>
      </c>
      <c r="J1305" s="14" t="s">
        <v>156</v>
      </c>
      <c r="K1305" s="15" t="s">
        <v>157</v>
      </c>
    </row>
    <row r="1306" spans="1:11">
      <c r="A1306" s="36" t="s">
        <v>880</v>
      </c>
      <c r="B1306" s="39" t="s">
        <v>881</v>
      </c>
      <c r="C1306" s="3"/>
      <c r="D1306" s="3"/>
      <c r="E1306" s="30">
        <v>321000</v>
      </c>
      <c r="F1306" s="30">
        <v>320950</v>
      </c>
      <c r="G1306" s="30">
        <v>320700</v>
      </c>
      <c r="H1306" s="30">
        <v>320200</v>
      </c>
      <c r="I1306" s="30">
        <v>319450</v>
      </c>
      <c r="J1306" s="30">
        <v>318450</v>
      </c>
      <c r="K1306" s="33">
        <f>SUM(E1306:J1308)</f>
        <v>1920750</v>
      </c>
    </row>
    <row r="1307" spans="1:11" ht="18" customHeight="1">
      <c r="A1307" s="37"/>
      <c r="B1307" s="40"/>
      <c r="C1307" s="4"/>
      <c r="D1307" s="4"/>
      <c r="E1307" s="31"/>
      <c r="F1307" s="31"/>
      <c r="G1307" s="31"/>
      <c r="H1307" s="31"/>
      <c r="I1307" s="31"/>
      <c r="J1307" s="31"/>
      <c r="K1307" s="34"/>
    </row>
    <row r="1308" spans="1:11">
      <c r="A1308" s="38"/>
      <c r="B1308" s="41"/>
      <c r="C1308" s="5"/>
      <c r="D1308" s="5"/>
      <c r="E1308" s="32"/>
      <c r="F1308" s="32"/>
      <c r="G1308" s="32"/>
      <c r="H1308" s="32"/>
      <c r="I1308" s="32"/>
      <c r="J1308" s="32"/>
      <c r="K1308" s="35"/>
    </row>
    <row r="1309" spans="1:11">
      <c r="A1309" s="36" t="s">
        <v>882</v>
      </c>
      <c r="B1309" s="39" t="s">
        <v>883</v>
      </c>
      <c r="C1309" s="3"/>
      <c r="D1309" s="3"/>
      <c r="E1309" s="30">
        <v>2373807</v>
      </c>
      <c r="F1309" s="30">
        <v>5564588</v>
      </c>
      <c r="G1309" s="30">
        <v>5564587.5</v>
      </c>
      <c r="H1309" s="30">
        <v>5765087.5</v>
      </c>
      <c r="I1309" s="30">
        <v>5765088</v>
      </c>
      <c r="J1309" s="30">
        <v>4702714</v>
      </c>
      <c r="K1309" s="33">
        <f>SUM(E1309:J1311)</f>
        <v>29735872</v>
      </c>
    </row>
    <row r="1310" spans="1:11" ht="18" customHeight="1">
      <c r="A1310" s="37"/>
      <c r="B1310" s="40"/>
      <c r="C1310" s="4"/>
      <c r="D1310" s="4"/>
      <c r="E1310" s="31"/>
      <c r="F1310" s="31"/>
      <c r="G1310" s="31"/>
      <c r="H1310" s="31"/>
      <c r="I1310" s="31"/>
      <c r="J1310" s="31"/>
      <c r="K1310" s="34"/>
    </row>
    <row r="1311" spans="1:11">
      <c r="A1311" s="38"/>
      <c r="B1311" s="41"/>
      <c r="C1311" s="5"/>
      <c r="D1311" s="5"/>
      <c r="E1311" s="32"/>
      <c r="F1311" s="32"/>
      <c r="G1311" s="32"/>
      <c r="H1311" s="32"/>
      <c r="I1311" s="32"/>
      <c r="J1311" s="32"/>
      <c r="K1311" s="35"/>
    </row>
    <row r="1312" spans="1:11">
      <c r="A1312" s="36" t="s">
        <v>884</v>
      </c>
      <c r="B1312" s="39" t="s">
        <v>885</v>
      </c>
      <c r="C1312" s="3"/>
      <c r="D1312" s="3"/>
      <c r="E1312" s="30">
        <v>3550000</v>
      </c>
      <c r="F1312" s="30">
        <v>5564587.5</v>
      </c>
      <c r="G1312" s="30">
        <v>5564587.5</v>
      </c>
      <c r="H1312" s="30">
        <v>5765087.5</v>
      </c>
      <c r="I1312" s="30">
        <v>5765087.5</v>
      </c>
      <c r="J1312" s="30">
        <v>4702713.7</v>
      </c>
      <c r="K1312" s="33">
        <f>SUM(E1312:J1314)</f>
        <v>30912063.699999999</v>
      </c>
    </row>
    <row r="1313" spans="1:11" ht="18" customHeight="1">
      <c r="A1313" s="37"/>
      <c r="B1313" s="40"/>
      <c r="C1313" s="4"/>
      <c r="D1313" s="4"/>
      <c r="E1313" s="31"/>
      <c r="F1313" s="31"/>
      <c r="G1313" s="31"/>
      <c r="H1313" s="31"/>
      <c r="I1313" s="31"/>
      <c r="J1313" s="31"/>
      <c r="K1313" s="34"/>
    </row>
    <row r="1314" spans="1:11">
      <c r="A1314" s="38"/>
      <c r="B1314" s="41"/>
      <c r="C1314" s="5"/>
      <c r="D1314" s="5"/>
      <c r="E1314" s="32"/>
      <c r="F1314" s="32"/>
      <c r="G1314" s="32"/>
      <c r="H1314" s="32"/>
      <c r="I1314" s="32"/>
      <c r="J1314" s="32"/>
      <c r="K1314" s="35"/>
    </row>
    <row r="1315" spans="1:11">
      <c r="A1315" s="42" t="s">
        <v>886</v>
      </c>
      <c r="B1315" s="43"/>
      <c r="C1315" s="16"/>
      <c r="D1315" s="16"/>
      <c r="E1315" s="12">
        <f>SUM(E1306:E1314)</f>
        <v>6244807</v>
      </c>
      <c r="F1315" s="12">
        <f t="shared" ref="F1315:J1315" si="397">SUM(F1306:F1314)</f>
        <v>11450125.5</v>
      </c>
      <c r="G1315" s="12">
        <f t="shared" si="397"/>
        <v>11449875</v>
      </c>
      <c r="H1315" s="12">
        <f t="shared" si="397"/>
        <v>11850375</v>
      </c>
      <c r="I1315" s="12">
        <f t="shared" si="397"/>
        <v>11849625.5</v>
      </c>
      <c r="J1315" s="12">
        <f t="shared" si="397"/>
        <v>9723877.6999999993</v>
      </c>
      <c r="K1315" s="13">
        <v>62568685.700000003</v>
      </c>
    </row>
    <row r="1316" spans="1:11" ht="6.75" customHeight="1">
      <c r="A1316" s="44" t="s">
        <v>147</v>
      </c>
      <c r="B1316" s="43"/>
      <c r="C1316" s="43"/>
      <c r="D1316" s="43"/>
      <c r="E1316" s="43"/>
      <c r="F1316" s="43"/>
      <c r="G1316" s="43"/>
      <c r="H1316" s="43"/>
      <c r="I1316" s="43"/>
      <c r="J1316" s="43"/>
      <c r="K1316" s="45"/>
    </row>
    <row r="1317" spans="1:11" ht="18" customHeight="1" thickBot="1">
      <c r="A1317" s="46" t="s">
        <v>887</v>
      </c>
      <c r="B1317" s="47"/>
      <c r="C1317" s="47"/>
      <c r="D1317" s="47"/>
      <c r="E1317" s="47"/>
      <c r="F1317" s="47"/>
      <c r="G1317" s="47"/>
      <c r="H1317" s="47"/>
      <c r="I1317" s="47"/>
      <c r="J1317" s="47"/>
      <c r="K1317" s="48"/>
    </row>
    <row r="1318" spans="1:11" ht="26.45" thickTop="1">
      <c r="A1318" s="1" t="s">
        <v>149</v>
      </c>
      <c r="B1318" s="2" t="s">
        <v>150</v>
      </c>
      <c r="C1318" s="17"/>
      <c r="D1318" s="17"/>
      <c r="E1318" s="14" t="s">
        <v>151</v>
      </c>
      <c r="F1318" s="14" t="s">
        <v>152</v>
      </c>
      <c r="G1318" s="14" t="s">
        <v>153</v>
      </c>
      <c r="H1318" s="14" t="s">
        <v>154</v>
      </c>
      <c r="I1318" s="14" t="s">
        <v>155</v>
      </c>
      <c r="J1318" s="14" t="s">
        <v>156</v>
      </c>
      <c r="K1318" s="15" t="s">
        <v>157</v>
      </c>
    </row>
    <row r="1319" spans="1:11">
      <c r="A1319" s="36" t="s">
        <v>888</v>
      </c>
      <c r="B1319" s="39" t="s">
        <v>889</v>
      </c>
      <c r="C1319" s="3"/>
      <c r="D1319" s="3"/>
      <c r="E1319" s="30">
        <v>1510000</v>
      </c>
      <c r="F1319" s="30">
        <v>1505250</v>
      </c>
      <c r="G1319" s="30">
        <v>1507250</v>
      </c>
      <c r="H1319" s="30">
        <v>1507250</v>
      </c>
      <c r="I1319" s="30">
        <v>1505250</v>
      </c>
      <c r="J1319" s="30">
        <v>1505000</v>
      </c>
      <c r="K1319" s="33">
        <f>SUM(E1319:J1321)</f>
        <v>9040000</v>
      </c>
    </row>
    <row r="1320" spans="1:11" ht="18" customHeight="1">
      <c r="A1320" s="37"/>
      <c r="B1320" s="40"/>
      <c r="C1320" s="4"/>
      <c r="D1320" s="4"/>
      <c r="E1320" s="31"/>
      <c r="F1320" s="31"/>
      <c r="G1320" s="31"/>
      <c r="H1320" s="31"/>
      <c r="I1320" s="31"/>
      <c r="J1320" s="31"/>
      <c r="K1320" s="34"/>
    </row>
    <row r="1321" spans="1:11">
      <c r="A1321" s="38"/>
      <c r="B1321" s="41"/>
      <c r="C1321" s="5"/>
      <c r="D1321" s="5"/>
      <c r="E1321" s="32"/>
      <c r="F1321" s="32"/>
      <c r="G1321" s="32"/>
      <c r="H1321" s="32"/>
      <c r="I1321" s="32"/>
      <c r="J1321" s="32"/>
      <c r="K1321" s="35"/>
    </row>
    <row r="1322" spans="1:11">
      <c r="A1322" s="36" t="s">
        <v>890</v>
      </c>
      <c r="B1322" s="39" t="s">
        <v>891</v>
      </c>
      <c r="C1322" s="3"/>
      <c r="D1322" s="3"/>
      <c r="E1322" s="30">
        <v>5081386</v>
      </c>
      <c r="F1322" s="30">
        <v>9493750</v>
      </c>
      <c r="G1322" s="30">
        <v>9493750</v>
      </c>
      <c r="H1322" s="30">
        <v>9893750</v>
      </c>
      <c r="I1322" s="30">
        <v>9893750</v>
      </c>
      <c r="J1322" s="30">
        <v>9893750</v>
      </c>
      <c r="K1322" s="33">
        <f>SUM(E1322:J1324)</f>
        <v>53750136</v>
      </c>
    </row>
    <row r="1323" spans="1:11" ht="18" customHeight="1">
      <c r="A1323" s="37"/>
      <c r="B1323" s="40"/>
      <c r="C1323" s="4"/>
      <c r="D1323" s="4"/>
      <c r="E1323" s="31"/>
      <c r="F1323" s="31"/>
      <c r="G1323" s="31"/>
      <c r="H1323" s="31"/>
      <c r="I1323" s="31"/>
      <c r="J1323" s="31"/>
      <c r="K1323" s="34"/>
    </row>
    <row r="1324" spans="1:11">
      <c r="A1324" s="38"/>
      <c r="B1324" s="41"/>
      <c r="C1324" s="5"/>
      <c r="D1324" s="5"/>
      <c r="E1324" s="32"/>
      <c r="F1324" s="32"/>
      <c r="G1324" s="32"/>
      <c r="H1324" s="32"/>
      <c r="I1324" s="32"/>
      <c r="J1324" s="32"/>
      <c r="K1324" s="35"/>
    </row>
    <row r="1325" spans="1:11">
      <c r="A1325" s="42" t="s">
        <v>892</v>
      </c>
      <c r="B1325" s="43"/>
      <c r="C1325" s="16"/>
      <c r="D1325" s="16"/>
      <c r="E1325" s="12">
        <f>SUM(E1319:E1324)</f>
        <v>6591386</v>
      </c>
      <c r="F1325" s="12">
        <f t="shared" ref="F1325:J1325" si="398">SUM(F1319:F1324)</f>
        <v>10999000</v>
      </c>
      <c r="G1325" s="12">
        <f t="shared" si="398"/>
        <v>11001000</v>
      </c>
      <c r="H1325" s="12">
        <f t="shared" si="398"/>
        <v>11401000</v>
      </c>
      <c r="I1325" s="12">
        <f t="shared" si="398"/>
        <v>11399000</v>
      </c>
      <c r="J1325" s="12">
        <f t="shared" si="398"/>
        <v>11398750</v>
      </c>
      <c r="K1325" s="13">
        <f>SUM(E1325:J1325)</f>
        <v>62790136</v>
      </c>
    </row>
    <row r="1326" spans="1:11" ht="6.75" customHeight="1">
      <c r="A1326" s="44" t="s">
        <v>147</v>
      </c>
      <c r="B1326" s="43"/>
      <c r="C1326" s="43"/>
      <c r="D1326" s="43"/>
      <c r="E1326" s="43"/>
      <c r="F1326" s="43"/>
      <c r="G1326" s="43"/>
      <c r="H1326" s="43"/>
      <c r="I1326" s="43"/>
      <c r="J1326" s="43"/>
      <c r="K1326" s="45"/>
    </row>
    <row r="1327" spans="1:11" ht="18" customHeight="1" thickBot="1">
      <c r="A1327" s="46" t="s">
        <v>893</v>
      </c>
      <c r="B1327" s="47"/>
      <c r="C1327" s="47"/>
      <c r="D1327" s="47"/>
      <c r="E1327" s="47"/>
      <c r="F1327" s="47"/>
      <c r="G1327" s="47"/>
      <c r="H1327" s="47"/>
      <c r="I1327" s="47"/>
      <c r="J1327" s="47"/>
      <c r="K1327" s="48"/>
    </row>
    <row r="1328" spans="1:11" ht="26.45" thickTop="1">
      <c r="A1328" s="1" t="s">
        <v>149</v>
      </c>
      <c r="B1328" s="2" t="s">
        <v>150</v>
      </c>
      <c r="C1328" s="17"/>
      <c r="D1328" s="17"/>
      <c r="E1328" s="14" t="s">
        <v>151</v>
      </c>
      <c r="F1328" s="14" t="s">
        <v>152</v>
      </c>
      <c r="G1328" s="14" t="s">
        <v>153</v>
      </c>
      <c r="H1328" s="14" t="s">
        <v>154</v>
      </c>
      <c r="I1328" s="14" t="s">
        <v>155</v>
      </c>
      <c r="J1328" s="14" t="s">
        <v>156</v>
      </c>
      <c r="K1328" s="15" t="s">
        <v>157</v>
      </c>
    </row>
    <row r="1329" spans="1:11">
      <c r="A1329" s="36" t="s">
        <v>894</v>
      </c>
      <c r="B1329" s="39" t="s">
        <v>895</v>
      </c>
      <c r="C1329" s="3"/>
      <c r="D1329" s="3"/>
      <c r="E1329" s="30">
        <v>2136150</v>
      </c>
      <c r="F1329" s="30">
        <v>5122525</v>
      </c>
      <c r="G1329" s="30">
        <v>1420000</v>
      </c>
      <c r="H1329" s="30">
        <v>400000</v>
      </c>
      <c r="I1329" s="30">
        <v>650000</v>
      </c>
      <c r="J1329" s="30">
        <v>0</v>
      </c>
      <c r="K1329" s="33">
        <f>SUM(E1329:J1331)</f>
        <v>9728675</v>
      </c>
    </row>
    <row r="1330" spans="1:11" ht="18" customHeight="1">
      <c r="A1330" s="37"/>
      <c r="B1330" s="40"/>
      <c r="C1330" s="4"/>
      <c r="D1330" s="4"/>
      <c r="E1330" s="31"/>
      <c r="F1330" s="31"/>
      <c r="G1330" s="31"/>
      <c r="H1330" s="31"/>
      <c r="I1330" s="31"/>
      <c r="J1330" s="31"/>
      <c r="K1330" s="34"/>
    </row>
    <row r="1331" spans="1:11">
      <c r="A1331" s="38"/>
      <c r="B1331" s="41"/>
      <c r="C1331" s="5"/>
      <c r="D1331" s="5"/>
      <c r="E1331" s="32"/>
      <c r="F1331" s="32"/>
      <c r="G1331" s="32"/>
      <c r="H1331" s="32"/>
      <c r="I1331" s="32"/>
      <c r="J1331" s="32"/>
      <c r="K1331" s="35"/>
    </row>
    <row r="1332" spans="1:11">
      <c r="A1332" s="42" t="s">
        <v>896</v>
      </c>
      <c r="B1332" s="43"/>
      <c r="C1332" s="16"/>
      <c r="D1332" s="16"/>
      <c r="E1332" s="12">
        <f>SUM(E1329)</f>
        <v>2136150</v>
      </c>
      <c r="F1332" s="12">
        <f t="shared" ref="F1332:J1332" si="399">SUM(F1329)</f>
        <v>5122525</v>
      </c>
      <c r="G1332" s="12">
        <f t="shared" si="399"/>
        <v>1420000</v>
      </c>
      <c r="H1332" s="12">
        <f t="shared" si="399"/>
        <v>400000</v>
      </c>
      <c r="I1332" s="12">
        <f t="shared" si="399"/>
        <v>650000</v>
      </c>
      <c r="J1332" s="12">
        <f t="shared" si="399"/>
        <v>0</v>
      </c>
      <c r="K1332" s="13">
        <f>SUM(E1332:J1332)</f>
        <v>9728675</v>
      </c>
    </row>
    <row r="1333" spans="1:11" ht="6.75" customHeight="1">
      <c r="A1333" s="44" t="s">
        <v>147</v>
      </c>
      <c r="B1333" s="43"/>
      <c r="C1333" s="43"/>
      <c r="D1333" s="43"/>
      <c r="E1333" s="43"/>
      <c r="F1333" s="43"/>
      <c r="G1333" s="43"/>
      <c r="H1333" s="43"/>
      <c r="I1333" s="43"/>
      <c r="J1333" s="43"/>
      <c r="K1333" s="45"/>
    </row>
    <row r="1334" spans="1:11" ht="18" customHeight="1">
      <c r="A1334" s="46" t="s">
        <v>897</v>
      </c>
      <c r="B1334" s="47"/>
      <c r="C1334" s="47"/>
      <c r="D1334" s="47"/>
      <c r="E1334" s="47"/>
      <c r="F1334" s="47"/>
      <c r="G1334" s="47"/>
      <c r="H1334" s="47"/>
      <c r="I1334" s="47"/>
      <c r="J1334" s="47"/>
      <c r="K1334" s="48"/>
    </row>
    <row r="1335" spans="1:11" ht="26.45" thickTop="1">
      <c r="A1335" s="1" t="s">
        <v>149</v>
      </c>
      <c r="B1335" s="2" t="s">
        <v>150</v>
      </c>
      <c r="C1335" s="17"/>
      <c r="D1335" s="17"/>
      <c r="E1335" s="14" t="s">
        <v>151</v>
      </c>
      <c r="F1335" s="14" t="s">
        <v>152</v>
      </c>
      <c r="G1335" s="14" t="s">
        <v>153</v>
      </c>
      <c r="H1335" s="14" t="s">
        <v>154</v>
      </c>
      <c r="I1335" s="14" t="s">
        <v>155</v>
      </c>
      <c r="J1335" s="14" t="s">
        <v>156</v>
      </c>
      <c r="K1335" s="15" t="s">
        <v>157</v>
      </c>
    </row>
    <row r="1336" spans="1:11">
      <c r="A1336" s="36" t="s">
        <v>898</v>
      </c>
      <c r="B1336" s="39" t="s">
        <v>899</v>
      </c>
      <c r="C1336" s="3"/>
      <c r="D1336" s="3"/>
      <c r="E1336" s="30">
        <v>5000000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3">
        <f>SUM(E1336:J1338)</f>
        <v>5000000</v>
      </c>
    </row>
    <row r="1337" spans="1:11" ht="18" customHeight="1">
      <c r="A1337" s="37"/>
      <c r="B1337" s="40"/>
      <c r="C1337" s="4"/>
      <c r="D1337" s="4"/>
      <c r="E1337" s="31"/>
      <c r="F1337" s="31"/>
      <c r="G1337" s="31"/>
      <c r="H1337" s="31"/>
      <c r="I1337" s="31"/>
      <c r="J1337" s="31"/>
      <c r="K1337" s="34"/>
    </row>
    <row r="1338" spans="1:11">
      <c r="A1338" s="38"/>
      <c r="B1338" s="41"/>
      <c r="C1338" s="5"/>
      <c r="D1338" s="5"/>
      <c r="E1338" s="32"/>
      <c r="F1338" s="32"/>
      <c r="G1338" s="32"/>
      <c r="H1338" s="32"/>
      <c r="I1338" s="32"/>
      <c r="J1338" s="32"/>
      <c r="K1338" s="35"/>
    </row>
    <row r="1339" spans="1:11" ht="19.5" customHeight="1">
      <c r="A1339" s="42" t="s">
        <v>900</v>
      </c>
      <c r="B1339" s="43"/>
      <c r="C1339" s="16"/>
      <c r="D1339" s="16"/>
      <c r="E1339" s="12">
        <f>SUM(E1336)</f>
        <v>5000000</v>
      </c>
      <c r="F1339" s="12">
        <f t="shared" ref="F1339:J1339" si="400">SUM(F1336)</f>
        <v>0</v>
      </c>
      <c r="G1339" s="12">
        <f t="shared" si="400"/>
        <v>0</v>
      </c>
      <c r="H1339" s="12">
        <f t="shared" si="400"/>
        <v>0</v>
      </c>
      <c r="I1339" s="12">
        <f t="shared" si="400"/>
        <v>0</v>
      </c>
      <c r="J1339" s="12">
        <f t="shared" si="400"/>
        <v>0</v>
      </c>
      <c r="K1339" s="13">
        <f>SUM(E1339:J1339)</f>
        <v>5000000</v>
      </c>
    </row>
    <row r="1340" spans="1:11" ht="6.75" customHeight="1">
      <c r="A1340" s="44" t="s">
        <v>147</v>
      </c>
      <c r="B1340" s="43"/>
      <c r="C1340" s="43"/>
      <c r="D1340" s="43"/>
      <c r="E1340" s="43"/>
      <c r="F1340" s="43"/>
      <c r="G1340" s="43"/>
      <c r="H1340" s="43"/>
      <c r="I1340" s="43"/>
      <c r="J1340" s="43"/>
      <c r="K1340" s="45"/>
    </row>
    <row r="1341" spans="1:11" ht="18" customHeight="1">
      <c r="A1341" s="46" t="s">
        <v>901</v>
      </c>
      <c r="B1341" s="47"/>
      <c r="C1341" s="47"/>
      <c r="D1341" s="47"/>
      <c r="E1341" s="47"/>
      <c r="F1341" s="47"/>
      <c r="G1341" s="47"/>
      <c r="H1341" s="47"/>
      <c r="I1341" s="47"/>
      <c r="J1341" s="47"/>
      <c r="K1341" s="48"/>
    </row>
    <row r="1342" spans="1:11" ht="26.45" thickTop="1">
      <c r="A1342" s="1" t="s">
        <v>149</v>
      </c>
      <c r="B1342" s="2" t="s">
        <v>150</v>
      </c>
      <c r="C1342" s="17"/>
      <c r="D1342" s="17"/>
      <c r="E1342" s="14" t="s">
        <v>151</v>
      </c>
      <c r="F1342" s="14" t="s">
        <v>152</v>
      </c>
      <c r="G1342" s="14" t="s">
        <v>153</v>
      </c>
      <c r="H1342" s="14" t="s">
        <v>154</v>
      </c>
      <c r="I1342" s="14" t="s">
        <v>155</v>
      </c>
      <c r="J1342" s="14" t="s">
        <v>156</v>
      </c>
      <c r="K1342" s="15" t="s">
        <v>157</v>
      </c>
    </row>
    <row r="1343" spans="1:11">
      <c r="A1343" s="36" t="s">
        <v>902</v>
      </c>
      <c r="B1343" s="39" t="s">
        <v>903</v>
      </c>
      <c r="C1343" s="3"/>
      <c r="D1343" s="3"/>
      <c r="E1343" s="30">
        <v>121490636</v>
      </c>
      <c r="F1343" s="30">
        <v>98113917</v>
      </c>
      <c r="G1343" s="30">
        <v>98113917</v>
      </c>
      <c r="H1343" s="30">
        <v>98113917</v>
      </c>
      <c r="I1343" s="30">
        <v>98113917</v>
      </c>
      <c r="J1343" s="30">
        <v>0</v>
      </c>
      <c r="K1343" s="33">
        <f>SUM(E1343:J1345)</f>
        <v>513946304</v>
      </c>
    </row>
    <row r="1344" spans="1:11" ht="18" customHeight="1">
      <c r="A1344" s="37"/>
      <c r="B1344" s="40"/>
      <c r="C1344" s="4"/>
      <c r="D1344" s="4"/>
      <c r="E1344" s="31"/>
      <c r="F1344" s="31"/>
      <c r="G1344" s="31"/>
      <c r="H1344" s="31"/>
      <c r="I1344" s="31"/>
      <c r="J1344" s="31"/>
      <c r="K1344" s="34"/>
    </row>
    <row r="1345" spans="1:11">
      <c r="A1345" s="38"/>
      <c r="B1345" s="41"/>
      <c r="C1345" s="5"/>
      <c r="D1345" s="5"/>
      <c r="E1345" s="32"/>
      <c r="F1345" s="32"/>
      <c r="G1345" s="32"/>
      <c r="H1345" s="32"/>
      <c r="I1345" s="32"/>
      <c r="J1345" s="32"/>
      <c r="K1345" s="35"/>
    </row>
    <row r="1346" spans="1:11" ht="20.25" customHeight="1">
      <c r="A1346" s="42" t="s">
        <v>904</v>
      </c>
      <c r="B1346" s="43"/>
      <c r="C1346" s="16"/>
      <c r="D1346" s="16"/>
      <c r="E1346" s="12">
        <f>SUM(E1343)</f>
        <v>121490636</v>
      </c>
      <c r="F1346" s="12">
        <f t="shared" ref="F1346:J1346" si="401">SUM(F1343)</f>
        <v>98113917</v>
      </c>
      <c r="G1346" s="12">
        <f t="shared" si="401"/>
        <v>98113917</v>
      </c>
      <c r="H1346" s="12">
        <f t="shared" si="401"/>
        <v>98113917</v>
      </c>
      <c r="I1346" s="12">
        <f t="shared" si="401"/>
        <v>98113917</v>
      </c>
      <c r="J1346" s="12">
        <f t="shared" si="401"/>
        <v>0</v>
      </c>
      <c r="K1346" s="13">
        <f>SUM(E1346:J1346)</f>
        <v>513946304</v>
      </c>
    </row>
    <row r="1347" spans="1:11" ht="6.75" customHeight="1">
      <c r="A1347" s="44" t="s">
        <v>147</v>
      </c>
      <c r="B1347" s="43"/>
      <c r="C1347" s="43"/>
      <c r="D1347" s="43"/>
      <c r="E1347" s="43"/>
      <c r="F1347" s="43"/>
      <c r="G1347" s="43"/>
      <c r="H1347" s="43"/>
      <c r="I1347" s="43"/>
      <c r="J1347" s="43"/>
      <c r="K1347" s="45"/>
    </row>
    <row r="1348" spans="1:11" ht="18" customHeight="1" thickBot="1">
      <c r="A1348" s="46" t="s">
        <v>905</v>
      </c>
      <c r="B1348" s="47"/>
      <c r="C1348" s="47"/>
      <c r="D1348" s="47"/>
      <c r="E1348" s="47"/>
      <c r="F1348" s="47"/>
      <c r="G1348" s="47"/>
      <c r="H1348" s="47"/>
      <c r="I1348" s="47"/>
      <c r="J1348" s="47"/>
      <c r="K1348" s="48"/>
    </row>
    <row r="1349" spans="1:11" ht="26.45" thickTop="1">
      <c r="A1349" s="1" t="s">
        <v>149</v>
      </c>
      <c r="B1349" s="2" t="s">
        <v>150</v>
      </c>
      <c r="C1349" s="17"/>
      <c r="D1349" s="17"/>
      <c r="E1349" s="14" t="s">
        <v>151</v>
      </c>
      <c r="F1349" s="14" t="s">
        <v>152</v>
      </c>
      <c r="G1349" s="14" t="s">
        <v>153</v>
      </c>
      <c r="H1349" s="14" t="s">
        <v>154</v>
      </c>
      <c r="I1349" s="14" t="s">
        <v>155</v>
      </c>
      <c r="J1349" s="14" t="s">
        <v>156</v>
      </c>
      <c r="K1349" s="15" t="s">
        <v>157</v>
      </c>
    </row>
    <row r="1350" spans="1:11">
      <c r="A1350" s="36" t="s">
        <v>906</v>
      </c>
      <c r="B1350" s="39" t="s">
        <v>907</v>
      </c>
      <c r="C1350" s="3"/>
      <c r="D1350" s="3"/>
      <c r="E1350" s="30">
        <v>1503500</v>
      </c>
      <c r="F1350" s="30">
        <v>0</v>
      </c>
      <c r="G1350" s="30">
        <v>0</v>
      </c>
      <c r="H1350" s="30">
        <v>0</v>
      </c>
      <c r="I1350" s="30">
        <v>0</v>
      </c>
      <c r="J1350" s="30">
        <v>0</v>
      </c>
      <c r="K1350" s="33">
        <f>SUM(E1350:J1352)</f>
        <v>1503500</v>
      </c>
    </row>
    <row r="1351" spans="1:11" ht="18" customHeight="1">
      <c r="A1351" s="37"/>
      <c r="B1351" s="40"/>
      <c r="C1351" s="4"/>
      <c r="D1351" s="4"/>
      <c r="E1351" s="31"/>
      <c r="F1351" s="31"/>
      <c r="G1351" s="31"/>
      <c r="H1351" s="31"/>
      <c r="I1351" s="31"/>
      <c r="J1351" s="31"/>
      <c r="K1351" s="34"/>
    </row>
    <row r="1352" spans="1:11">
      <c r="A1352" s="38"/>
      <c r="B1352" s="41"/>
      <c r="C1352" s="5"/>
      <c r="D1352" s="5"/>
      <c r="E1352" s="32"/>
      <c r="F1352" s="32"/>
      <c r="G1352" s="32"/>
      <c r="H1352" s="32"/>
      <c r="I1352" s="32"/>
      <c r="J1352" s="32"/>
      <c r="K1352" s="35"/>
    </row>
    <row r="1353" spans="1:11">
      <c r="A1353" s="36" t="s">
        <v>908</v>
      </c>
      <c r="B1353" s="39" t="s">
        <v>909</v>
      </c>
      <c r="C1353" s="3"/>
      <c r="D1353" s="3"/>
      <c r="E1353" s="30">
        <v>2000000</v>
      </c>
      <c r="F1353" s="30">
        <v>0</v>
      </c>
      <c r="G1353" s="30">
        <v>0</v>
      </c>
      <c r="H1353" s="30">
        <v>0</v>
      </c>
      <c r="I1353" s="30">
        <v>0</v>
      </c>
      <c r="J1353" s="30">
        <v>0</v>
      </c>
      <c r="K1353" s="33">
        <f>SUM(E1353:J1355)</f>
        <v>2000000</v>
      </c>
    </row>
    <row r="1354" spans="1:11" ht="18" customHeight="1">
      <c r="A1354" s="37"/>
      <c r="B1354" s="40"/>
      <c r="C1354" s="4"/>
      <c r="D1354" s="4"/>
      <c r="E1354" s="31"/>
      <c r="F1354" s="31"/>
      <c r="G1354" s="31"/>
      <c r="H1354" s="31"/>
      <c r="I1354" s="31"/>
      <c r="J1354" s="31"/>
      <c r="K1354" s="34"/>
    </row>
    <row r="1355" spans="1:11">
      <c r="A1355" s="38"/>
      <c r="B1355" s="41"/>
      <c r="C1355" s="5"/>
      <c r="D1355" s="5"/>
      <c r="E1355" s="32"/>
      <c r="F1355" s="32"/>
      <c r="G1355" s="32"/>
      <c r="H1355" s="32"/>
      <c r="I1355" s="32"/>
      <c r="J1355" s="32"/>
      <c r="K1355" s="35"/>
    </row>
    <row r="1356" spans="1:11">
      <c r="A1356" s="42" t="s">
        <v>910</v>
      </c>
      <c r="B1356" s="43"/>
      <c r="C1356" s="16"/>
      <c r="D1356" s="16"/>
      <c r="E1356" s="12">
        <f>SUM(E1350:E1355)</f>
        <v>3503500</v>
      </c>
      <c r="F1356" s="12">
        <f t="shared" ref="F1356:J1356" si="402">SUM(F1350:F1355)</f>
        <v>0</v>
      </c>
      <c r="G1356" s="12">
        <f t="shared" si="402"/>
        <v>0</v>
      </c>
      <c r="H1356" s="12">
        <f t="shared" si="402"/>
        <v>0</v>
      </c>
      <c r="I1356" s="12">
        <f t="shared" si="402"/>
        <v>0</v>
      </c>
      <c r="J1356" s="12">
        <f t="shared" si="402"/>
        <v>0</v>
      </c>
      <c r="K1356" s="13">
        <f>SUM(E1356:J1356)</f>
        <v>3503500</v>
      </c>
    </row>
    <row r="1357" spans="1:11" ht="6.75" customHeight="1">
      <c r="A1357" s="44" t="s">
        <v>147</v>
      </c>
      <c r="B1357" s="43"/>
      <c r="C1357" s="43"/>
      <c r="D1357" s="43"/>
      <c r="E1357" s="43"/>
      <c r="F1357" s="43"/>
      <c r="G1357" s="43"/>
      <c r="H1357" s="43"/>
      <c r="I1357" s="43"/>
      <c r="J1357" s="43"/>
      <c r="K1357" s="45"/>
    </row>
    <row r="1358" spans="1:11" ht="18" customHeight="1">
      <c r="A1358" s="46" t="s">
        <v>911</v>
      </c>
      <c r="B1358" s="47"/>
      <c r="C1358" s="47"/>
      <c r="D1358" s="47"/>
      <c r="E1358" s="47"/>
      <c r="F1358" s="47"/>
      <c r="G1358" s="47"/>
      <c r="H1358" s="47"/>
      <c r="I1358" s="47"/>
      <c r="J1358" s="47"/>
      <c r="K1358" s="48"/>
    </row>
    <row r="1359" spans="1:11" ht="26.45" thickTop="1">
      <c r="A1359" s="1" t="s">
        <v>149</v>
      </c>
      <c r="B1359" s="2" t="s">
        <v>150</v>
      </c>
      <c r="C1359" s="17"/>
      <c r="D1359" s="17"/>
      <c r="E1359" s="14" t="s">
        <v>151</v>
      </c>
      <c r="F1359" s="14" t="s">
        <v>152</v>
      </c>
      <c r="G1359" s="14" t="s">
        <v>153</v>
      </c>
      <c r="H1359" s="14" t="s">
        <v>154</v>
      </c>
      <c r="I1359" s="14" t="s">
        <v>155</v>
      </c>
      <c r="J1359" s="14" t="s">
        <v>156</v>
      </c>
      <c r="K1359" s="15" t="s">
        <v>157</v>
      </c>
    </row>
    <row r="1360" spans="1:11">
      <c r="A1360" s="36" t="s">
        <v>912</v>
      </c>
      <c r="B1360" s="39" t="s">
        <v>913</v>
      </c>
      <c r="C1360" s="3"/>
      <c r="D1360" s="3"/>
      <c r="E1360" s="30">
        <v>702000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3">
        <f>SUM(E1360:J1362)</f>
        <v>702000</v>
      </c>
    </row>
    <row r="1361" spans="1:11" ht="18" customHeight="1">
      <c r="A1361" s="37"/>
      <c r="B1361" s="40"/>
      <c r="C1361" s="4"/>
      <c r="D1361" s="4"/>
      <c r="E1361" s="31"/>
      <c r="F1361" s="31"/>
      <c r="G1361" s="31"/>
      <c r="H1361" s="31"/>
      <c r="I1361" s="31"/>
      <c r="J1361" s="31"/>
      <c r="K1361" s="34"/>
    </row>
    <row r="1362" spans="1:11">
      <c r="A1362" s="38"/>
      <c r="B1362" s="41"/>
      <c r="C1362" s="5"/>
      <c r="D1362" s="5"/>
      <c r="E1362" s="32"/>
      <c r="F1362" s="32"/>
      <c r="G1362" s="32"/>
      <c r="H1362" s="32"/>
      <c r="I1362" s="32"/>
      <c r="J1362" s="32"/>
      <c r="K1362" s="35"/>
    </row>
    <row r="1363" spans="1:11">
      <c r="A1363" s="36" t="s">
        <v>914</v>
      </c>
      <c r="B1363" s="39" t="s">
        <v>915</v>
      </c>
      <c r="C1363" s="3"/>
      <c r="D1363" s="3"/>
      <c r="E1363" s="30">
        <v>53000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3">
        <f t="shared" ref="K1363" si="403">SUM(E1363:J1365)</f>
        <v>53000</v>
      </c>
    </row>
    <row r="1364" spans="1:11" ht="18" customHeight="1">
      <c r="A1364" s="37"/>
      <c r="B1364" s="40"/>
      <c r="C1364" s="4"/>
      <c r="D1364" s="4"/>
      <c r="E1364" s="31"/>
      <c r="F1364" s="31"/>
      <c r="G1364" s="31"/>
      <c r="H1364" s="31"/>
      <c r="I1364" s="31"/>
      <c r="J1364" s="31"/>
      <c r="K1364" s="34"/>
    </row>
    <row r="1365" spans="1:11">
      <c r="A1365" s="38"/>
      <c r="B1365" s="41"/>
      <c r="C1365" s="5"/>
      <c r="D1365" s="5"/>
      <c r="E1365" s="32"/>
      <c r="F1365" s="32"/>
      <c r="G1365" s="32"/>
      <c r="H1365" s="32"/>
      <c r="I1365" s="32"/>
      <c r="J1365" s="32"/>
      <c r="K1365" s="35"/>
    </row>
    <row r="1366" spans="1:11">
      <c r="A1366" s="36" t="s">
        <v>916</v>
      </c>
      <c r="B1366" s="39" t="s">
        <v>917</v>
      </c>
      <c r="C1366" s="3"/>
      <c r="D1366" s="3"/>
      <c r="E1366" s="30">
        <v>2550000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3">
        <f t="shared" ref="K1366" si="404">SUM(E1366:J1368)</f>
        <v>2550000</v>
      </c>
    </row>
    <row r="1367" spans="1:11" ht="18" customHeight="1">
      <c r="A1367" s="37"/>
      <c r="B1367" s="40"/>
      <c r="C1367" s="4"/>
      <c r="D1367" s="4"/>
      <c r="E1367" s="31"/>
      <c r="F1367" s="31"/>
      <c r="G1367" s="31"/>
      <c r="H1367" s="31"/>
      <c r="I1367" s="31"/>
      <c r="J1367" s="31"/>
      <c r="K1367" s="34"/>
    </row>
    <row r="1368" spans="1:11">
      <c r="A1368" s="38"/>
      <c r="B1368" s="41"/>
      <c r="C1368" s="5"/>
      <c r="D1368" s="5"/>
      <c r="E1368" s="32"/>
      <c r="F1368" s="32"/>
      <c r="G1368" s="32"/>
      <c r="H1368" s="32"/>
      <c r="I1368" s="32"/>
      <c r="J1368" s="32"/>
      <c r="K1368" s="35"/>
    </row>
    <row r="1369" spans="1:11">
      <c r="A1369" s="36" t="s">
        <v>918</v>
      </c>
      <c r="B1369" s="39" t="s">
        <v>919</v>
      </c>
      <c r="C1369" s="3"/>
      <c r="D1369" s="3"/>
      <c r="E1369" s="30">
        <v>3648000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3">
        <f t="shared" ref="K1369" si="405">SUM(E1369:J1371)</f>
        <v>3648000</v>
      </c>
    </row>
    <row r="1370" spans="1:11" ht="18" customHeight="1">
      <c r="A1370" s="37"/>
      <c r="B1370" s="40"/>
      <c r="C1370" s="4"/>
      <c r="D1370" s="4"/>
      <c r="E1370" s="31"/>
      <c r="F1370" s="31"/>
      <c r="G1370" s="31"/>
      <c r="H1370" s="31"/>
      <c r="I1370" s="31"/>
      <c r="J1370" s="31"/>
      <c r="K1370" s="34"/>
    </row>
    <row r="1371" spans="1:11">
      <c r="A1371" s="38"/>
      <c r="B1371" s="41"/>
      <c r="C1371" s="5"/>
      <c r="D1371" s="5"/>
      <c r="E1371" s="32"/>
      <c r="F1371" s="32"/>
      <c r="G1371" s="32"/>
      <c r="H1371" s="32"/>
      <c r="I1371" s="32"/>
      <c r="J1371" s="32"/>
      <c r="K1371" s="35"/>
    </row>
    <row r="1372" spans="1:11" ht="21.75" customHeight="1">
      <c r="A1372" s="42" t="s">
        <v>920</v>
      </c>
      <c r="B1372" s="43"/>
      <c r="C1372" s="16"/>
      <c r="D1372" s="16"/>
      <c r="E1372" s="12">
        <f>SUM(E1360:E1371)</f>
        <v>6953000</v>
      </c>
      <c r="F1372" s="12">
        <f t="shared" ref="F1372:J1372" si="406">SUM(F1360:F1371)</f>
        <v>0</v>
      </c>
      <c r="G1372" s="12">
        <f t="shared" si="406"/>
        <v>0</v>
      </c>
      <c r="H1372" s="12">
        <f t="shared" si="406"/>
        <v>0</v>
      </c>
      <c r="I1372" s="12">
        <f t="shared" si="406"/>
        <v>0</v>
      </c>
      <c r="J1372" s="12">
        <f t="shared" si="406"/>
        <v>0</v>
      </c>
      <c r="K1372" s="13">
        <f>SUM(E1372:J1372)</f>
        <v>6953000</v>
      </c>
    </row>
    <row r="1373" spans="1:11" ht="6.75" customHeight="1">
      <c r="A1373" s="44" t="s">
        <v>147</v>
      </c>
      <c r="B1373" s="43"/>
      <c r="C1373" s="43"/>
      <c r="D1373" s="43"/>
      <c r="E1373" s="43"/>
      <c r="F1373" s="43"/>
      <c r="G1373" s="43"/>
      <c r="H1373" s="43"/>
      <c r="I1373" s="43"/>
      <c r="J1373" s="43"/>
      <c r="K1373" s="45"/>
    </row>
    <row r="1374" spans="1:11" ht="18" customHeight="1" thickBot="1">
      <c r="A1374" s="46" t="s">
        <v>921</v>
      </c>
      <c r="B1374" s="47"/>
      <c r="C1374" s="47"/>
      <c r="D1374" s="47"/>
      <c r="E1374" s="47"/>
      <c r="F1374" s="47"/>
      <c r="G1374" s="47"/>
      <c r="H1374" s="47"/>
      <c r="I1374" s="47"/>
      <c r="J1374" s="47"/>
      <c r="K1374" s="48"/>
    </row>
    <row r="1375" spans="1:11" ht="26.45" thickTop="1">
      <c r="A1375" s="1" t="s">
        <v>149</v>
      </c>
      <c r="B1375" s="2" t="s">
        <v>150</v>
      </c>
      <c r="C1375" s="17"/>
      <c r="D1375" s="17"/>
      <c r="E1375" s="14" t="s">
        <v>151</v>
      </c>
      <c r="F1375" s="14" t="s">
        <v>152</v>
      </c>
      <c r="G1375" s="14" t="s">
        <v>153</v>
      </c>
      <c r="H1375" s="14" t="s">
        <v>154</v>
      </c>
      <c r="I1375" s="14" t="s">
        <v>155</v>
      </c>
      <c r="J1375" s="14" t="s">
        <v>156</v>
      </c>
      <c r="K1375" s="15" t="s">
        <v>157</v>
      </c>
    </row>
    <row r="1376" spans="1:11">
      <c r="A1376" s="36" t="s">
        <v>922</v>
      </c>
      <c r="B1376" s="39" t="s">
        <v>923</v>
      </c>
      <c r="C1376" s="3"/>
      <c r="D1376" s="3"/>
      <c r="E1376" s="30">
        <v>-24750000</v>
      </c>
      <c r="F1376" s="30">
        <v>0</v>
      </c>
      <c r="G1376" s="30">
        <v>0</v>
      </c>
      <c r="H1376" s="30">
        <v>0</v>
      </c>
      <c r="I1376" s="30">
        <v>0</v>
      </c>
      <c r="J1376" s="30">
        <v>0</v>
      </c>
      <c r="K1376" s="33">
        <f>SUM(E1376:J1378)</f>
        <v>-24750000</v>
      </c>
    </row>
    <row r="1377" spans="1:11" ht="18" customHeight="1">
      <c r="A1377" s="37"/>
      <c r="B1377" s="40"/>
      <c r="C1377" s="4"/>
      <c r="D1377" s="4"/>
      <c r="E1377" s="31"/>
      <c r="F1377" s="31"/>
      <c r="G1377" s="31"/>
      <c r="H1377" s="31"/>
      <c r="I1377" s="31"/>
      <c r="J1377" s="31"/>
      <c r="K1377" s="34"/>
    </row>
    <row r="1378" spans="1:11">
      <c r="A1378" s="38"/>
      <c r="B1378" s="41"/>
      <c r="C1378" s="5"/>
      <c r="D1378" s="5"/>
      <c r="E1378" s="32"/>
      <c r="F1378" s="32"/>
      <c r="G1378" s="32"/>
      <c r="H1378" s="32"/>
      <c r="I1378" s="32"/>
      <c r="J1378" s="32"/>
      <c r="K1378" s="35"/>
    </row>
    <row r="1379" spans="1:11">
      <c r="A1379" s="42" t="s">
        <v>924</v>
      </c>
      <c r="B1379" s="43"/>
      <c r="C1379" s="16"/>
      <c r="D1379" s="16"/>
      <c r="E1379" s="12">
        <f>SUM(E1376)</f>
        <v>-24750000</v>
      </c>
      <c r="F1379" s="12">
        <f t="shared" ref="F1379:J1379" si="407">SUM(F1376)</f>
        <v>0</v>
      </c>
      <c r="G1379" s="12">
        <f t="shared" si="407"/>
        <v>0</v>
      </c>
      <c r="H1379" s="12">
        <f t="shared" si="407"/>
        <v>0</v>
      </c>
      <c r="I1379" s="12">
        <f t="shared" si="407"/>
        <v>0</v>
      </c>
      <c r="J1379" s="12">
        <f t="shared" si="407"/>
        <v>0</v>
      </c>
      <c r="K1379" s="13">
        <f>SUM(E1379:J1379)</f>
        <v>-24750000</v>
      </c>
    </row>
    <row r="1380" spans="1:11" ht="6.75" customHeight="1">
      <c r="A1380" s="44" t="s">
        <v>147</v>
      </c>
      <c r="B1380" s="43"/>
      <c r="C1380" s="43"/>
      <c r="D1380" s="43"/>
      <c r="E1380" s="43"/>
      <c r="F1380" s="43"/>
      <c r="G1380" s="43"/>
      <c r="H1380" s="43"/>
      <c r="I1380" s="43"/>
      <c r="J1380" s="43"/>
      <c r="K1380" s="45"/>
    </row>
    <row r="1381" spans="1:11" ht="18" customHeight="1" thickBot="1">
      <c r="A1381" s="46" t="s">
        <v>925</v>
      </c>
      <c r="B1381" s="47"/>
      <c r="C1381" s="47"/>
      <c r="D1381" s="47"/>
      <c r="E1381" s="47"/>
      <c r="F1381" s="47"/>
      <c r="G1381" s="47"/>
      <c r="H1381" s="47"/>
      <c r="I1381" s="47"/>
      <c r="J1381" s="47"/>
      <c r="K1381" s="48"/>
    </row>
    <row r="1382" spans="1:11" ht="26.45" thickTop="1">
      <c r="A1382" s="1" t="s">
        <v>149</v>
      </c>
      <c r="B1382" s="2" t="s">
        <v>150</v>
      </c>
      <c r="C1382" s="17"/>
      <c r="D1382" s="17"/>
      <c r="E1382" s="14" t="s">
        <v>151</v>
      </c>
      <c r="F1382" s="14" t="s">
        <v>152</v>
      </c>
      <c r="G1382" s="14" t="s">
        <v>153</v>
      </c>
      <c r="H1382" s="14" t="s">
        <v>154</v>
      </c>
      <c r="I1382" s="14" t="s">
        <v>155</v>
      </c>
      <c r="J1382" s="14" t="s">
        <v>156</v>
      </c>
      <c r="K1382" s="15" t="s">
        <v>157</v>
      </c>
    </row>
    <row r="1383" spans="1:11">
      <c r="A1383" s="36" t="s">
        <v>926</v>
      </c>
      <c r="B1383" s="39" t="s">
        <v>927</v>
      </c>
      <c r="C1383" s="3"/>
      <c r="D1383" s="3"/>
      <c r="E1383" s="30">
        <v>6500000</v>
      </c>
      <c r="F1383" s="30">
        <v>6000000</v>
      </c>
      <c r="G1383" s="30">
        <v>6000000</v>
      </c>
      <c r="H1383" s="30">
        <v>6000000</v>
      </c>
      <c r="I1383" s="30">
        <v>5000000</v>
      </c>
      <c r="J1383" s="30">
        <v>5000000</v>
      </c>
      <c r="K1383" s="33">
        <f>SUM(E1383:J1385)</f>
        <v>34500000</v>
      </c>
    </row>
    <row r="1384" spans="1:11" ht="18" customHeight="1">
      <c r="A1384" s="37"/>
      <c r="B1384" s="40"/>
      <c r="C1384" s="4"/>
      <c r="D1384" s="4"/>
      <c r="E1384" s="31"/>
      <c r="F1384" s="31"/>
      <c r="G1384" s="31"/>
      <c r="H1384" s="31"/>
      <c r="I1384" s="31"/>
      <c r="J1384" s="31"/>
      <c r="K1384" s="34"/>
    </row>
    <row r="1385" spans="1:11">
      <c r="A1385" s="38"/>
      <c r="B1385" s="41"/>
      <c r="C1385" s="5"/>
      <c r="D1385" s="5"/>
      <c r="E1385" s="32"/>
      <c r="F1385" s="32"/>
      <c r="G1385" s="32"/>
      <c r="H1385" s="32"/>
      <c r="I1385" s="32"/>
      <c r="J1385" s="32"/>
      <c r="K1385" s="35"/>
    </row>
    <row r="1386" spans="1:11">
      <c r="A1386" s="42" t="s">
        <v>928</v>
      </c>
      <c r="B1386" s="43"/>
      <c r="C1386" s="16"/>
      <c r="D1386" s="16"/>
      <c r="E1386" s="12">
        <f>SUM(E1383)</f>
        <v>6500000</v>
      </c>
      <c r="F1386" s="12">
        <f t="shared" ref="F1386:J1386" si="408">SUM(F1383)</f>
        <v>6000000</v>
      </c>
      <c r="G1386" s="12">
        <f t="shared" si="408"/>
        <v>6000000</v>
      </c>
      <c r="H1386" s="12">
        <f t="shared" si="408"/>
        <v>6000000</v>
      </c>
      <c r="I1386" s="12">
        <f t="shared" si="408"/>
        <v>5000000</v>
      </c>
      <c r="J1386" s="12">
        <f t="shared" si="408"/>
        <v>5000000</v>
      </c>
      <c r="K1386" s="13">
        <f>SUM(E1386:J1386)</f>
        <v>34500000</v>
      </c>
    </row>
    <row r="1387" spans="1:11" ht="6.75" customHeight="1">
      <c r="A1387" s="44" t="s">
        <v>147</v>
      </c>
      <c r="B1387" s="43"/>
      <c r="C1387" s="43"/>
      <c r="D1387" s="43"/>
      <c r="E1387" s="43"/>
      <c r="F1387" s="43"/>
      <c r="G1387" s="43"/>
      <c r="H1387" s="43"/>
      <c r="I1387" s="43"/>
      <c r="J1387" s="43"/>
      <c r="K1387" s="45"/>
    </row>
    <row r="1388" spans="1:11" ht="18" customHeight="1" thickBot="1">
      <c r="A1388" s="46" t="s">
        <v>929</v>
      </c>
      <c r="B1388" s="47"/>
      <c r="C1388" s="47"/>
      <c r="D1388" s="47"/>
      <c r="E1388" s="47"/>
      <c r="F1388" s="47"/>
      <c r="G1388" s="47"/>
      <c r="H1388" s="47"/>
      <c r="I1388" s="47"/>
      <c r="J1388" s="47"/>
      <c r="K1388" s="48"/>
    </row>
    <row r="1389" spans="1:11" ht="26.45" thickTop="1">
      <c r="A1389" s="1" t="s">
        <v>149</v>
      </c>
      <c r="B1389" s="2" t="s">
        <v>150</v>
      </c>
      <c r="C1389" s="17"/>
      <c r="D1389" s="17"/>
      <c r="E1389" s="14" t="s">
        <v>151</v>
      </c>
      <c r="F1389" s="14" t="s">
        <v>152</v>
      </c>
      <c r="G1389" s="14" t="s">
        <v>153</v>
      </c>
      <c r="H1389" s="14" t="s">
        <v>154</v>
      </c>
      <c r="I1389" s="14" t="s">
        <v>155</v>
      </c>
      <c r="J1389" s="14" t="s">
        <v>156</v>
      </c>
      <c r="K1389" s="15" t="s">
        <v>157</v>
      </c>
    </row>
    <row r="1390" spans="1:11">
      <c r="A1390" s="36" t="s">
        <v>930</v>
      </c>
      <c r="B1390" s="39" t="s">
        <v>931</v>
      </c>
      <c r="C1390" s="3"/>
      <c r="D1390" s="3"/>
      <c r="E1390" s="30">
        <v>1000000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3">
        <f>SUM(E1390:J1392)</f>
        <v>1000000</v>
      </c>
    </row>
    <row r="1391" spans="1:11" ht="18" customHeight="1">
      <c r="A1391" s="37"/>
      <c r="B1391" s="40"/>
      <c r="C1391" s="4"/>
      <c r="D1391" s="4"/>
      <c r="E1391" s="31"/>
      <c r="F1391" s="31"/>
      <c r="G1391" s="31"/>
      <c r="H1391" s="31"/>
      <c r="I1391" s="31"/>
      <c r="J1391" s="31"/>
      <c r="K1391" s="34"/>
    </row>
    <row r="1392" spans="1:11">
      <c r="A1392" s="38"/>
      <c r="B1392" s="41"/>
      <c r="C1392" s="5"/>
      <c r="D1392" s="5"/>
      <c r="E1392" s="32"/>
      <c r="F1392" s="32"/>
      <c r="G1392" s="32"/>
      <c r="H1392" s="32"/>
      <c r="I1392" s="32"/>
      <c r="J1392" s="32"/>
      <c r="K1392" s="35"/>
    </row>
    <row r="1393" spans="1:11">
      <c r="A1393" s="36" t="s">
        <v>932</v>
      </c>
      <c r="B1393" s="39" t="s">
        <v>933</v>
      </c>
      <c r="C1393" s="3"/>
      <c r="D1393" s="3"/>
      <c r="E1393" s="30">
        <v>-309000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3">
        <f>SUM(E1393:J1395)</f>
        <v>-309000</v>
      </c>
    </row>
    <row r="1394" spans="1:11" ht="18" customHeight="1">
      <c r="A1394" s="37"/>
      <c r="B1394" s="40"/>
      <c r="C1394" s="4"/>
      <c r="D1394" s="4"/>
      <c r="E1394" s="31"/>
      <c r="F1394" s="31"/>
      <c r="G1394" s="31"/>
      <c r="H1394" s="31"/>
      <c r="I1394" s="31"/>
      <c r="J1394" s="31"/>
      <c r="K1394" s="34"/>
    </row>
    <row r="1395" spans="1:11">
      <c r="A1395" s="38"/>
      <c r="B1395" s="41"/>
      <c r="C1395" s="5"/>
      <c r="D1395" s="5"/>
      <c r="E1395" s="32"/>
      <c r="F1395" s="32"/>
      <c r="G1395" s="32"/>
      <c r="H1395" s="32"/>
      <c r="I1395" s="32"/>
      <c r="J1395" s="32"/>
      <c r="K1395" s="35"/>
    </row>
    <row r="1396" spans="1:11">
      <c r="A1396" s="42" t="s">
        <v>934</v>
      </c>
      <c r="B1396" s="43"/>
      <c r="C1396" s="16"/>
      <c r="D1396" s="16"/>
      <c r="E1396" s="12">
        <f>SUM(E1390:E1395)</f>
        <v>691000</v>
      </c>
      <c r="F1396" s="12">
        <f t="shared" ref="F1396:J1396" si="409">SUM(F1390:F1395)</f>
        <v>0</v>
      </c>
      <c r="G1396" s="12">
        <f t="shared" si="409"/>
        <v>0</v>
      </c>
      <c r="H1396" s="12">
        <f t="shared" si="409"/>
        <v>0</v>
      </c>
      <c r="I1396" s="12">
        <f t="shared" si="409"/>
        <v>0</v>
      </c>
      <c r="J1396" s="12">
        <f t="shared" si="409"/>
        <v>0</v>
      </c>
      <c r="K1396" s="13">
        <v>691000</v>
      </c>
    </row>
    <row r="1397" spans="1:11" ht="6.75" customHeight="1">
      <c r="A1397" s="44" t="s">
        <v>147</v>
      </c>
      <c r="B1397" s="43"/>
      <c r="C1397" s="43"/>
      <c r="D1397" s="43"/>
      <c r="E1397" s="43"/>
      <c r="F1397" s="43"/>
      <c r="G1397" s="43"/>
      <c r="H1397" s="43"/>
      <c r="I1397" s="43"/>
      <c r="J1397" s="43"/>
      <c r="K1397" s="45"/>
    </row>
    <row r="1398" spans="1:11" ht="18" customHeight="1">
      <c r="A1398" s="46" t="s">
        <v>935</v>
      </c>
      <c r="B1398" s="47"/>
      <c r="C1398" s="47"/>
      <c r="D1398" s="47"/>
      <c r="E1398" s="47"/>
      <c r="F1398" s="47"/>
      <c r="G1398" s="47"/>
      <c r="H1398" s="47"/>
      <c r="I1398" s="47"/>
      <c r="J1398" s="47"/>
      <c r="K1398" s="48"/>
    </row>
    <row r="1399" spans="1:11" ht="26.45" thickTop="1">
      <c r="A1399" s="1" t="s">
        <v>149</v>
      </c>
      <c r="B1399" s="2" t="s">
        <v>150</v>
      </c>
      <c r="C1399" s="17"/>
      <c r="D1399" s="17"/>
      <c r="E1399" s="14" t="s">
        <v>151</v>
      </c>
      <c r="F1399" s="14" t="s">
        <v>152</v>
      </c>
      <c r="G1399" s="14" t="s">
        <v>153</v>
      </c>
      <c r="H1399" s="14" t="s">
        <v>154</v>
      </c>
      <c r="I1399" s="14" t="s">
        <v>155</v>
      </c>
      <c r="J1399" s="14" t="s">
        <v>156</v>
      </c>
      <c r="K1399" s="15" t="s">
        <v>157</v>
      </c>
    </row>
    <row r="1400" spans="1:11">
      <c r="A1400" s="36" t="s">
        <v>936</v>
      </c>
      <c r="B1400" s="39" t="s">
        <v>937</v>
      </c>
      <c r="C1400" s="3"/>
      <c r="D1400" s="3"/>
      <c r="E1400" s="30">
        <v>-135272</v>
      </c>
      <c r="F1400" s="30">
        <v>1500000</v>
      </c>
      <c r="G1400" s="30">
        <v>0</v>
      </c>
      <c r="H1400" s="30">
        <v>1500000</v>
      </c>
      <c r="I1400" s="30">
        <v>0</v>
      </c>
      <c r="J1400" s="30">
        <v>1500000</v>
      </c>
      <c r="K1400" s="33">
        <f>SUM(E1400:J1402)</f>
        <v>4364728</v>
      </c>
    </row>
    <row r="1401" spans="1:11" ht="18" customHeight="1">
      <c r="A1401" s="37"/>
      <c r="B1401" s="40"/>
      <c r="C1401" s="4"/>
      <c r="D1401" s="4"/>
      <c r="E1401" s="31"/>
      <c r="F1401" s="31"/>
      <c r="G1401" s="31"/>
      <c r="H1401" s="31"/>
      <c r="I1401" s="31"/>
      <c r="J1401" s="31"/>
      <c r="K1401" s="34"/>
    </row>
    <row r="1402" spans="1:11">
      <c r="A1402" s="38"/>
      <c r="B1402" s="41"/>
      <c r="C1402" s="5"/>
      <c r="D1402" s="5"/>
      <c r="E1402" s="32"/>
      <c r="F1402" s="32"/>
      <c r="G1402" s="32"/>
      <c r="H1402" s="32"/>
      <c r="I1402" s="32"/>
      <c r="J1402" s="32"/>
      <c r="K1402" s="35"/>
    </row>
    <row r="1403" spans="1:11">
      <c r="A1403" s="36" t="s">
        <v>938</v>
      </c>
      <c r="B1403" s="39" t="s">
        <v>939</v>
      </c>
      <c r="C1403" s="3"/>
      <c r="D1403" s="3"/>
      <c r="E1403" s="30">
        <v>5791023</v>
      </c>
      <c r="F1403" s="30">
        <v>5384030</v>
      </c>
      <c r="G1403" s="30">
        <v>5545551</v>
      </c>
      <c r="H1403" s="30">
        <v>5711918</v>
      </c>
      <c r="I1403" s="30">
        <v>5883275</v>
      </c>
      <c r="J1403" s="30">
        <v>6059774</v>
      </c>
      <c r="K1403" s="33">
        <f t="shared" ref="K1403" si="410">SUM(E1403:J1405)</f>
        <v>34375571</v>
      </c>
    </row>
    <row r="1404" spans="1:11" ht="18" customHeight="1">
      <c r="A1404" s="37"/>
      <c r="B1404" s="40"/>
      <c r="C1404" s="4"/>
      <c r="D1404" s="4"/>
      <c r="E1404" s="31"/>
      <c r="F1404" s="31"/>
      <c r="G1404" s="31"/>
      <c r="H1404" s="31"/>
      <c r="I1404" s="31"/>
      <c r="J1404" s="31"/>
      <c r="K1404" s="34"/>
    </row>
    <row r="1405" spans="1:11">
      <c r="A1405" s="38"/>
      <c r="B1405" s="41"/>
      <c r="C1405" s="5"/>
      <c r="D1405" s="5"/>
      <c r="E1405" s="32"/>
      <c r="F1405" s="32"/>
      <c r="G1405" s="32"/>
      <c r="H1405" s="32"/>
      <c r="I1405" s="32"/>
      <c r="J1405" s="32"/>
      <c r="K1405" s="35"/>
    </row>
    <row r="1406" spans="1:11">
      <c r="A1406" s="36" t="s">
        <v>940</v>
      </c>
      <c r="B1406" s="39" t="s">
        <v>941</v>
      </c>
      <c r="C1406" s="3"/>
      <c r="D1406" s="3"/>
      <c r="E1406" s="30">
        <v>1401857</v>
      </c>
      <c r="F1406" s="30">
        <v>4439153</v>
      </c>
      <c r="G1406" s="30">
        <v>4572327</v>
      </c>
      <c r="H1406" s="30">
        <v>4709497</v>
      </c>
      <c r="I1406" s="30">
        <v>4850782</v>
      </c>
      <c r="J1406" s="30">
        <v>4996305</v>
      </c>
      <c r="K1406" s="33">
        <f t="shared" ref="K1406" si="411">SUM(E1406:J1408)</f>
        <v>24969921</v>
      </c>
    </row>
    <row r="1407" spans="1:11" ht="18" customHeight="1">
      <c r="A1407" s="37"/>
      <c r="B1407" s="40"/>
      <c r="C1407" s="4"/>
      <c r="D1407" s="4"/>
      <c r="E1407" s="31"/>
      <c r="F1407" s="31"/>
      <c r="G1407" s="31"/>
      <c r="H1407" s="31"/>
      <c r="I1407" s="31"/>
      <c r="J1407" s="31"/>
      <c r="K1407" s="34"/>
    </row>
    <row r="1408" spans="1:11">
      <c r="A1408" s="38"/>
      <c r="B1408" s="41"/>
      <c r="C1408" s="5"/>
      <c r="D1408" s="5"/>
      <c r="E1408" s="32"/>
      <c r="F1408" s="32"/>
      <c r="G1408" s="32"/>
      <c r="H1408" s="32"/>
      <c r="I1408" s="32"/>
      <c r="J1408" s="32"/>
      <c r="K1408" s="35"/>
    </row>
    <row r="1409" spans="1:11">
      <c r="A1409" s="36" t="s">
        <v>942</v>
      </c>
      <c r="B1409" s="39" t="s">
        <v>943</v>
      </c>
      <c r="C1409" s="3"/>
      <c r="D1409" s="3"/>
      <c r="E1409" s="30">
        <v>500000</v>
      </c>
      <c r="F1409" s="30">
        <v>515000</v>
      </c>
      <c r="G1409" s="30">
        <v>530450</v>
      </c>
      <c r="H1409" s="30">
        <v>546364</v>
      </c>
      <c r="I1409" s="30">
        <v>562754</v>
      </c>
      <c r="J1409" s="30">
        <v>579637</v>
      </c>
      <c r="K1409" s="33">
        <f t="shared" ref="K1409" si="412">SUM(E1409:J1411)</f>
        <v>3234205</v>
      </c>
    </row>
    <row r="1410" spans="1:11" ht="18" customHeight="1">
      <c r="A1410" s="37"/>
      <c r="B1410" s="40"/>
      <c r="C1410" s="4"/>
      <c r="D1410" s="4"/>
      <c r="E1410" s="31"/>
      <c r="F1410" s="31"/>
      <c r="G1410" s="31"/>
      <c r="H1410" s="31"/>
      <c r="I1410" s="31"/>
      <c r="J1410" s="31"/>
      <c r="K1410" s="34"/>
    </row>
    <row r="1411" spans="1:11">
      <c r="A1411" s="38"/>
      <c r="B1411" s="41"/>
      <c r="C1411" s="5"/>
      <c r="D1411" s="5"/>
      <c r="E1411" s="32"/>
      <c r="F1411" s="32"/>
      <c r="G1411" s="32"/>
      <c r="H1411" s="32"/>
      <c r="I1411" s="32"/>
      <c r="J1411" s="32"/>
      <c r="K1411" s="35"/>
    </row>
    <row r="1412" spans="1:11">
      <c r="A1412" s="36" t="s">
        <v>944</v>
      </c>
      <c r="B1412" s="39" t="s">
        <v>945</v>
      </c>
      <c r="C1412" s="3"/>
      <c r="D1412" s="3"/>
      <c r="E1412" s="30">
        <v>546364</v>
      </c>
      <c r="F1412" s="30">
        <v>562755</v>
      </c>
      <c r="G1412" s="30">
        <v>579638</v>
      </c>
      <c r="H1412" s="30">
        <v>597027</v>
      </c>
      <c r="I1412" s="30">
        <v>614937</v>
      </c>
      <c r="J1412" s="30">
        <v>633386</v>
      </c>
      <c r="K1412" s="33">
        <f t="shared" ref="K1412" si="413">SUM(E1412:J1414)</f>
        <v>3534107</v>
      </c>
    </row>
    <row r="1413" spans="1:11" ht="18" customHeight="1">
      <c r="A1413" s="37"/>
      <c r="B1413" s="40"/>
      <c r="C1413" s="4"/>
      <c r="D1413" s="4"/>
      <c r="E1413" s="31"/>
      <c r="F1413" s="31"/>
      <c r="G1413" s="31"/>
      <c r="H1413" s="31"/>
      <c r="I1413" s="31"/>
      <c r="J1413" s="31"/>
      <c r="K1413" s="34"/>
    </row>
    <row r="1414" spans="1:11">
      <c r="A1414" s="38"/>
      <c r="B1414" s="41"/>
      <c r="C1414" s="5"/>
      <c r="D1414" s="5"/>
      <c r="E1414" s="32"/>
      <c r="F1414" s="32"/>
      <c r="G1414" s="32"/>
      <c r="H1414" s="32"/>
      <c r="I1414" s="32"/>
      <c r="J1414" s="32"/>
      <c r="K1414" s="35"/>
    </row>
    <row r="1415" spans="1:11">
      <c r="A1415" s="36" t="s">
        <v>946</v>
      </c>
      <c r="B1415" s="39" t="s">
        <v>947</v>
      </c>
      <c r="C1415" s="3"/>
      <c r="D1415" s="3"/>
      <c r="E1415" s="30">
        <v>2300000</v>
      </c>
      <c r="F1415" s="30">
        <v>1240000</v>
      </c>
      <c r="G1415" s="30">
        <v>0</v>
      </c>
      <c r="H1415" s="30">
        <v>0</v>
      </c>
      <c r="I1415" s="30">
        <v>0</v>
      </c>
      <c r="J1415" s="30">
        <v>0</v>
      </c>
      <c r="K1415" s="33">
        <f t="shared" ref="K1415" si="414">SUM(E1415:J1417)</f>
        <v>3540000</v>
      </c>
    </row>
    <row r="1416" spans="1:11" ht="18" customHeight="1">
      <c r="A1416" s="37"/>
      <c r="B1416" s="40"/>
      <c r="C1416" s="4"/>
      <c r="D1416" s="4"/>
      <c r="E1416" s="31"/>
      <c r="F1416" s="31"/>
      <c r="G1416" s="31"/>
      <c r="H1416" s="31"/>
      <c r="I1416" s="31"/>
      <c r="J1416" s="31"/>
      <c r="K1416" s="34"/>
    </row>
    <row r="1417" spans="1:11">
      <c r="A1417" s="38"/>
      <c r="B1417" s="41"/>
      <c r="C1417" s="5"/>
      <c r="D1417" s="5"/>
      <c r="E1417" s="32"/>
      <c r="F1417" s="32"/>
      <c r="G1417" s="32"/>
      <c r="H1417" s="32"/>
      <c r="I1417" s="32"/>
      <c r="J1417" s="32"/>
      <c r="K1417" s="35"/>
    </row>
    <row r="1418" spans="1:11">
      <c r="A1418" s="36" t="s">
        <v>948</v>
      </c>
      <c r="B1418" s="39" t="s">
        <v>949</v>
      </c>
      <c r="C1418" s="3"/>
      <c r="D1418" s="3"/>
      <c r="E1418" s="30">
        <v>1048000</v>
      </c>
      <c r="F1418" s="30">
        <v>0</v>
      </c>
      <c r="G1418" s="30">
        <v>0</v>
      </c>
      <c r="H1418" s="30">
        <v>0</v>
      </c>
      <c r="I1418" s="30">
        <v>0</v>
      </c>
      <c r="J1418" s="30">
        <v>0</v>
      </c>
      <c r="K1418" s="33">
        <f t="shared" ref="K1418" si="415">SUM(E1418:J1420)</f>
        <v>1048000</v>
      </c>
    </row>
    <row r="1419" spans="1:11" ht="18" customHeight="1">
      <c r="A1419" s="37"/>
      <c r="B1419" s="40"/>
      <c r="C1419" s="4"/>
      <c r="D1419" s="4"/>
      <c r="E1419" s="31"/>
      <c r="F1419" s="31"/>
      <c r="G1419" s="31"/>
      <c r="H1419" s="31"/>
      <c r="I1419" s="31"/>
      <c r="J1419" s="31"/>
      <c r="K1419" s="34"/>
    </row>
    <row r="1420" spans="1:11">
      <c r="A1420" s="38"/>
      <c r="B1420" s="41"/>
      <c r="C1420" s="5"/>
      <c r="D1420" s="5"/>
      <c r="E1420" s="32"/>
      <c r="F1420" s="32"/>
      <c r="G1420" s="32"/>
      <c r="H1420" s="32"/>
      <c r="I1420" s="32"/>
      <c r="J1420" s="32"/>
      <c r="K1420" s="35"/>
    </row>
    <row r="1421" spans="1:11">
      <c r="A1421" s="36" t="s">
        <v>950</v>
      </c>
      <c r="B1421" s="39" t="s">
        <v>951</v>
      </c>
      <c r="C1421" s="3"/>
      <c r="D1421" s="3"/>
      <c r="E1421" s="30">
        <v>750000</v>
      </c>
      <c r="F1421" s="30">
        <v>0</v>
      </c>
      <c r="G1421" s="30">
        <v>0</v>
      </c>
      <c r="H1421" s="30">
        <v>0</v>
      </c>
      <c r="I1421" s="30">
        <v>0</v>
      </c>
      <c r="J1421" s="30">
        <v>0</v>
      </c>
      <c r="K1421" s="33">
        <f t="shared" ref="K1421" si="416">SUM(E1421:J1423)</f>
        <v>750000</v>
      </c>
    </row>
    <row r="1422" spans="1:11" ht="18" customHeight="1">
      <c r="A1422" s="37"/>
      <c r="B1422" s="40"/>
      <c r="C1422" s="4"/>
      <c r="D1422" s="4"/>
      <c r="E1422" s="31"/>
      <c r="F1422" s="31"/>
      <c r="G1422" s="31"/>
      <c r="H1422" s="31"/>
      <c r="I1422" s="31"/>
      <c r="J1422" s="31"/>
      <c r="K1422" s="34"/>
    </row>
    <row r="1423" spans="1:11">
      <c r="A1423" s="38"/>
      <c r="B1423" s="41"/>
      <c r="C1423" s="5"/>
      <c r="D1423" s="5"/>
      <c r="E1423" s="32"/>
      <c r="F1423" s="32"/>
      <c r="G1423" s="32"/>
      <c r="H1423" s="32"/>
      <c r="I1423" s="32"/>
      <c r="J1423" s="32"/>
      <c r="K1423" s="35"/>
    </row>
    <row r="1424" spans="1:11">
      <c r="A1424" s="36" t="s">
        <v>952</v>
      </c>
      <c r="B1424" s="39" t="s">
        <v>953</v>
      </c>
      <c r="C1424" s="3"/>
      <c r="D1424" s="3"/>
      <c r="E1424" s="30">
        <v>163909</v>
      </c>
      <c r="F1424" s="30">
        <v>168826</v>
      </c>
      <c r="G1424" s="30">
        <v>173891</v>
      </c>
      <c r="H1424" s="30">
        <v>179108</v>
      </c>
      <c r="I1424" s="30">
        <v>184481</v>
      </c>
      <c r="J1424" s="30">
        <v>190015</v>
      </c>
      <c r="K1424" s="33">
        <f t="shared" ref="K1424" si="417">SUM(E1424:J1426)</f>
        <v>1060230</v>
      </c>
    </row>
    <row r="1425" spans="1:11" ht="18" customHeight="1">
      <c r="A1425" s="37"/>
      <c r="B1425" s="40"/>
      <c r="C1425" s="4"/>
      <c r="D1425" s="4"/>
      <c r="E1425" s="31"/>
      <c r="F1425" s="31"/>
      <c r="G1425" s="31"/>
      <c r="H1425" s="31"/>
      <c r="I1425" s="31"/>
      <c r="J1425" s="31"/>
      <c r="K1425" s="34"/>
    </row>
    <row r="1426" spans="1:11">
      <c r="A1426" s="38"/>
      <c r="B1426" s="41"/>
      <c r="C1426" s="5"/>
      <c r="D1426" s="5"/>
      <c r="E1426" s="32"/>
      <c r="F1426" s="32"/>
      <c r="G1426" s="32"/>
      <c r="H1426" s="32"/>
      <c r="I1426" s="32"/>
      <c r="J1426" s="32"/>
      <c r="K1426" s="35"/>
    </row>
    <row r="1427" spans="1:11">
      <c r="A1427" s="36" t="s">
        <v>954</v>
      </c>
      <c r="B1427" s="39" t="s">
        <v>955</v>
      </c>
      <c r="C1427" s="3"/>
      <c r="D1427" s="3"/>
      <c r="E1427" s="30">
        <v>2301000</v>
      </c>
      <c r="F1427" s="30">
        <v>0</v>
      </c>
      <c r="G1427" s="30">
        <v>0</v>
      </c>
      <c r="H1427" s="30">
        <v>0</v>
      </c>
      <c r="I1427" s="30">
        <v>0</v>
      </c>
      <c r="J1427" s="30">
        <v>0</v>
      </c>
      <c r="K1427" s="33">
        <f t="shared" ref="K1427" si="418">SUM(E1427:J1429)</f>
        <v>2301000</v>
      </c>
    </row>
    <row r="1428" spans="1:11" ht="18" customHeight="1">
      <c r="A1428" s="37"/>
      <c r="B1428" s="40"/>
      <c r="C1428" s="4"/>
      <c r="D1428" s="4"/>
      <c r="E1428" s="31"/>
      <c r="F1428" s="31"/>
      <c r="G1428" s="31"/>
      <c r="H1428" s="31"/>
      <c r="I1428" s="31"/>
      <c r="J1428" s="31"/>
      <c r="K1428" s="34"/>
    </row>
    <row r="1429" spans="1:11">
      <c r="A1429" s="38"/>
      <c r="B1429" s="41"/>
      <c r="C1429" s="5"/>
      <c r="D1429" s="5"/>
      <c r="E1429" s="32"/>
      <c r="F1429" s="32"/>
      <c r="G1429" s="32"/>
      <c r="H1429" s="32"/>
      <c r="I1429" s="32"/>
      <c r="J1429" s="32"/>
      <c r="K1429" s="35"/>
    </row>
    <row r="1430" spans="1:11">
      <c r="A1430" s="36" t="s">
        <v>956</v>
      </c>
      <c r="B1430" s="39" t="s">
        <v>957</v>
      </c>
      <c r="C1430" s="3"/>
      <c r="D1430" s="3"/>
      <c r="E1430" s="30">
        <v>375000</v>
      </c>
      <c r="F1430" s="30">
        <v>225000</v>
      </c>
      <c r="G1430" s="30">
        <v>0</v>
      </c>
      <c r="H1430" s="30">
        <v>0</v>
      </c>
      <c r="I1430" s="30">
        <v>0</v>
      </c>
      <c r="J1430" s="30">
        <v>0</v>
      </c>
      <c r="K1430" s="33">
        <f t="shared" ref="K1430" si="419">SUM(E1430:J1432)</f>
        <v>600000</v>
      </c>
    </row>
    <row r="1431" spans="1:11" ht="18" customHeight="1">
      <c r="A1431" s="37"/>
      <c r="B1431" s="40"/>
      <c r="C1431" s="4"/>
      <c r="D1431" s="4"/>
      <c r="E1431" s="31"/>
      <c r="F1431" s="31"/>
      <c r="G1431" s="31"/>
      <c r="H1431" s="31"/>
      <c r="I1431" s="31"/>
      <c r="J1431" s="31"/>
      <c r="K1431" s="34"/>
    </row>
    <row r="1432" spans="1:11">
      <c r="A1432" s="38"/>
      <c r="B1432" s="41"/>
      <c r="C1432" s="5"/>
      <c r="D1432" s="5"/>
      <c r="E1432" s="32"/>
      <c r="F1432" s="32"/>
      <c r="G1432" s="32"/>
      <c r="H1432" s="32"/>
      <c r="I1432" s="32"/>
      <c r="J1432" s="32"/>
      <c r="K1432" s="35"/>
    </row>
    <row r="1433" spans="1:11">
      <c r="A1433" s="36" t="s">
        <v>958</v>
      </c>
      <c r="B1433" s="39" t="s">
        <v>959</v>
      </c>
      <c r="C1433" s="3"/>
      <c r="D1433" s="3"/>
      <c r="E1433" s="30">
        <v>1791000</v>
      </c>
      <c r="F1433" s="30">
        <v>0</v>
      </c>
      <c r="G1433" s="30">
        <v>0</v>
      </c>
      <c r="H1433" s="30">
        <v>0</v>
      </c>
      <c r="I1433" s="30">
        <v>0</v>
      </c>
      <c r="J1433" s="30">
        <v>0</v>
      </c>
      <c r="K1433" s="33">
        <f t="shared" ref="K1433" si="420">SUM(E1433:J1435)</f>
        <v>1791000</v>
      </c>
    </row>
    <row r="1434" spans="1:11" ht="18" customHeight="1">
      <c r="A1434" s="37"/>
      <c r="B1434" s="40"/>
      <c r="C1434" s="4"/>
      <c r="D1434" s="4"/>
      <c r="E1434" s="31"/>
      <c r="F1434" s="31"/>
      <c r="G1434" s="31"/>
      <c r="H1434" s="31"/>
      <c r="I1434" s="31"/>
      <c r="J1434" s="31"/>
      <c r="K1434" s="34"/>
    </row>
    <row r="1435" spans="1:11">
      <c r="A1435" s="38"/>
      <c r="B1435" s="41"/>
      <c r="C1435" s="5"/>
      <c r="D1435" s="5"/>
      <c r="E1435" s="32"/>
      <c r="F1435" s="32"/>
      <c r="G1435" s="32"/>
      <c r="H1435" s="32"/>
      <c r="I1435" s="32"/>
      <c r="J1435" s="32"/>
      <c r="K1435" s="35"/>
    </row>
    <row r="1436" spans="1:11">
      <c r="A1436" s="36" t="s">
        <v>960</v>
      </c>
      <c r="B1436" s="39" t="s">
        <v>961</v>
      </c>
      <c r="C1436" s="3"/>
      <c r="D1436" s="3"/>
      <c r="E1436" s="30">
        <v>550000</v>
      </c>
      <c r="F1436" s="30">
        <v>0</v>
      </c>
      <c r="G1436" s="30">
        <v>0</v>
      </c>
      <c r="H1436" s="30">
        <v>0</v>
      </c>
      <c r="I1436" s="30">
        <v>0</v>
      </c>
      <c r="J1436" s="30">
        <v>0</v>
      </c>
      <c r="K1436" s="33">
        <f t="shared" ref="K1436" si="421">SUM(E1436:J1438)</f>
        <v>550000</v>
      </c>
    </row>
    <row r="1437" spans="1:11" ht="18" customHeight="1">
      <c r="A1437" s="37"/>
      <c r="B1437" s="40"/>
      <c r="C1437" s="4"/>
      <c r="D1437" s="4"/>
      <c r="E1437" s="31"/>
      <c r="F1437" s="31"/>
      <c r="G1437" s="31"/>
      <c r="H1437" s="31"/>
      <c r="I1437" s="31"/>
      <c r="J1437" s="31"/>
      <c r="K1437" s="34"/>
    </row>
    <row r="1438" spans="1:11">
      <c r="A1438" s="38"/>
      <c r="B1438" s="41"/>
      <c r="C1438" s="5"/>
      <c r="D1438" s="5"/>
      <c r="E1438" s="32"/>
      <c r="F1438" s="32"/>
      <c r="G1438" s="32"/>
      <c r="H1438" s="32"/>
      <c r="I1438" s="32"/>
      <c r="J1438" s="32"/>
      <c r="K1438" s="35"/>
    </row>
    <row r="1439" spans="1:11">
      <c r="A1439" s="36" t="s">
        <v>962</v>
      </c>
      <c r="B1439" s="39" t="s">
        <v>963</v>
      </c>
      <c r="C1439" s="3"/>
      <c r="D1439" s="3"/>
      <c r="E1439" s="30">
        <v>575000</v>
      </c>
      <c r="F1439" s="30">
        <v>0</v>
      </c>
      <c r="G1439" s="30">
        <v>0</v>
      </c>
      <c r="H1439" s="30">
        <v>0</v>
      </c>
      <c r="I1439" s="30">
        <v>0</v>
      </c>
      <c r="J1439" s="30">
        <v>0</v>
      </c>
      <c r="K1439" s="33">
        <f t="shared" ref="K1439" si="422">SUM(E1439:J1441)</f>
        <v>575000</v>
      </c>
    </row>
    <row r="1440" spans="1:11" ht="18" customHeight="1">
      <c r="A1440" s="37"/>
      <c r="B1440" s="40"/>
      <c r="C1440" s="4"/>
      <c r="D1440" s="4"/>
      <c r="E1440" s="31"/>
      <c r="F1440" s="31"/>
      <c r="G1440" s="31"/>
      <c r="H1440" s="31"/>
      <c r="I1440" s="31"/>
      <c r="J1440" s="31"/>
      <c r="K1440" s="34"/>
    </row>
    <row r="1441" spans="1:11">
      <c r="A1441" s="38"/>
      <c r="B1441" s="41"/>
      <c r="C1441" s="5"/>
      <c r="D1441" s="5"/>
      <c r="E1441" s="32"/>
      <c r="F1441" s="32"/>
      <c r="G1441" s="32"/>
      <c r="H1441" s="32"/>
      <c r="I1441" s="32"/>
      <c r="J1441" s="32"/>
      <c r="K1441" s="35"/>
    </row>
    <row r="1442" spans="1:11">
      <c r="A1442" s="36" t="s">
        <v>964</v>
      </c>
      <c r="B1442" s="39" t="s">
        <v>965</v>
      </c>
      <c r="C1442" s="3"/>
      <c r="D1442" s="3"/>
      <c r="E1442" s="30">
        <v>954600</v>
      </c>
      <c r="F1442" s="30">
        <v>0</v>
      </c>
      <c r="G1442" s="30">
        <v>0</v>
      </c>
      <c r="H1442" s="30">
        <v>0</v>
      </c>
      <c r="I1442" s="30">
        <v>0</v>
      </c>
      <c r="J1442" s="30">
        <v>0</v>
      </c>
      <c r="K1442" s="33">
        <f t="shared" ref="K1442" si="423">SUM(E1442:J1444)</f>
        <v>954600</v>
      </c>
    </row>
    <row r="1443" spans="1:11" ht="18" customHeight="1">
      <c r="A1443" s="37"/>
      <c r="B1443" s="40"/>
      <c r="C1443" s="4"/>
      <c r="D1443" s="4"/>
      <c r="E1443" s="31"/>
      <c r="F1443" s="31"/>
      <c r="G1443" s="31"/>
      <c r="H1443" s="31"/>
      <c r="I1443" s="31"/>
      <c r="J1443" s="31"/>
      <c r="K1443" s="34"/>
    </row>
    <row r="1444" spans="1:11">
      <c r="A1444" s="38"/>
      <c r="B1444" s="41"/>
      <c r="C1444" s="5"/>
      <c r="D1444" s="5"/>
      <c r="E1444" s="32"/>
      <c r="F1444" s="32"/>
      <c r="G1444" s="32"/>
      <c r="H1444" s="32"/>
      <c r="I1444" s="32"/>
      <c r="J1444" s="32"/>
      <c r="K1444" s="35"/>
    </row>
    <row r="1445" spans="1:11">
      <c r="A1445" s="36" t="s">
        <v>966</v>
      </c>
      <c r="B1445" s="39" t="s">
        <v>967</v>
      </c>
      <c r="C1445" s="3"/>
      <c r="D1445" s="3"/>
      <c r="E1445" s="30">
        <v>500000</v>
      </c>
      <c r="F1445" s="30">
        <v>0</v>
      </c>
      <c r="G1445" s="30">
        <v>0</v>
      </c>
      <c r="H1445" s="30">
        <v>500000</v>
      </c>
      <c r="I1445" s="30">
        <v>0</v>
      </c>
      <c r="J1445" s="30">
        <v>500000</v>
      </c>
      <c r="K1445" s="33">
        <f t="shared" ref="K1445" si="424">SUM(E1445:J1447)</f>
        <v>1500000</v>
      </c>
    </row>
    <row r="1446" spans="1:11" ht="18" customHeight="1">
      <c r="A1446" s="37"/>
      <c r="B1446" s="40"/>
      <c r="C1446" s="4"/>
      <c r="D1446" s="4"/>
      <c r="E1446" s="31"/>
      <c r="F1446" s="31"/>
      <c r="G1446" s="31"/>
      <c r="H1446" s="31"/>
      <c r="I1446" s="31"/>
      <c r="J1446" s="31"/>
      <c r="K1446" s="34"/>
    </row>
    <row r="1447" spans="1:11">
      <c r="A1447" s="38"/>
      <c r="B1447" s="41"/>
      <c r="C1447" s="5"/>
      <c r="D1447" s="5"/>
      <c r="E1447" s="32"/>
      <c r="F1447" s="32"/>
      <c r="G1447" s="32"/>
      <c r="H1447" s="32"/>
      <c r="I1447" s="32"/>
      <c r="J1447" s="32"/>
      <c r="K1447" s="35"/>
    </row>
    <row r="1448" spans="1:11">
      <c r="A1448" s="42" t="s">
        <v>968</v>
      </c>
      <c r="B1448" s="43"/>
      <c r="C1448" s="16"/>
      <c r="D1448" s="16"/>
      <c r="E1448" s="12">
        <f>SUM(E1400:E1447)</f>
        <v>19412481</v>
      </c>
      <c r="F1448" s="12">
        <f t="shared" ref="F1448:J1448" si="425">SUM(F1400:F1447)</f>
        <v>14034764</v>
      </c>
      <c r="G1448" s="12">
        <f t="shared" si="425"/>
        <v>11401857</v>
      </c>
      <c r="H1448" s="12">
        <f t="shared" si="425"/>
        <v>13743914</v>
      </c>
      <c r="I1448" s="12">
        <f t="shared" si="425"/>
        <v>12096229</v>
      </c>
      <c r="J1448" s="12">
        <f t="shared" si="425"/>
        <v>14459117</v>
      </c>
      <c r="K1448" s="13">
        <f>SUM(E1448:J1448)</f>
        <v>85148362</v>
      </c>
    </row>
    <row r="1449" spans="1:11" ht="6.75" customHeight="1">
      <c r="A1449" s="44" t="s">
        <v>147</v>
      </c>
      <c r="B1449" s="43"/>
      <c r="C1449" s="43"/>
      <c r="D1449" s="43"/>
      <c r="E1449" s="43"/>
      <c r="F1449" s="43"/>
      <c r="G1449" s="43"/>
      <c r="H1449" s="43"/>
      <c r="I1449" s="43"/>
      <c r="J1449" s="43"/>
      <c r="K1449" s="45"/>
    </row>
    <row r="1450" spans="1:11" ht="18" customHeight="1">
      <c r="A1450" s="46" t="s">
        <v>969</v>
      </c>
      <c r="B1450" s="47"/>
      <c r="C1450" s="47"/>
      <c r="D1450" s="47"/>
      <c r="E1450" s="47"/>
      <c r="F1450" s="47"/>
      <c r="G1450" s="47"/>
      <c r="H1450" s="47"/>
      <c r="I1450" s="47"/>
      <c r="J1450" s="47"/>
      <c r="K1450" s="48"/>
    </row>
    <row r="1451" spans="1:11" ht="26.45" thickTop="1">
      <c r="A1451" s="1" t="s">
        <v>149</v>
      </c>
      <c r="B1451" s="2" t="s">
        <v>150</v>
      </c>
      <c r="C1451" s="17"/>
      <c r="D1451" s="17"/>
      <c r="E1451" s="14" t="s">
        <v>151</v>
      </c>
      <c r="F1451" s="14" t="s">
        <v>152</v>
      </c>
      <c r="G1451" s="14" t="s">
        <v>153</v>
      </c>
      <c r="H1451" s="14" t="s">
        <v>154</v>
      </c>
      <c r="I1451" s="14" t="s">
        <v>155</v>
      </c>
      <c r="J1451" s="14" t="s">
        <v>156</v>
      </c>
      <c r="K1451" s="15" t="s">
        <v>157</v>
      </c>
    </row>
    <row r="1452" spans="1:11">
      <c r="A1452" s="36" t="s">
        <v>970</v>
      </c>
      <c r="B1452" s="39" t="s">
        <v>971</v>
      </c>
      <c r="C1452" s="3"/>
      <c r="D1452" s="3"/>
      <c r="E1452" s="30">
        <v>700000</v>
      </c>
      <c r="F1452" s="30">
        <v>700000</v>
      </c>
      <c r="G1452" s="30">
        <v>0</v>
      </c>
      <c r="H1452" s="30">
        <v>700000</v>
      </c>
      <c r="I1452" s="30">
        <v>0</v>
      </c>
      <c r="J1452" s="30">
        <v>700000</v>
      </c>
      <c r="K1452" s="33">
        <f>SUM(E1452:J1454)</f>
        <v>2800000</v>
      </c>
    </row>
    <row r="1453" spans="1:11" ht="18" customHeight="1">
      <c r="A1453" s="37"/>
      <c r="B1453" s="40"/>
      <c r="C1453" s="4"/>
      <c r="D1453" s="4"/>
      <c r="E1453" s="31"/>
      <c r="F1453" s="31"/>
      <c r="G1453" s="31"/>
      <c r="H1453" s="31"/>
      <c r="I1453" s="31"/>
      <c r="J1453" s="31"/>
      <c r="K1453" s="34"/>
    </row>
    <row r="1454" spans="1:11">
      <c r="A1454" s="38"/>
      <c r="B1454" s="41"/>
      <c r="C1454" s="5"/>
      <c r="D1454" s="5"/>
      <c r="E1454" s="32"/>
      <c r="F1454" s="32"/>
      <c r="G1454" s="32"/>
      <c r="H1454" s="32"/>
      <c r="I1454" s="32"/>
      <c r="J1454" s="32"/>
      <c r="K1454" s="35"/>
    </row>
    <row r="1455" spans="1:11">
      <c r="A1455" s="36" t="s">
        <v>972</v>
      </c>
      <c r="B1455" s="39" t="s">
        <v>973</v>
      </c>
      <c r="C1455" s="3"/>
      <c r="D1455" s="3"/>
      <c r="E1455" s="30">
        <v>5000000</v>
      </c>
      <c r="F1455" s="30">
        <v>0</v>
      </c>
      <c r="G1455" s="30">
        <v>0</v>
      </c>
      <c r="H1455" s="30">
        <v>0</v>
      </c>
      <c r="I1455" s="30">
        <v>0</v>
      </c>
      <c r="J1455" s="30">
        <v>0</v>
      </c>
      <c r="K1455" s="33">
        <f t="shared" ref="K1455" si="426">SUM(E1455:J1457)</f>
        <v>5000000</v>
      </c>
    </row>
    <row r="1456" spans="1:11" ht="18" customHeight="1">
      <c r="A1456" s="37"/>
      <c r="B1456" s="40"/>
      <c r="C1456" s="4"/>
      <c r="D1456" s="4"/>
      <c r="E1456" s="31"/>
      <c r="F1456" s="31"/>
      <c r="G1456" s="31"/>
      <c r="H1456" s="31"/>
      <c r="I1456" s="31"/>
      <c r="J1456" s="31"/>
      <c r="K1456" s="34"/>
    </row>
    <row r="1457" spans="1:11">
      <c r="A1457" s="38"/>
      <c r="B1457" s="41"/>
      <c r="C1457" s="5"/>
      <c r="D1457" s="5"/>
      <c r="E1457" s="32"/>
      <c r="F1457" s="32"/>
      <c r="G1457" s="32"/>
      <c r="H1457" s="32"/>
      <c r="I1457" s="32"/>
      <c r="J1457" s="32"/>
      <c r="K1457" s="35"/>
    </row>
    <row r="1458" spans="1:11">
      <c r="A1458" s="36" t="s">
        <v>974</v>
      </c>
      <c r="B1458" s="39" t="s">
        <v>975</v>
      </c>
      <c r="C1458" s="3"/>
      <c r="D1458" s="3"/>
      <c r="E1458" s="30">
        <v>150000</v>
      </c>
      <c r="F1458" s="30">
        <v>0</v>
      </c>
      <c r="G1458" s="30">
        <v>0</v>
      </c>
      <c r="H1458" s="30">
        <v>0</v>
      </c>
      <c r="I1458" s="30">
        <v>0</v>
      </c>
      <c r="J1458" s="30">
        <v>0</v>
      </c>
      <c r="K1458" s="33">
        <f t="shared" ref="K1458" si="427">SUM(E1458:J1460)</f>
        <v>150000</v>
      </c>
    </row>
    <row r="1459" spans="1:11" ht="18" customHeight="1">
      <c r="A1459" s="37"/>
      <c r="B1459" s="40"/>
      <c r="C1459" s="4"/>
      <c r="D1459" s="4"/>
      <c r="E1459" s="31"/>
      <c r="F1459" s="31"/>
      <c r="G1459" s="31"/>
      <c r="H1459" s="31"/>
      <c r="I1459" s="31"/>
      <c r="J1459" s="31"/>
      <c r="K1459" s="34"/>
    </row>
    <row r="1460" spans="1:11">
      <c r="A1460" s="38"/>
      <c r="B1460" s="41"/>
      <c r="C1460" s="5"/>
      <c r="D1460" s="5"/>
      <c r="E1460" s="32"/>
      <c r="F1460" s="32"/>
      <c r="G1460" s="32"/>
      <c r="H1460" s="32"/>
      <c r="I1460" s="32"/>
      <c r="J1460" s="32"/>
      <c r="K1460" s="35"/>
    </row>
    <row r="1461" spans="1:11">
      <c r="A1461" s="36" t="s">
        <v>976</v>
      </c>
      <c r="B1461" s="39" t="s">
        <v>977</v>
      </c>
      <c r="C1461" s="3"/>
      <c r="D1461" s="3"/>
      <c r="E1461" s="30">
        <v>-918595</v>
      </c>
      <c r="F1461" s="30">
        <v>0</v>
      </c>
      <c r="G1461" s="30">
        <v>0</v>
      </c>
      <c r="H1461" s="30">
        <v>0</v>
      </c>
      <c r="I1461" s="30">
        <v>0</v>
      </c>
      <c r="J1461" s="30">
        <v>0</v>
      </c>
      <c r="K1461" s="33">
        <f t="shared" ref="K1461" si="428">SUM(E1461:J1463)</f>
        <v>-918595</v>
      </c>
    </row>
    <row r="1462" spans="1:11" ht="18" customHeight="1">
      <c r="A1462" s="37"/>
      <c r="B1462" s="40"/>
      <c r="C1462" s="4"/>
      <c r="D1462" s="4"/>
      <c r="E1462" s="31"/>
      <c r="F1462" s="31"/>
      <c r="G1462" s="31"/>
      <c r="H1462" s="31"/>
      <c r="I1462" s="31"/>
      <c r="J1462" s="31"/>
      <c r="K1462" s="34"/>
    </row>
    <row r="1463" spans="1:11">
      <c r="A1463" s="38"/>
      <c r="B1463" s="41"/>
      <c r="C1463" s="5"/>
      <c r="D1463" s="5"/>
      <c r="E1463" s="32"/>
      <c r="F1463" s="32"/>
      <c r="G1463" s="32"/>
      <c r="H1463" s="32"/>
      <c r="I1463" s="32"/>
      <c r="J1463" s="32"/>
      <c r="K1463" s="35"/>
    </row>
    <row r="1464" spans="1:11">
      <c r="A1464" s="36" t="s">
        <v>978</v>
      </c>
      <c r="B1464" s="39" t="s">
        <v>979</v>
      </c>
      <c r="C1464" s="3"/>
      <c r="D1464" s="3"/>
      <c r="E1464" s="30">
        <v>-71635</v>
      </c>
      <c r="F1464" s="30">
        <v>0</v>
      </c>
      <c r="G1464" s="30">
        <v>0</v>
      </c>
      <c r="H1464" s="30">
        <v>0</v>
      </c>
      <c r="I1464" s="30">
        <v>0</v>
      </c>
      <c r="J1464" s="30">
        <v>0</v>
      </c>
      <c r="K1464" s="33">
        <f t="shared" ref="K1464" si="429">SUM(E1464:J1466)</f>
        <v>-71635</v>
      </c>
    </row>
    <row r="1465" spans="1:11" ht="18" customHeight="1">
      <c r="A1465" s="37"/>
      <c r="B1465" s="40"/>
      <c r="C1465" s="4"/>
      <c r="D1465" s="4"/>
      <c r="E1465" s="31"/>
      <c r="F1465" s="31"/>
      <c r="G1465" s="31"/>
      <c r="H1465" s="31"/>
      <c r="I1465" s="31"/>
      <c r="J1465" s="31"/>
      <c r="K1465" s="34"/>
    </row>
    <row r="1466" spans="1:11">
      <c r="A1466" s="38"/>
      <c r="B1466" s="41"/>
      <c r="C1466" s="5"/>
      <c r="D1466" s="5"/>
      <c r="E1466" s="32"/>
      <c r="F1466" s="32"/>
      <c r="G1466" s="32"/>
      <c r="H1466" s="32"/>
      <c r="I1466" s="32"/>
      <c r="J1466" s="32"/>
      <c r="K1466" s="35"/>
    </row>
    <row r="1467" spans="1:11">
      <c r="A1467" s="36" t="s">
        <v>980</v>
      </c>
      <c r="B1467" s="39" t="s">
        <v>981</v>
      </c>
      <c r="C1467" s="3"/>
      <c r="D1467" s="3"/>
      <c r="E1467" s="30">
        <v>-302000</v>
      </c>
      <c r="F1467" s="30">
        <v>0</v>
      </c>
      <c r="G1467" s="30">
        <v>0</v>
      </c>
      <c r="H1467" s="30">
        <v>0</v>
      </c>
      <c r="I1467" s="30">
        <v>0</v>
      </c>
      <c r="J1467" s="30">
        <v>0</v>
      </c>
      <c r="K1467" s="33">
        <f t="shared" ref="K1467" si="430">SUM(E1467:J1469)</f>
        <v>-302000</v>
      </c>
    </row>
    <row r="1468" spans="1:11" ht="18" customHeight="1">
      <c r="A1468" s="37"/>
      <c r="B1468" s="40"/>
      <c r="C1468" s="4"/>
      <c r="D1468" s="4"/>
      <c r="E1468" s="31"/>
      <c r="F1468" s="31"/>
      <c r="G1468" s="31"/>
      <c r="H1468" s="31"/>
      <c r="I1468" s="31"/>
      <c r="J1468" s="31"/>
      <c r="K1468" s="34"/>
    </row>
    <row r="1469" spans="1:11">
      <c r="A1469" s="38"/>
      <c r="B1469" s="41"/>
      <c r="C1469" s="5"/>
      <c r="D1469" s="5"/>
      <c r="E1469" s="32"/>
      <c r="F1469" s="32"/>
      <c r="G1469" s="32"/>
      <c r="H1469" s="32"/>
      <c r="I1469" s="32"/>
      <c r="J1469" s="32"/>
      <c r="K1469" s="35"/>
    </row>
    <row r="1470" spans="1:11">
      <c r="A1470" s="36" t="s">
        <v>982</v>
      </c>
      <c r="B1470" s="39" t="s">
        <v>983</v>
      </c>
      <c r="C1470" s="3"/>
      <c r="D1470" s="3"/>
      <c r="E1470" s="30">
        <v>3284</v>
      </c>
      <c r="F1470" s="30">
        <v>0</v>
      </c>
      <c r="G1470" s="30">
        <v>0</v>
      </c>
      <c r="H1470" s="30">
        <v>0</v>
      </c>
      <c r="I1470" s="30">
        <v>0</v>
      </c>
      <c r="J1470" s="30">
        <v>0</v>
      </c>
      <c r="K1470" s="33">
        <f t="shared" ref="K1470" si="431">SUM(E1470:J1472)</f>
        <v>3284</v>
      </c>
    </row>
    <row r="1471" spans="1:11" ht="18" customHeight="1">
      <c r="A1471" s="37"/>
      <c r="B1471" s="40"/>
      <c r="C1471" s="4"/>
      <c r="D1471" s="4"/>
      <c r="E1471" s="31"/>
      <c r="F1471" s="31"/>
      <c r="G1471" s="31"/>
      <c r="H1471" s="31"/>
      <c r="I1471" s="31"/>
      <c r="J1471" s="31"/>
      <c r="K1471" s="34"/>
    </row>
    <row r="1472" spans="1:11">
      <c r="A1472" s="38"/>
      <c r="B1472" s="41"/>
      <c r="C1472" s="5"/>
      <c r="D1472" s="5"/>
      <c r="E1472" s="32"/>
      <c r="F1472" s="32"/>
      <c r="G1472" s="32"/>
      <c r="H1472" s="32"/>
      <c r="I1472" s="32"/>
      <c r="J1472" s="32"/>
      <c r="K1472" s="35"/>
    </row>
    <row r="1473" spans="1:11">
      <c r="A1473" s="36" t="s">
        <v>984</v>
      </c>
      <c r="B1473" s="39" t="s">
        <v>985</v>
      </c>
      <c r="C1473" s="3"/>
      <c r="D1473" s="3"/>
      <c r="E1473" s="30">
        <v>450000</v>
      </c>
      <c r="F1473" s="30">
        <v>0</v>
      </c>
      <c r="G1473" s="30">
        <v>0</v>
      </c>
      <c r="H1473" s="30">
        <v>0</v>
      </c>
      <c r="I1473" s="30">
        <v>0</v>
      </c>
      <c r="J1473" s="30">
        <v>0</v>
      </c>
      <c r="K1473" s="33">
        <f t="shared" ref="K1473" si="432">SUM(E1473:J1475)</f>
        <v>450000</v>
      </c>
    </row>
    <row r="1474" spans="1:11" ht="18" customHeight="1">
      <c r="A1474" s="37"/>
      <c r="B1474" s="40"/>
      <c r="C1474" s="4"/>
      <c r="D1474" s="4"/>
      <c r="E1474" s="31"/>
      <c r="F1474" s="31"/>
      <c r="G1474" s="31"/>
      <c r="H1474" s="31"/>
      <c r="I1474" s="31"/>
      <c r="J1474" s="31"/>
      <c r="K1474" s="34"/>
    </row>
    <row r="1475" spans="1:11">
      <c r="A1475" s="38"/>
      <c r="B1475" s="41"/>
      <c r="C1475" s="5"/>
      <c r="D1475" s="5"/>
      <c r="E1475" s="32"/>
      <c r="F1475" s="32"/>
      <c r="G1475" s="32"/>
      <c r="H1475" s="32"/>
      <c r="I1475" s="32"/>
      <c r="J1475" s="32"/>
      <c r="K1475" s="35"/>
    </row>
    <row r="1476" spans="1:11">
      <c r="A1476" s="36" t="s">
        <v>986</v>
      </c>
      <c r="B1476" s="39" t="s">
        <v>987</v>
      </c>
      <c r="C1476" s="3"/>
      <c r="D1476" s="3"/>
      <c r="E1476" s="30">
        <v>-531365</v>
      </c>
      <c r="F1476" s="30">
        <v>0</v>
      </c>
      <c r="G1476" s="30">
        <v>0</v>
      </c>
      <c r="H1476" s="30">
        <v>0</v>
      </c>
      <c r="I1476" s="30">
        <v>0</v>
      </c>
      <c r="J1476" s="30">
        <v>0</v>
      </c>
      <c r="K1476" s="33">
        <f t="shared" ref="K1476" si="433">SUM(E1476:J1478)</f>
        <v>-531365</v>
      </c>
    </row>
    <row r="1477" spans="1:11" ht="18" customHeight="1">
      <c r="A1477" s="37"/>
      <c r="B1477" s="40"/>
      <c r="C1477" s="4"/>
      <c r="D1477" s="4"/>
      <c r="E1477" s="31"/>
      <c r="F1477" s="31"/>
      <c r="G1477" s="31"/>
      <c r="H1477" s="31"/>
      <c r="I1477" s="31"/>
      <c r="J1477" s="31"/>
      <c r="K1477" s="34"/>
    </row>
    <row r="1478" spans="1:11">
      <c r="A1478" s="38"/>
      <c r="B1478" s="41"/>
      <c r="C1478" s="5"/>
      <c r="D1478" s="5"/>
      <c r="E1478" s="32"/>
      <c r="F1478" s="32"/>
      <c r="G1478" s="32"/>
      <c r="H1478" s="32"/>
      <c r="I1478" s="32"/>
      <c r="J1478" s="32"/>
      <c r="K1478" s="35"/>
    </row>
    <row r="1479" spans="1:11">
      <c r="A1479" s="36" t="s">
        <v>988</v>
      </c>
      <c r="B1479" s="39" t="s">
        <v>989</v>
      </c>
      <c r="C1479" s="3"/>
      <c r="D1479" s="3"/>
      <c r="E1479" s="30">
        <v>230000</v>
      </c>
      <c r="F1479" s="30">
        <v>0</v>
      </c>
      <c r="G1479" s="30">
        <v>0</v>
      </c>
      <c r="H1479" s="30">
        <v>0</v>
      </c>
      <c r="I1479" s="30">
        <v>0</v>
      </c>
      <c r="J1479" s="30">
        <v>0</v>
      </c>
      <c r="K1479" s="33">
        <f t="shared" ref="K1479" si="434">SUM(E1479:J1481)</f>
        <v>230000</v>
      </c>
    </row>
    <row r="1480" spans="1:11" ht="18" customHeight="1">
      <c r="A1480" s="37"/>
      <c r="B1480" s="40"/>
      <c r="C1480" s="4"/>
      <c r="D1480" s="4"/>
      <c r="E1480" s="31"/>
      <c r="F1480" s="31"/>
      <c r="G1480" s="31"/>
      <c r="H1480" s="31"/>
      <c r="I1480" s="31"/>
      <c r="J1480" s="31"/>
      <c r="K1480" s="34"/>
    </row>
    <row r="1481" spans="1:11">
      <c r="A1481" s="38"/>
      <c r="B1481" s="41"/>
      <c r="C1481" s="5"/>
      <c r="D1481" s="5"/>
      <c r="E1481" s="32"/>
      <c r="F1481" s="32"/>
      <c r="G1481" s="32"/>
      <c r="H1481" s="32"/>
      <c r="I1481" s="32"/>
      <c r="J1481" s="32"/>
      <c r="K1481" s="35"/>
    </row>
    <row r="1482" spans="1:11">
      <c r="A1482" s="36" t="s">
        <v>990</v>
      </c>
      <c r="B1482" s="39" t="s">
        <v>991</v>
      </c>
      <c r="C1482" s="3"/>
      <c r="D1482" s="3"/>
      <c r="E1482" s="30">
        <v>100000</v>
      </c>
      <c r="F1482" s="30">
        <v>0</v>
      </c>
      <c r="G1482" s="30">
        <v>0</v>
      </c>
      <c r="H1482" s="30">
        <v>0</v>
      </c>
      <c r="I1482" s="30">
        <v>0</v>
      </c>
      <c r="J1482" s="30">
        <v>0</v>
      </c>
      <c r="K1482" s="33">
        <f t="shared" ref="K1482" si="435">SUM(E1482:J1484)</f>
        <v>100000</v>
      </c>
    </row>
    <row r="1483" spans="1:11" ht="18" customHeight="1">
      <c r="A1483" s="37"/>
      <c r="B1483" s="40"/>
      <c r="C1483" s="4"/>
      <c r="D1483" s="4"/>
      <c r="E1483" s="31"/>
      <c r="F1483" s="31"/>
      <c r="G1483" s="31"/>
      <c r="H1483" s="31"/>
      <c r="I1483" s="31"/>
      <c r="J1483" s="31"/>
      <c r="K1483" s="34"/>
    </row>
    <row r="1484" spans="1:11">
      <c r="A1484" s="38"/>
      <c r="B1484" s="41"/>
      <c r="C1484" s="5"/>
      <c r="D1484" s="5"/>
      <c r="E1484" s="32"/>
      <c r="F1484" s="32"/>
      <c r="G1484" s="32"/>
      <c r="H1484" s="32"/>
      <c r="I1484" s="32"/>
      <c r="J1484" s="32"/>
      <c r="K1484" s="35"/>
    </row>
    <row r="1485" spans="1:11">
      <c r="A1485" s="36" t="s">
        <v>992</v>
      </c>
      <c r="B1485" s="39" t="s">
        <v>993</v>
      </c>
      <c r="C1485" s="3"/>
      <c r="D1485" s="3"/>
      <c r="E1485" s="30">
        <v>240000</v>
      </c>
      <c r="F1485" s="30">
        <v>0</v>
      </c>
      <c r="G1485" s="30">
        <v>0</v>
      </c>
      <c r="H1485" s="30">
        <v>0</v>
      </c>
      <c r="I1485" s="30">
        <v>0</v>
      </c>
      <c r="J1485" s="30">
        <v>0</v>
      </c>
      <c r="K1485" s="33">
        <f t="shared" ref="K1485" si="436">SUM(E1485:J1487)</f>
        <v>240000</v>
      </c>
    </row>
    <row r="1486" spans="1:11" ht="18" customHeight="1">
      <c r="A1486" s="37"/>
      <c r="B1486" s="40"/>
      <c r="C1486" s="4"/>
      <c r="D1486" s="4"/>
      <c r="E1486" s="31"/>
      <c r="F1486" s="31"/>
      <c r="G1486" s="31"/>
      <c r="H1486" s="31"/>
      <c r="I1486" s="31"/>
      <c r="J1486" s="31"/>
      <c r="K1486" s="34"/>
    </row>
    <row r="1487" spans="1:11">
      <c r="A1487" s="38"/>
      <c r="B1487" s="41"/>
      <c r="C1487" s="5"/>
      <c r="D1487" s="5"/>
      <c r="E1487" s="32"/>
      <c r="F1487" s="32"/>
      <c r="G1487" s="32"/>
      <c r="H1487" s="32"/>
      <c r="I1487" s="32"/>
      <c r="J1487" s="32"/>
      <c r="K1487" s="35"/>
    </row>
    <row r="1488" spans="1:11">
      <c r="A1488" s="36" t="s">
        <v>994</v>
      </c>
      <c r="B1488" s="39" t="s">
        <v>995</v>
      </c>
      <c r="C1488" s="3"/>
      <c r="D1488" s="3"/>
      <c r="E1488" s="30">
        <v>-500000</v>
      </c>
      <c r="F1488" s="30">
        <v>0</v>
      </c>
      <c r="G1488" s="30">
        <v>0</v>
      </c>
      <c r="H1488" s="30">
        <v>0</v>
      </c>
      <c r="I1488" s="30">
        <v>0</v>
      </c>
      <c r="J1488" s="30">
        <v>0</v>
      </c>
      <c r="K1488" s="33">
        <f t="shared" ref="K1488" si="437">SUM(E1488:J1490)</f>
        <v>-500000</v>
      </c>
    </row>
    <row r="1489" spans="1:11" ht="18" customHeight="1">
      <c r="A1489" s="37"/>
      <c r="B1489" s="40"/>
      <c r="C1489" s="4"/>
      <c r="D1489" s="4"/>
      <c r="E1489" s="31"/>
      <c r="F1489" s="31"/>
      <c r="G1489" s="31"/>
      <c r="H1489" s="31"/>
      <c r="I1489" s="31"/>
      <c r="J1489" s="31"/>
      <c r="K1489" s="34"/>
    </row>
    <row r="1490" spans="1:11">
      <c r="A1490" s="38"/>
      <c r="B1490" s="41"/>
      <c r="C1490" s="5"/>
      <c r="D1490" s="5"/>
      <c r="E1490" s="32"/>
      <c r="F1490" s="32"/>
      <c r="G1490" s="32"/>
      <c r="H1490" s="32"/>
      <c r="I1490" s="32"/>
      <c r="J1490" s="32"/>
      <c r="K1490" s="35"/>
    </row>
    <row r="1491" spans="1:11">
      <c r="A1491" s="36" t="s">
        <v>996</v>
      </c>
      <c r="B1491" s="39" t="s">
        <v>997</v>
      </c>
      <c r="C1491" s="3"/>
      <c r="D1491" s="3"/>
      <c r="E1491" s="30">
        <v>-2909748</v>
      </c>
      <c r="F1491" s="30">
        <v>0</v>
      </c>
      <c r="G1491" s="30">
        <v>0</v>
      </c>
      <c r="H1491" s="30">
        <v>0</v>
      </c>
      <c r="I1491" s="30">
        <v>0</v>
      </c>
      <c r="J1491" s="30">
        <v>0</v>
      </c>
      <c r="K1491" s="33">
        <f t="shared" ref="K1491" si="438">SUM(E1491:J1493)</f>
        <v>-2909748</v>
      </c>
    </row>
    <row r="1492" spans="1:11" ht="18" customHeight="1">
      <c r="A1492" s="37"/>
      <c r="B1492" s="40"/>
      <c r="C1492" s="4"/>
      <c r="D1492" s="4"/>
      <c r="E1492" s="31"/>
      <c r="F1492" s="31"/>
      <c r="G1492" s="31"/>
      <c r="H1492" s="31"/>
      <c r="I1492" s="31"/>
      <c r="J1492" s="31"/>
      <c r="K1492" s="34"/>
    </row>
    <row r="1493" spans="1:11">
      <c r="A1493" s="38"/>
      <c r="B1493" s="41"/>
      <c r="C1493" s="5"/>
      <c r="D1493" s="5"/>
      <c r="E1493" s="32"/>
      <c r="F1493" s="32"/>
      <c r="G1493" s="32"/>
      <c r="H1493" s="32"/>
      <c r="I1493" s="32"/>
      <c r="J1493" s="32"/>
      <c r="K1493" s="35"/>
    </row>
    <row r="1494" spans="1:11">
      <c r="A1494" s="36" t="s">
        <v>998</v>
      </c>
      <c r="B1494" s="39" t="s">
        <v>999</v>
      </c>
      <c r="C1494" s="3"/>
      <c r="D1494" s="3"/>
      <c r="E1494" s="30">
        <v>850000</v>
      </c>
      <c r="F1494" s="30">
        <v>0</v>
      </c>
      <c r="G1494" s="30">
        <v>0</v>
      </c>
      <c r="H1494" s="30">
        <v>0</v>
      </c>
      <c r="I1494" s="30">
        <v>0</v>
      </c>
      <c r="J1494" s="30">
        <v>0</v>
      </c>
      <c r="K1494" s="33">
        <f t="shared" ref="K1494" si="439">SUM(E1494:J1496)</f>
        <v>850000</v>
      </c>
    </row>
    <row r="1495" spans="1:11" ht="18" customHeight="1">
      <c r="A1495" s="37"/>
      <c r="B1495" s="40"/>
      <c r="C1495" s="4"/>
      <c r="D1495" s="4"/>
      <c r="E1495" s="31"/>
      <c r="F1495" s="31"/>
      <c r="G1495" s="31"/>
      <c r="H1495" s="31"/>
      <c r="I1495" s="31"/>
      <c r="J1495" s="31"/>
      <c r="K1495" s="34"/>
    </row>
    <row r="1496" spans="1:11">
      <c r="A1496" s="38"/>
      <c r="B1496" s="41"/>
      <c r="C1496" s="5"/>
      <c r="D1496" s="5"/>
      <c r="E1496" s="32"/>
      <c r="F1496" s="32"/>
      <c r="G1496" s="32"/>
      <c r="H1496" s="32"/>
      <c r="I1496" s="32"/>
      <c r="J1496" s="32"/>
      <c r="K1496" s="35"/>
    </row>
    <row r="1497" spans="1:11">
      <c r="A1497" s="36" t="s">
        <v>1000</v>
      </c>
      <c r="B1497" s="39" t="s">
        <v>1001</v>
      </c>
      <c r="C1497" s="3"/>
      <c r="D1497" s="3"/>
      <c r="E1497" s="30">
        <v>450000</v>
      </c>
      <c r="F1497" s="30">
        <v>0</v>
      </c>
      <c r="G1497" s="30">
        <v>0</v>
      </c>
      <c r="H1497" s="30">
        <v>0</v>
      </c>
      <c r="I1497" s="30">
        <v>0</v>
      </c>
      <c r="J1497" s="30">
        <v>0</v>
      </c>
      <c r="K1497" s="33">
        <f t="shared" ref="K1497" si="440">SUM(E1497:J1499)</f>
        <v>450000</v>
      </c>
    </row>
    <row r="1498" spans="1:11" ht="18" customHeight="1">
      <c r="A1498" s="37"/>
      <c r="B1498" s="40"/>
      <c r="C1498" s="4"/>
      <c r="D1498" s="4"/>
      <c r="E1498" s="31"/>
      <c r="F1498" s="31"/>
      <c r="G1498" s="31"/>
      <c r="H1498" s="31"/>
      <c r="I1498" s="31"/>
      <c r="J1498" s="31"/>
      <c r="K1498" s="34"/>
    </row>
    <row r="1499" spans="1:11">
      <c r="A1499" s="38"/>
      <c r="B1499" s="41"/>
      <c r="C1499" s="5"/>
      <c r="D1499" s="5"/>
      <c r="E1499" s="32"/>
      <c r="F1499" s="32"/>
      <c r="G1499" s="32"/>
      <c r="H1499" s="32"/>
      <c r="I1499" s="32"/>
      <c r="J1499" s="32"/>
      <c r="K1499" s="35"/>
    </row>
    <row r="1500" spans="1:11">
      <c r="A1500" s="36" t="s">
        <v>1002</v>
      </c>
      <c r="B1500" s="39" t="s">
        <v>1003</v>
      </c>
      <c r="C1500" s="3"/>
      <c r="D1500" s="3"/>
      <c r="E1500" s="30">
        <v>250000</v>
      </c>
      <c r="F1500" s="30">
        <v>0</v>
      </c>
      <c r="G1500" s="30">
        <v>0</v>
      </c>
      <c r="H1500" s="30">
        <v>0</v>
      </c>
      <c r="I1500" s="30">
        <v>0</v>
      </c>
      <c r="J1500" s="30">
        <v>0</v>
      </c>
      <c r="K1500" s="33">
        <f t="shared" ref="K1500" si="441">SUM(E1500:J1502)</f>
        <v>250000</v>
      </c>
    </row>
    <row r="1501" spans="1:11" ht="18" customHeight="1">
      <c r="A1501" s="37"/>
      <c r="B1501" s="40"/>
      <c r="C1501" s="4"/>
      <c r="D1501" s="4"/>
      <c r="E1501" s="31"/>
      <c r="F1501" s="31"/>
      <c r="G1501" s="31"/>
      <c r="H1501" s="31"/>
      <c r="I1501" s="31"/>
      <c r="J1501" s="31"/>
      <c r="K1501" s="34"/>
    </row>
    <row r="1502" spans="1:11">
      <c r="A1502" s="38"/>
      <c r="B1502" s="41"/>
      <c r="C1502" s="5"/>
      <c r="D1502" s="5"/>
      <c r="E1502" s="32"/>
      <c r="F1502" s="32"/>
      <c r="G1502" s="32"/>
      <c r="H1502" s="32"/>
      <c r="I1502" s="32"/>
      <c r="J1502" s="32"/>
      <c r="K1502" s="35"/>
    </row>
    <row r="1503" spans="1:11">
      <c r="A1503" s="36" t="s">
        <v>1004</v>
      </c>
      <c r="B1503" s="39" t="s">
        <v>1005</v>
      </c>
      <c r="C1503" s="3"/>
      <c r="D1503" s="3"/>
      <c r="E1503" s="30">
        <v>1401000</v>
      </c>
      <c r="F1503" s="30">
        <v>0</v>
      </c>
      <c r="G1503" s="30">
        <v>0</v>
      </c>
      <c r="H1503" s="30">
        <v>0</v>
      </c>
      <c r="I1503" s="30">
        <v>0</v>
      </c>
      <c r="J1503" s="30">
        <v>0</v>
      </c>
      <c r="K1503" s="33">
        <f t="shared" ref="K1503" si="442">SUM(E1503:J1505)</f>
        <v>1401000</v>
      </c>
    </row>
    <row r="1504" spans="1:11" ht="18" customHeight="1">
      <c r="A1504" s="37"/>
      <c r="B1504" s="40"/>
      <c r="C1504" s="4"/>
      <c r="D1504" s="4"/>
      <c r="E1504" s="31"/>
      <c r="F1504" s="31"/>
      <c r="G1504" s="31"/>
      <c r="H1504" s="31"/>
      <c r="I1504" s="31"/>
      <c r="J1504" s="31"/>
      <c r="K1504" s="34"/>
    </row>
    <row r="1505" spans="1:11">
      <c r="A1505" s="38"/>
      <c r="B1505" s="41"/>
      <c r="C1505" s="5"/>
      <c r="D1505" s="5"/>
      <c r="E1505" s="32"/>
      <c r="F1505" s="32"/>
      <c r="G1505" s="32"/>
      <c r="H1505" s="32"/>
      <c r="I1505" s="32"/>
      <c r="J1505" s="32"/>
      <c r="K1505" s="35"/>
    </row>
    <row r="1506" spans="1:11">
      <c r="A1506" s="36" t="s">
        <v>1006</v>
      </c>
      <c r="B1506" s="39" t="s">
        <v>1007</v>
      </c>
      <c r="C1506" s="3"/>
      <c r="D1506" s="3"/>
      <c r="E1506" s="30">
        <v>500000</v>
      </c>
      <c r="F1506" s="30">
        <v>0</v>
      </c>
      <c r="G1506" s="30">
        <v>0</v>
      </c>
      <c r="H1506" s="30">
        <v>0</v>
      </c>
      <c r="I1506" s="30">
        <v>0</v>
      </c>
      <c r="J1506" s="30">
        <v>0</v>
      </c>
      <c r="K1506" s="33">
        <f t="shared" ref="K1506" si="443">SUM(E1506:J1508)</f>
        <v>500000</v>
      </c>
    </row>
    <row r="1507" spans="1:11" ht="18" customHeight="1">
      <c r="A1507" s="37"/>
      <c r="B1507" s="40"/>
      <c r="C1507" s="4"/>
      <c r="D1507" s="4"/>
      <c r="E1507" s="31"/>
      <c r="F1507" s="31"/>
      <c r="G1507" s="31"/>
      <c r="H1507" s="31"/>
      <c r="I1507" s="31"/>
      <c r="J1507" s="31"/>
      <c r="K1507" s="34"/>
    </row>
    <row r="1508" spans="1:11">
      <c r="A1508" s="38"/>
      <c r="B1508" s="41"/>
      <c r="C1508" s="5"/>
      <c r="D1508" s="5"/>
      <c r="E1508" s="32"/>
      <c r="F1508" s="32"/>
      <c r="G1508" s="32"/>
      <c r="H1508" s="32"/>
      <c r="I1508" s="32"/>
      <c r="J1508" s="32"/>
      <c r="K1508" s="35"/>
    </row>
    <row r="1509" spans="1:11">
      <c r="A1509" s="42" t="s">
        <v>1008</v>
      </c>
      <c r="B1509" s="43"/>
      <c r="C1509" s="16"/>
      <c r="D1509" s="16"/>
      <c r="E1509" s="12">
        <f>SUM(E1452:E1508)</f>
        <v>5090941</v>
      </c>
      <c r="F1509" s="12">
        <f t="shared" ref="F1509:J1509" si="444">SUM(F1452:F1508)</f>
        <v>700000</v>
      </c>
      <c r="G1509" s="12">
        <f t="shared" si="444"/>
        <v>0</v>
      </c>
      <c r="H1509" s="12">
        <f t="shared" si="444"/>
        <v>700000</v>
      </c>
      <c r="I1509" s="12">
        <f t="shared" si="444"/>
        <v>0</v>
      </c>
      <c r="J1509" s="12">
        <f t="shared" si="444"/>
        <v>700000</v>
      </c>
      <c r="K1509" s="13">
        <f>SUM(E1509:J1509)</f>
        <v>7190941</v>
      </c>
    </row>
    <row r="1510" spans="1:11" ht="6.75" customHeight="1">
      <c r="A1510" s="44" t="s">
        <v>147</v>
      </c>
      <c r="B1510" s="43"/>
      <c r="C1510" s="43"/>
      <c r="D1510" s="43"/>
      <c r="E1510" s="43"/>
      <c r="F1510" s="43"/>
      <c r="G1510" s="43"/>
      <c r="H1510" s="43"/>
      <c r="I1510" s="43"/>
      <c r="J1510" s="43"/>
      <c r="K1510" s="45"/>
    </row>
    <row r="1511" spans="1:11" ht="18" customHeight="1" thickBot="1">
      <c r="A1511" s="46" t="s">
        <v>1009</v>
      </c>
      <c r="B1511" s="47"/>
      <c r="C1511" s="47"/>
      <c r="D1511" s="47"/>
      <c r="E1511" s="47"/>
      <c r="F1511" s="47"/>
      <c r="G1511" s="47"/>
      <c r="H1511" s="47"/>
      <c r="I1511" s="47"/>
      <c r="J1511" s="47"/>
      <c r="K1511" s="48"/>
    </row>
    <row r="1512" spans="1:11" ht="26.45" thickTop="1">
      <c r="A1512" s="1" t="s">
        <v>149</v>
      </c>
      <c r="B1512" s="2" t="s">
        <v>150</v>
      </c>
      <c r="C1512" s="17"/>
      <c r="D1512" s="17"/>
      <c r="E1512" s="14" t="s">
        <v>151</v>
      </c>
      <c r="F1512" s="14" t="s">
        <v>152</v>
      </c>
      <c r="G1512" s="14" t="s">
        <v>153</v>
      </c>
      <c r="H1512" s="14" t="s">
        <v>154</v>
      </c>
      <c r="I1512" s="14" t="s">
        <v>155</v>
      </c>
      <c r="J1512" s="14" t="s">
        <v>156</v>
      </c>
      <c r="K1512" s="15" t="s">
        <v>157</v>
      </c>
    </row>
    <row r="1513" spans="1:11">
      <c r="A1513" s="36" t="s">
        <v>1010</v>
      </c>
      <c r="B1513" s="39" t="s">
        <v>1011</v>
      </c>
      <c r="C1513" s="3"/>
      <c r="D1513" s="3"/>
      <c r="E1513" s="30">
        <v>246000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3">
        <f>SUM(E1513:J1515)</f>
        <v>246000</v>
      </c>
    </row>
    <row r="1514" spans="1:11" ht="18" customHeight="1">
      <c r="A1514" s="37"/>
      <c r="B1514" s="40"/>
      <c r="C1514" s="4"/>
      <c r="D1514" s="4"/>
      <c r="E1514" s="31"/>
      <c r="F1514" s="31"/>
      <c r="G1514" s="31"/>
      <c r="H1514" s="31"/>
      <c r="I1514" s="31"/>
      <c r="J1514" s="31"/>
      <c r="K1514" s="34"/>
    </row>
    <row r="1515" spans="1:11">
      <c r="A1515" s="38"/>
      <c r="B1515" s="41"/>
      <c r="C1515" s="5"/>
      <c r="D1515" s="5"/>
      <c r="E1515" s="32"/>
      <c r="F1515" s="32"/>
      <c r="G1515" s="32"/>
      <c r="H1515" s="32"/>
      <c r="I1515" s="32"/>
      <c r="J1515" s="32"/>
      <c r="K1515" s="35"/>
    </row>
    <row r="1516" spans="1:11">
      <c r="A1516" s="36" t="s">
        <v>1012</v>
      </c>
      <c r="B1516" s="39" t="s">
        <v>1013</v>
      </c>
      <c r="C1516" s="3"/>
      <c r="D1516" s="3"/>
      <c r="E1516" s="30">
        <v>344664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3">
        <f t="shared" ref="K1516" si="445">SUM(E1516:J1518)</f>
        <v>344664</v>
      </c>
    </row>
    <row r="1517" spans="1:11" ht="18" customHeight="1">
      <c r="A1517" s="37"/>
      <c r="B1517" s="40"/>
      <c r="C1517" s="4"/>
      <c r="D1517" s="4"/>
      <c r="E1517" s="31"/>
      <c r="F1517" s="31"/>
      <c r="G1517" s="31"/>
      <c r="H1517" s="31"/>
      <c r="I1517" s="31"/>
      <c r="J1517" s="31"/>
      <c r="K1517" s="34"/>
    </row>
    <row r="1518" spans="1:11">
      <c r="A1518" s="38"/>
      <c r="B1518" s="41"/>
      <c r="C1518" s="5"/>
      <c r="D1518" s="5"/>
      <c r="E1518" s="32"/>
      <c r="F1518" s="32"/>
      <c r="G1518" s="32"/>
      <c r="H1518" s="32"/>
      <c r="I1518" s="32"/>
      <c r="J1518" s="32"/>
      <c r="K1518" s="35"/>
    </row>
    <row r="1519" spans="1:11">
      <c r="A1519" s="36" t="s">
        <v>1014</v>
      </c>
      <c r="B1519" s="39" t="s">
        <v>1015</v>
      </c>
      <c r="C1519" s="3"/>
      <c r="D1519" s="3"/>
      <c r="E1519" s="30">
        <v>31311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3">
        <f t="shared" ref="K1519" si="446">SUM(E1519:J1521)</f>
        <v>31311</v>
      </c>
    </row>
    <row r="1520" spans="1:11" ht="18" customHeight="1">
      <c r="A1520" s="37"/>
      <c r="B1520" s="40"/>
      <c r="C1520" s="4"/>
      <c r="D1520" s="4"/>
      <c r="E1520" s="31"/>
      <c r="F1520" s="31"/>
      <c r="G1520" s="31"/>
      <c r="H1520" s="31"/>
      <c r="I1520" s="31"/>
      <c r="J1520" s="31"/>
      <c r="K1520" s="34"/>
    </row>
    <row r="1521" spans="1:11">
      <c r="A1521" s="38"/>
      <c r="B1521" s="41"/>
      <c r="C1521" s="5"/>
      <c r="D1521" s="5"/>
      <c r="E1521" s="32"/>
      <c r="F1521" s="32"/>
      <c r="G1521" s="32"/>
      <c r="H1521" s="32"/>
      <c r="I1521" s="32"/>
      <c r="J1521" s="32"/>
      <c r="K1521" s="35"/>
    </row>
    <row r="1522" spans="1:11">
      <c r="A1522" s="36" t="s">
        <v>1016</v>
      </c>
      <c r="B1522" s="39" t="s">
        <v>1017</v>
      </c>
      <c r="C1522" s="3"/>
      <c r="D1522" s="3"/>
      <c r="E1522" s="30">
        <v>4187532</v>
      </c>
      <c r="F1522" s="30">
        <v>2000000</v>
      </c>
      <c r="G1522" s="30">
        <v>2000000</v>
      </c>
      <c r="H1522" s="30">
        <v>0</v>
      </c>
      <c r="I1522" s="30">
        <v>0</v>
      </c>
      <c r="J1522" s="30">
        <v>0</v>
      </c>
      <c r="K1522" s="33">
        <f t="shared" ref="K1522" si="447">SUM(E1522:J1524)</f>
        <v>8187532</v>
      </c>
    </row>
    <row r="1523" spans="1:11" ht="18" customHeight="1">
      <c r="A1523" s="37"/>
      <c r="B1523" s="40"/>
      <c r="C1523" s="4"/>
      <c r="D1523" s="4"/>
      <c r="E1523" s="31"/>
      <c r="F1523" s="31"/>
      <c r="G1523" s="31"/>
      <c r="H1523" s="31"/>
      <c r="I1523" s="31"/>
      <c r="J1523" s="31"/>
      <c r="K1523" s="34"/>
    </row>
    <row r="1524" spans="1:11">
      <c r="A1524" s="38"/>
      <c r="B1524" s="41"/>
      <c r="C1524" s="5"/>
      <c r="D1524" s="5"/>
      <c r="E1524" s="32"/>
      <c r="F1524" s="32"/>
      <c r="G1524" s="32"/>
      <c r="H1524" s="32"/>
      <c r="I1524" s="32"/>
      <c r="J1524" s="32"/>
      <c r="K1524" s="35"/>
    </row>
    <row r="1525" spans="1:11">
      <c r="A1525" s="36" t="s">
        <v>1018</v>
      </c>
      <c r="B1525" s="39" t="s">
        <v>1019</v>
      </c>
      <c r="C1525" s="3"/>
      <c r="D1525" s="3"/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3">
        <f t="shared" ref="K1525" si="448">SUM(E1525:J1527)</f>
        <v>0</v>
      </c>
    </row>
    <row r="1526" spans="1:11" ht="18" customHeight="1">
      <c r="A1526" s="37"/>
      <c r="B1526" s="40"/>
      <c r="C1526" s="4"/>
      <c r="D1526" s="4"/>
      <c r="E1526" s="31"/>
      <c r="F1526" s="31"/>
      <c r="G1526" s="31"/>
      <c r="H1526" s="31"/>
      <c r="I1526" s="31"/>
      <c r="J1526" s="31"/>
      <c r="K1526" s="34"/>
    </row>
    <row r="1527" spans="1:11">
      <c r="A1527" s="38"/>
      <c r="B1527" s="41"/>
      <c r="C1527" s="5"/>
      <c r="D1527" s="5"/>
      <c r="E1527" s="32"/>
      <c r="F1527" s="32"/>
      <c r="G1527" s="32"/>
      <c r="H1527" s="32"/>
      <c r="I1527" s="32"/>
      <c r="J1527" s="32"/>
      <c r="K1527" s="35"/>
    </row>
    <row r="1528" spans="1:11">
      <c r="A1528" s="36" t="s">
        <v>1020</v>
      </c>
      <c r="B1528" s="39" t="s">
        <v>1021</v>
      </c>
      <c r="C1528" s="3"/>
      <c r="D1528" s="3"/>
      <c r="E1528" s="30">
        <v>1460721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3">
        <f t="shared" ref="K1528" si="449">SUM(E1528:J1530)</f>
        <v>1460721</v>
      </c>
    </row>
    <row r="1529" spans="1:11" ht="18" customHeight="1">
      <c r="A1529" s="37"/>
      <c r="B1529" s="40"/>
      <c r="C1529" s="4"/>
      <c r="D1529" s="4"/>
      <c r="E1529" s="31"/>
      <c r="F1529" s="31"/>
      <c r="G1529" s="31"/>
      <c r="H1529" s="31"/>
      <c r="I1529" s="31"/>
      <c r="J1529" s="31"/>
      <c r="K1529" s="34"/>
    </row>
    <row r="1530" spans="1:11">
      <c r="A1530" s="38"/>
      <c r="B1530" s="41"/>
      <c r="C1530" s="5"/>
      <c r="D1530" s="5"/>
      <c r="E1530" s="32"/>
      <c r="F1530" s="32"/>
      <c r="G1530" s="32"/>
      <c r="H1530" s="32"/>
      <c r="I1530" s="32"/>
      <c r="J1530" s="32"/>
      <c r="K1530" s="35"/>
    </row>
    <row r="1531" spans="1:11">
      <c r="A1531" s="36" t="s">
        <v>1022</v>
      </c>
      <c r="B1531" s="39" t="s">
        <v>1023</v>
      </c>
      <c r="C1531" s="3"/>
      <c r="D1531" s="3"/>
      <c r="E1531" s="30">
        <v>1258468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3">
        <f t="shared" ref="K1531" si="450">SUM(E1531:J1533)</f>
        <v>1258468</v>
      </c>
    </row>
    <row r="1532" spans="1:11" ht="18" customHeight="1">
      <c r="A1532" s="37"/>
      <c r="B1532" s="40"/>
      <c r="C1532" s="4"/>
      <c r="D1532" s="4"/>
      <c r="E1532" s="31"/>
      <c r="F1532" s="31"/>
      <c r="G1532" s="31"/>
      <c r="H1532" s="31"/>
      <c r="I1532" s="31"/>
      <c r="J1532" s="31"/>
      <c r="K1532" s="34"/>
    </row>
    <row r="1533" spans="1:11">
      <c r="A1533" s="38"/>
      <c r="B1533" s="41"/>
      <c r="C1533" s="5"/>
      <c r="D1533" s="5"/>
      <c r="E1533" s="32"/>
      <c r="F1533" s="32"/>
      <c r="G1533" s="32"/>
      <c r="H1533" s="32"/>
      <c r="I1533" s="32"/>
      <c r="J1533" s="32"/>
      <c r="K1533" s="35"/>
    </row>
    <row r="1534" spans="1:11">
      <c r="A1534" s="36" t="s">
        <v>1024</v>
      </c>
      <c r="B1534" s="39" t="s">
        <v>1025</v>
      </c>
      <c r="C1534" s="3"/>
      <c r="D1534" s="3"/>
      <c r="E1534" s="30">
        <v>1587653</v>
      </c>
      <c r="F1534" s="30">
        <v>0</v>
      </c>
      <c r="G1534" s="30">
        <v>0</v>
      </c>
      <c r="H1534" s="30">
        <v>2000000</v>
      </c>
      <c r="I1534" s="30">
        <v>2000000</v>
      </c>
      <c r="J1534" s="30">
        <v>0</v>
      </c>
      <c r="K1534" s="33">
        <f t="shared" ref="K1534" si="451">SUM(E1534:J1536)</f>
        <v>5587653</v>
      </c>
    </row>
    <row r="1535" spans="1:11" ht="18" customHeight="1">
      <c r="A1535" s="37"/>
      <c r="B1535" s="40"/>
      <c r="C1535" s="4"/>
      <c r="D1535" s="4"/>
      <c r="E1535" s="31"/>
      <c r="F1535" s="31"/>
      <c r="G1535" s="31"/>
      <c r="H1535" s="31"/>
      <c r="I1535" s="31"/>
      <c r="J1535" s="31"/>
      <c r="K1535" s="34"/>
    </row>
    <row r="1536" spans="1:11">
      <c r="A1536" s="38"/>
      <c r="B1536" s="41"/>
      <c r="C1536" s="5"/>
      <c r="D1536" s="5"/>
      <c r="E1536" s="32"/>
      <c r="F1536" s="32"/>
      <c r="G1536" s="32"/>
      <c r="H1536" s="32"/>
      <c r="I1536" s="32"/>
      <c r="J1536" s="32"/>
      <c r="K1536" s="35"/>
    </row>
    <row r="1537" spans="1:11">
      <c r="A1537" s="36" t="s">
        <v>1026</v>
      </c>
      <c r="B1537" s="39" t="s">
        <v>1027</v>
      </c>
      <c r="C1537" s="3"/>
      <c r="D1537" s="3"/>
      <c r="E1537" s="30">
        <v>1558582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3">
        <f t="shared" ref="K1537" si="452">SUM(E1537:J1539)</f>
        <v>1558582</v>
      </c>
    </row>
    <row r="1538" spans="1:11" ht="18" customHeight="1">
      <c r="A1538" s="37"/>
      <c r="B1538" s="40"/>
      <c r="C1538" s="4"/>
      <c r="D1538" s="4"/>
      <c r="E1538" s="31"/>
      <c r="F1538" s="31"/>
      <c r="G1538" s="31"/>
      <c r="H1538" s="31"/>
      <c r="I1538" s="31"/>
      <c r="J1538" s="31"/>
      <c r="K1538" s="34"/>
    </row>
    <row r="1539" spans="1:11">
      <c r="A1539" s="38"/>
      <c r="B1539" s="41"/>
      <c r="C1539" s="5"/>
      <c r="D1539" s="5"/>
      <c r="E1539" s="32"/>
      <c r="F1539" s="32"/>
      <c r="G1539" s="32"/>
      <c r="H1539" s="32"/>
      <c r="I1539" s="32"/>
      <c r="J1539" s="32"/>
      <c r="K1539" s="35"/>
    </row>
    <row r="1540" spans="1:11">
      <c r="A1540" s="42" t="s">
        <v>1028</v>
      </c>
      <c r="B1540" s="43"/>
      <c r="C1540" s="16"/>
      <c r="D1540" s="16"/>
      <c r="E1540" s="12">
        <f>SUM(E1513:E1539)</f>
        <v>10674931</v>
      </c>
      <c r="F1540" s="12">
        <f t="shared" ref="F1540:J1540" si="453">SUM(F1513:F1539)</f>
        <v>2000000</v>
      </c>
      <c r="G1540" s="12">
        <f t="shared" si="453"/>
        <v>2000000</v>
      </c>
      <c r="H1540" s="12">
        <f t="shared" si="453"/>
        <v>2000000</v>
      </c>
      <c r="I1540" s="12">
        <f t="shared" si="453"/>
        <v>2000000</v>
      </c>
      <c r="J1540" s="12">
        <f t="shared" si="453"/>
        <v>0</v>
      </c>
      <c r="K1540" s="13">
        <f>SUM(E1540:J1540)</f>
        <v>18674931</v>
      </c>
    </row>
    <row r="1541" spans="1:11" ht="6.75" customHeight="1">
      <c r="A1541" s="44" t="s">
        <v>147</v>
      </c>
      <c r="B1541" s="43"/>
      <c r="C1541" s="43"/>
      <c r="D1541" s="43"/>
      <c r="E1541" s="43"/>
      <c r="F1541" s="43"/>
      <c r="G1541" s="43"/>
      <c r="H1541" s="43"/>
      <c r="I1541" s="43"/>
      <c r="J1541" s="43"/>
      <c r="K1541" s="45"/>
    </row>
    <row r="1542" spans="1:11" ht="18" customHeight="1" thickBot="1">
      <c r="A1542" s="46" t="s">
        <v>1029</v>
      </c>
      <c r="B1542" s="47"/>
      <c r="C1542" s="47"/>
      <c r="D1542" s="47"/>
      <c r="E1542" s="47"/>
      <c r="F1542" s="47"/>
      <c r="G1542" s="47"/>
      <c r="H1542" s="47"/>
      <c r="I1542" s="47"/>
      <c r="J1542" s="47"/>
      <c r="K1542" s="48"/>
    </row>
    <row r="1543" spans="1:11" ht="26.45" thickTop="1">
      <c r="A1543" s="1" t="s">
        <v>149</v>
      </c>
      <c r="B1543" s="2" t="s">
        <v>150</v>
      </c>
      <c r="C1543" s="17"/>
      <c r="D1543" s="17"/>
      <c r="E1543" s="14" t="s">
        <v>151</v>
      </c>
      <c r="F1543" s="14" t="s">
        <v>152</v>
      </c>
      <c r="G1543" s="14" t="s">
        <v>153</v>
      </c>
      <c r="H1543" s="14" t="s">
        <v>154</v>
      </c>
      <c r="I1543" s="14" t="s">
        <v>155</v>
      </c>
      <c r="J1543" s="14" t="s">
        <v>156</v>
      </c>
      <c r="K1543" s="15" t="s">
        <v>157</v>
      </c>
    </row>
    <row r="1544" spans="1:11">
      <c r="A1544" s="36" t="s">
        <v>1030</v>
      </c>
      <c r="B1544" s="39" t="s">
        <v>1031</v>
      </c>
      <c r="C1544" s="3"/>
      <c r="D1544" s="3"/>
      <c r="E1544" s="30">
        <v>10500000</v>
      </c>
      <c r="F1544" s="30">
        <v>0</v>
      </c>
      <c r="G1544" s="30">
        <v>0</v>
      </c>
      <c r="H1544" s="30">
        <v>0</v>
      </c>
      <c r="I1544" s="30">
        <v>0</v>
      </c>
      <c r="J1544" s="30">
        <v>0</v>
      </c>
      <c r="K1544" s="33">
        <f>SUM(E1544:J1546)</f>
        <v>10500000</v>
      </c>
    </row>
    <row r="1545" spans="1:11" ht="18" customHeight="1">
      <c r="A1545" s="37"/>
      <c r="B1545" s="40"/>
      <c r="C1545" s="4"/>
      <c r="D1545" s="4"/>
      <c r="E1545" s="31"/>
      <c r="F1545" s="31"/>
      <c r="G1545" s="31"/>
      <c r="H1545" s="31"/>
      <c r="I1545" s="31"/>
      <c r="J1545" s="31"/>
      <c r="K1545" s="34"/>
    </row>
    <row r="1546" spans="1:11">
      <c r="A1546" s="38"/>
      <c r="B1546" s="41"/>
      <c r="C1546" s="5"/>
      <c r="D1546" s="5"/>
      <c r="E1546" s="32"/>
      <c r="F1546" s="32"/>
      <c r="G1546" s="32"/>
      <c r="H1546" s="32"/>
      <c r="I1546" s="32"/>
      <c r="J1546" s="32"/>
      <c r="K1546" s="35"/>
    </row>
    <row r="1547" spans="1:11">
      <c r="A1547" s="36" t="s">
        <v>1032</v>
      </c>
      <c r="B1547" s="39" t="s">
        <v>1033</v>
      </c>
      <c r="C1547" s="3"/>
      <c r="D1547" s="3"/>
      <c r="E1547" s="30">
        <v>948748</v>
      </c>
      <c r="F1547" s="30">
        <v>0</v>
      </c>
      <c r="G1547" s="30">
        <v>0</v>
      </c>
      <c r="H1547" s="30">
        <v>0</v>
      </c>
      <c r="I1547" s="30">
        <v>0</v>
      </c>
      <c r="J1547" s="30">
        <v>0</v>
      </c>
      <c r="K1547" s="33">
        <f t="shared" ref="K1547" si="454">SUM(E1547:J1549)</f>
        <v>948748</v>
      </c>
    </row>
    <row r="1548" spans="1:11" ht="18" customHeight="1">
      <c r="A1548" s="37"/>
      <c r="B1548" s="40"/>
      <c r="C1548" s="4"/>
      <c r="D1548" s="4"/>
      <c r="E1548" s="31"/>
      <c r="F1548" s="31"/>
      <c r="G1548" s="31"/>
      <c r="H1548" s="31"/>
      <c r="I1548" s="31"/>
      <c r="J1548" s="31"/>
      <c r="K1548" s="34"/>
    </row>
    <row r="1549" spans="1:11">
      <c r="A1549" s="38"/>
      <c r="B1549" s="41"/>
      <c r="C1549" s="5"/>
      <c r="D1549" s="5"/>
      <c r="E1549" s="32"/>
      <c r="F1549" s="32"/>
      <c r="G1549" s="32"/>
      <c r="H1549" s="32"/>
      <c r="I1549" s="32"/>
      <c r="J1549" s="32"/>
      <c r="K1549" s="35"/>
    </row>
    <row r="1550" spans="1:11">
      <c r="A1550" s="36" t="s">
        <v>1034</v>
      </c>
      <c r="B1550" s="39" t="s">
        <v>1035</v>
      </c>
      <c r="C1550" s="3"/>
      <c r="D1550" s="3"/>
      <c r="E1550" s="30">
        <v>21854</v>
      </c>
      <c r="F1550" s="30">
        <v>0</v>
      </c>
      <c r="G1550" s="30">
        <v>0</v>
      </c>
      <c r="H1550" s="30">
        <v>0</v>
      </c>
      <c r="I1550" s="30">
        <v>0</v>
      </c>
      <c r="J1550" s="30">
        <v>0</v>
      </c>
      <c r="K1550" s="33">
        <f t="shared" ref="K1550" si="455">SUM(E1550:J1552)</f>
        <v>21854</v>
      </c>
    </row>
    <row r="1551" spans="1:11" ht="18" customHeight="1">
      <c r="A1551" s="37"/>
      <c r="B1551" s="40"/>
      <c r="C1551" s="4"/>
      <c r="D1551" s="4"/>
      <c r="E1551" s="31"/>
      <c r="F1551" s="31"/>
      <c r="G1551" s="31"/>
      <c r="H1551" s="31"/>
      <c r="I1551" s="31"/>
      <c r="J1551" s="31"/>
      <c r="K1551" s="34"/>
    </row>
    <row r="1552" spans="1:11">
      <c r="A1552" s="38"/>
      <c r="B1552" s="41"/>
      <c r="C1552" s="5"/>
      <c r="D1552" s="5"/>
      <c r="E1552" s="32"/>
      <c r="F1552" s="32"/>
      <c r="G1552" s="32"/>
      <c r="H1552" s="32"/>
      <c r="I1552" s="32"/>
      <c r="J1552" s="32"/>
      <c r="K1552" s="35"/>
    </row>
    <row r="1553" spans="1:11">
      <c r="A1553" s="36" t="s">
        <v>1036</v>
      </c>
      <c r="B1553" s="39" t="s">
        <v>1037</v>
      </c>
      <c r="C1553" s="3"/>
      <c r="D1553" s="3"/>
      <c r="E1553" s="30">
        <v>27381915</v>
      </c>
      <c r="F1553" s="30">
        <v>0</v>
      </c>
      <c r="G1553" s="30">
        <v>0</v>
      </c>
      <c r="H1553" s="30">
        <v>0</v>
      </c>
      <c r="I1553" s="30">
        <v>0</v>
      </c>
      <c r="J1553" s="30">
        <v>0</v>
      </c>
      <c r="K1553" s="33">
        <f t="shared" ref="K1553" si="456">SUM(E1553:J1555)</f>
        <v>27381915</v>
      </c>
    </row>
    <row r="1554" spans="1:11" ht="18" customHeight="1">
      <c r="A1554" s="37"/>
      <c r="B1554" s="40"/>
      <c r="C1554" s="4"/>
      <c r="D1554" s="4"/>
      <c r="E1554" s="31"/>
      <c r="F1554" s="31"/>
      <c r="G1554" s="31"/>
      <c r="H1554" s="31"/>
      <c r="I1554" s="31"/>
      <c r="J1554" s="31"/>
      <c r="K1554" s="34"/>
    </row>
    <row r="1555" spans="1:11">
      <c r="A1555" s="38"/>
      <c r="B1555" s="41"/>
      <c r="C1555" s="5"/>
      <c r="D1555" s="5"/>
      <c r="E1555" s="32"/>
      <c r="F1555" s="32"/>
      <c r="G1555" s="32"/>
      <c r="H1555" s="32"/>
      <c r="I1555" s="32"/>
      <c r="J1555" s="32"/>
      <c r="K1555" s="35"/>
    </row>
    <row r="1556" spans="1:11">
      <c r="A1556" s="36" t="s">
        <v>1038</v>
      </c>
      <c r="B1556" s="39" t="s">
        <v>1039</v>
      </c>
      <c r="C1556" s="3"/>
      <c r="D1556" s="3"/>
      <c r="E1556" s="30">
        <v>76386059</v>
      </c>
      <c r="F1556" s="30">
        <v>0</v>
      </c>
      <c r="G1556" s="30">
        <v>0</v>
      </c>
      <c r="H1556" s="30">
        <v>0</v>
      </c>
      <c r="I1556" s="30">
        <v>0</v>
      </c>
      <c r="J1556" s="30">
        <v>0</v>
      </c>
      <c r="K1556" s="33">
        <f t="shared" ref="K1556" si="457">SUM(E1556:J1558)</f>
        <v>76386059</v>
      </c>
    </row>
    <row r="1557" spans="1:11" ht="18" customHeight="1">
      <c r="A1557" s="37"/>
      <c r="B1557" s="40"/>
      <c r="C1557" s="4"/>
      <c r="D1557" s="4"/>
      <c r="E1557" s="31"/>
      <c r="F1557" s="31"/>
      <c r="G1557" s="31"/>
      <c r="H1557" s="31"/>
      <c r="I1557" s="31"/>
      <c r="J1557" s="31"/>
      <c r="K1557" s="34"/>
    </row>
    <row r="1558" spans="1:11">
      <c r="A1558" s="38"/>
      <c r="B1558" s="41"/>
      <c r="C1558" s="5"/>
      <c r="D1558" s="5"/>
      <c r="E1558" s="32"/>
      <c r="F1558" s="32"/>
      <c r="G1558" s="32"/>
      <c r="H1558" s="32"/>
      <c r="I1558" s="32"/>
      <c r="J1558" s="32"/>
      <c r="K1558" s="35"/>
    </row>
    <row r="1559" spans="1:11">
      <c r="A1559" s="36" t="s">
        <v>1040</v>
      </c>
      <c r="B1559" s="39" t="s">
        <v>1041</v>
      </c>
      <c r="C1559" s="3"/>
      <c r="D1559" s="3"/>
      <c r="E1559" s="30">
        <v>21915390</v>
      </c>
      <c r="F1559" s="30">
        <v>0</v>
      </c>
      <c r="G1559" s="30">
        <v>0</v>
      </c>
      <c r="H1559" s="30">
        <v>0</v>
      </c>
      <c r="I1559" s="30">
        <v>0</v>
      </c>
      <c r="J1559" s="30">
        <v>0</v>
      </c>
      <c r="K1559" s="33">
        <f t="shared" ref="K1559" si="458">SUM(E1559:J1561)</f>
        <v>21915390</v>
      </c>
    </row>
    <row r="1560" spans="1:11" ht="18" customHeight="1">
      <c r="A1560" s="37"/>
      <c r="B1560" s="40"/>
      <c r="C1560" s="4"/>
      <c r="D1560" s="4"/>
      <c r="E1560" s="31"/>
      <c r="F1560" s="31"/>
      <c r="G1560" s="31"/>
      <c r="H1560" s="31"/>
      <c r="I1560" s="31"/>
      <c r="J1560" s="31"/>
      <c r="K1560" s="34"/>
    </row>
    <row r="1561" spans="1:11">
      <c r="A1561" s="38"/>
      <c r="B1561" s="41"/>
      <c r="C1561" s="5"/>
      <c r="D1561" s="5"/>
      <c r="E1561" s="32"/>
      <c r="F1561" s="32"/>
      <c r="G1561" s="32"/>
      <c r="H1561" s="32"/>
      <c r="I1561" s="32"/>
      <c r="J1561" s="32"/>
      <c r="K1561" s="35"/>
    </row>
    <row r="1562" spans="1:11">
      <c r="A1562" s="36" t="s">
        <v>1042</v>
      </c>
      <c r="B1562" s="39" t="s">
        <v>1043</v>
      </c>
      <c r="C1562" s="3"/>
      <c r="D1562" s="3"/>
      <c r="E1562" s="30">
        <v>-14500000</v>
      </c>
      <c r="F1562" s="30">
        <v>0</v>
      </c>
      <c r="G1562" s="30">
        <v>0</v>
      </c>
      <c r="H1562" s="30">
        <v>0</v>
      </c>
      <c r="I1562" s="30">
        <v>0</v>
      </c>
      <c r="J1562" s="30">
        <v>0</v>
      </c>
      <c r="K1562" s="33">
        <f t="shared" ref="K1562" si="459">SUM(E1562:J1564)</f>
        <v>-14500000</v>
      </c>
    </row>
    <row r="1563" spans="1:11" ht="18" customHeight="1">
      <c r="A1563" s="37"/>
      <c r="B1563" s="40"/>
      <c r="C1563" s="4"/>
      <c r="D1563" s="4"/>
      <c r="E1563" s="31"/>
      <c r="F1563" s="31"/>
      <c r="G1563" s="31"/>
      <c r="H1563" s="31"/>
      <c r="I1563" s="31"/>
      <c r="J1563" s="31"/>
      <c r="K1563" s="34"/>
    </row>
    <row r="1564" spans="1:11">
      <c r="A1564" s="38"/>
      <c r="B1564" s="41"/>
      <c r="C1564" s="5"/>
      <c r="D1564" s="5"/>
      <c r="E1564" s="32"/>
      <c r="F1564" s="32"/>
      <c r="G1564" s="32"/>
      <c r="H1564" s="32"/>
      <c r="I1564" s="32"/>
      <c r="J1564" s="32"/>
      <c r="K1564" s="35"/>
    </row>
    <row r="1565" spans="1:11">
      <c r="A1565" s="36" t="s">
        <v>1044</v>
      </c>
      <c r="B1565" s="39" t="s">
        <v>1045</v>
      </c>
      <c r="C1565" s="3"/>
      <c r="D1565" s="3"/>
      <c r="E1565" s="30">
        <v>8163980</v>
      </c>
      <c r="F1565" s="30">
        <v>0</v>
      </c>
      <c r="G1565" s="30">
        <v>0</v>
      </c>
      <c r="H1565" s="30">
        <v>0</v>
      </c>
      <c r="I1565" s="30">
        <v>0</v>
      </c>
      <c r="J1565" s="30">
        <v>0</v>
      </c>
      <c r="K1565" s="33">
        <f t="shared" ref="K1565" si="460">SUM(E1565:J1567)</f>
        <v>8163980</v>
      </c>
    </row>
    <row r="1566" spans="1:11" ht="18" customHeight="1">
      <c r="A1566" s="37"/>
      <c r="B1566" s="40"/>
      <c r="C1566" s="4"/>
      <c r="D1566" s="4"/>
      <c r="E1566" s="31"/>
      <c r="F1566" s="31"/>
      <c r="G1566" s="31"/>
      <c r="H1566" s="31"/>
      <c r="I1566" s="31"/>
      <c r="J1566" s="31"/>
      <c r="K1566" s="34"/>
    </row>
    <row r="1567" spans="1:11">
      <c r="A1567" s="38"/>
      <c r="B1567" s="41"/>
      <c r="C1567" s="5"/>
      <c r="D1567" s="5"/>
      <c r="E1567" s="32"/>
      <c r="F1567" s="32"/>
      <c r="G1567" s="32"/>
      <c r="H1567" s="32"/>
      <c r="I1567" s="32"/>
      <c r="J1567" s="32"/>
      <c r="K1567" s="35"/>
    </row>
    <row r="1568" spans="1:11">
      <c r="A1568" s="36" t="s">
        <v>1046</v>
      </c>
      <c r="B1568" s="39" t="s">
        <v>1047</v>
      </c>
      <c r="C1568" s="3"/>
      <c r="D1568" s="3"/>
      <c r="E1568" s="30">
        <v>6336020</v>
      </c>
      <c r="F1568" s="30">
        <v>0</v>
      </c>
      <c r="G1568" s="30">
        <v>0</v>
      </c>
      <c r="H1568" s="30">
        <v>0</v>
      </c>
      <c r="I1568" s="30">
        <v>0</v>
      </c>
      <c r="J1568" s="30">
        <v>0</v>
      </c>
      <c r="K1568" s="33">
        <f t="shared" ref="K1568" si="461">SUM(E1568:J1570)</f>
        <v>6336020</v>
      </c>
    </row>
    <row r="1569" spans="1:11" ht="18" customHeight="1">
      <c r="A1569" s="37"/>
      <c r="B1569" s="40"/>
      <c r="C1569" s="4"/>
      <c r="D1569" s="4"/>
      <c r="E1569" s="31"/>
      <c r="F1569" s="31"/>
      <c r="G1569" s="31"/>
      <c r="H1569" s="31"/>
      <c r="I1569" s="31"/>
      <c r="J1569" s="31"/>
      <c r="K1569" s="34"/>
    </row>
    <row r="1570" spans="1:11">
      <c r="A1570" s="38"/>
      <c r="B1570" s="41"/>
      <c r="C1570" s="5"/>
      <c r="D1570" s="5"/>
      <c r="E1570" s="32"/>
      <c r="F1570" s="32"/>
      <c r="G1570" s="32"/>
      <c r="H1570" s="32"/>
      <c r="I1570" s="32"/>
      <c r="J1570" s="32"/>
      <c r="K1570" s="35"/>
    </row>
    <row r="1571" spans="1:11">
      <c r="A1571" s="36" t="s">
        <v>1048</v>
      </c>
      <c r="B1571" s="39" t="s">
        <v>1049</v>
      </c>
      <c r="C1571" s="3"/>
      <c r="D1571" s="3"/>
      <c r="E1571" s="30">
        <v>5000000</v>
      </c>
      <c r="F1571" s="30">
        <v>0</v>
      </c>
      <c r="G1571" s="30">
        <v>0</v>
      </c>
      <c r="H1571" s="30">
        <v>3800639</v>
      </c>
      <c r="I1571" s="30">
        <v>0</v>
      </c>
      <c r="J1571" s="30">
        <v>0</v>
      </c>
      <c r="K1571" s="33">
        <f t="shared" ref="K1571" si="462">SUM(E1571:J1573)</f>
        <v>8800639</v>
      </c>
    </row>
    <row r="1572" spans="1:11" ht="18" customHeight="1">
      <c r="A1572" s="37"/>
      <c r="B1572" s="40"/>
      <c r="C1572" s="4"/>
      <c r="D1572" s="4"/>
      <c r="E1572" s="31"/>
      <c r="F1572" s="31"/>
      <c r="G1572" s="31"/>
      <c r="H1572" s="31"/>
      <c r="I1572" s="31"/>
      <c r="J1572" s="31"/>
      <c r="K1572" s="34"/>
    </row>
    <row r="1573" spans="1:11">
      <c r="A1573" s="38"/>
      <c r="B1573" s="41"/>
      <c r="C1573" s="5"/>
      <c r="D1573" s="5"/>
      <c r="E1573" s="32"/>
      <c r="F1573" s="32"/>
      <c r="G1573" s="32"/>
      <c r="H1573" s="32"/>
      <c r="I1573" s="32"/>
      <c r="J1573" s="32"/>
      <c r="K1573" s="35"/>
    </row>
    <row r="1574" spans="1:11">
      <c r="A1574" s="42" t="s">
        <v>1050</v>
      </c>
      <c r="B1574" s="43"/>
      <c r="C1574" s="16"/>
      <c r="D1574" s="16"/>
      <c r="E1574" s="12">
        <f>SUM(E1544:E1573)</f>
        <v>142153966</v>
      </c>
      <c r="F1574" s="12">
        <f t="shared" ref="F1574:J1574" si="463">SUM(F1544:F1573)</f>
        <v>0</v>
      </c>
      <c r="G1574" s="12">
        <f t="shared" si="463"/>
        <v>0</v>
      </c>
      <c r="H1574" s="12">
        <f t="shared" si="463"/>
        <v>3800639</v>
      </c>
      <c r="I1574" s="12">
        <f t="shared" si="463"/>
        <v>0</v>
      </c>
      <c r="J1574" s="12">
        <f t="shared" si="463"/>
        <v>0</v>
      </c>
      <c r="K1574" s="13">
        <f>SUM(E1574:J1574)</f>
        <v>145954605</v>
      </c>
    </row>
    <row r="1575" spans="1:11" ht="6.75" customHeight="1">
      <c r="A1575" s="44" t="s">
        <v>147</v>
      </c>
      <c r="B1575" s="43"/>
      <c r="C1575" s="43"/>
      <c r="D1575" s="43"/>
      <c r="E1575" s="43"/>
      <c r="F1575" s="43"/>
      <c r="G1575" s="43"/>
      <c r="H1575" s="43"/>
      <c r="I1575" s="43"/>
      <c r="J1575" s="43"/>
      <c r="K1575" s="45"/>
    </row>
    <row r="1576" spans="1:11" ht="18" customHeight="1" thickBot="1">
      <c r="A1576" s="46" t="s">
        <v>1051</v>
      </c>
      <c r="B1576" s="47"/>
      <c r="C1576" s="47"/>
      <c r="D1576" s="47"/>
      <c r="E1576" s="47"/>
      <c r="F1576" s="47"/>
      <c r="G1576" s="47"/>
      <c r="H1576" s="47"/>
      <c r="I1576" s="47"/>
      <c r="J1576" s="47"/>
      <c r="K1576" s="48"/>
    </row>
    <row r="1577" spans="1:11" ht="26.45" thickTop="1">
      <c r="A1577" s="1" t="s">
        <v>149</v>
      </c>
      <c r="B1577" s="2" t="s">
        <v>150</v>
      </c>
      <c r="C1577" s="17"/>
      <c r="D1577" s="17"/>
      <c r="E1577" s="14" t="s">
        <v>151</v>
      </c>
      <c r="F1577" s="14" t="s">
        <v>152</v>
      </c>
      <c r="G1577" s="14" t="s">
        <v>153</v>
      </c>
      <c r="H1577" s="14" t="s">
        <v>154</v>
      </c>
      <c r="I1577" s="14" t="s">
        <v>155</v>
      </c>
      <c r="J1577" s="14" t="s">
        <v>156</v>
      </c>
      <c r="K1577" s="15" t="s">
        <v>157</v>
      </c>
    </row>
    <row r="1578" spans="1:11">
      <c r="A1578" s="36" t="s">
        <v>1052</v>
      </c>
      <c r="B1578" s="39" t="s">
        <v>1053</v>
      </c>
      <c r="C1578" s="3"/>
      <c r="D1578" s="3"/>
      <c r="E1578" s="30">
        <v>3611</v>
      </c>
      <c r="F1578" s="30">
        <v>0</v>
      </c>
      <c r="G1578" s="30">
        <v>0</v>
      </c>
      <c r="H1578" s="30">
        <v>0</v>
      </c>
      <c r="I1578" s="30">
        <v>0</v>
      </c>
      <c r="J1578" s="30">
        <v>0</v>
      </c>
      <c r="K1578" s="33">
        <f>SUM(E1578:J1580)</f>
        <v>3611</v>
      </c>
    </row>
    <row r="1579" spans="1:11" ht="18" customHeight="1">
      <c r="A1579" s="37"/>
      <c r="B1579" s="40"/>
      <c r="C1579" s="4"/>
      <c r="D1579" s="4"/>
      <c r="E1579" s="31"/>
      <c r="F1579" s="31"/>
      <c r="G1579" s="31"/>
      <c r="H1579" s="31"/>
      <c r="I1579" s="31"/>
      <c r="J1579" s="31"/>
      <c r="K1579" s="34"/>
    </row>
    <row r="1580" spans="1:11">
      <c r="A1580" s="38"/>
      <c r="B1580" s="41"/>
      <c r="C1580" s="5"/>
      <c r="D1580" s="5"/>
      <c r="E1580" s="32"/>
      <c r="F1580" s="32"/>
      <c r="G1580" s="32"/>
      <c r="H1580" s="32"/>
      <c r="I1580" s="32"/>
      <c r="J1580" s="32"/>
      <c r="K1580" s="35"/>
    </row>
    <row r="1581" spans="1:11">
      <c r="A1581" s="36" t="s">
        <v>1054</v>
      </c>
      <c r="B1581" s="39" t="s">
        <v>1055</v>
      </c>
      <c r="C1581" s="3"/>
      <c r="D1581" s="3"/>
      <c r="E1581" s="30">
        <v>500000</v>
      </c>
      <c r="F1581" s="30">
        <v>0</v>
      </c>
      <c r="G1581" s="30">
        <v>0</v>
      </c>
      <c r="H1581" s="30">
        <v>0</v>
      </c>
      <c r="I1581" s="30">
        <v>0</v>
      </c>
      <c r="J1581" s="30">
        <v>0</v>
      </c>
      <c r="K1581" s="33">
        <f t="shared" ref="K1581" si="464">SUM(E1581:J1583)</f>
        <v>500000</v>
      </c>
    </row>
    <row r="1582" spans="1:11" ht="18" customHeight="1">
      <c r="A1582" s="37"/>
      <c r="B1582" s="40"/>
      <c r="C1582" s="4"/>
      <c r="D1582" s="4"/>
      <c r="E1582" s="31"/>
      <c r="F1582" s="31"/>
      <c r="G1582" s="31"/>
      <c r="H1582" s="31"/>
      <c r="I1582" s="31"/>
      <c r="J1582" s="31"/>
      <c r="K1582" s="34"/>
    </row>
    <row r="1583" spans="1:11">
      <c r="A1583" s="38"/>
      <c r="B1583" s="41"/>
      <c r="C1583" s="5"/>
      <c r="D1583" s="5"/>
      <c r="E1583" s="32"/>
      <c r="F1583" s="32"/>
      <c r="G1583" s="32"/>
      <c r="H1583" s="32"/>
      <c r="I1583" s="32"/>
      <c r="J1583" s="32"/>
      <c r="K1583" s="35"/>
    </row>
    <row r="1584" spans="1:11">
      <c r="A1584" s="36" t="s">
        <v>1056</v>
      </c>
      <c r="B1584" s="39" t="s">
        <v>1057</v>
      </c>
      <c r="C1584" s="3"/>
      <c r="D1584" s="3"/>
      <c r="E1584" s="30">
        <v>1526684</v>
      </c>
      <c r="F1584" s="30">
        <v>0</v>
      </c>
      <c r="G1584" s="30">
        <v>0</v>
      </c>
      <c r="H1584" s="30">
        <v>0</v>
      </c>
      <c r="I1584" s="30">
        <v>0</v>
      </c>
      <c r="J1584" s="30">
        <v>0</v>
      </c>
      <c r="K1584" s="33">
        <f t="shared" ref="K1584" si="465">SUM(E1584:J1586)</f>
        <v>1526684</v>
      </c>
    </row>
    <row r="1585" spans="1:11" ht="18" customHeight="1">
      <c r="A1585" s="37"/>
      <c r="B1585" s="40"/>
      <c r="C1585" s="4"/>
      <c r="D1585" s="4"/>
      <c r="E1585" s="31"/>
      <c r="F1585" s="31"/>
      <c r="G1585" s="31"/>
      <c r="H1585" s="31"/>
      <c r="I1585" s="31"/>
      <c r="J1585" s="31"/>
      <c r="K1585" s="34"/>
    </row>
    <row r="1586" spans="1:11">
      <c r="A1586" s="38"/>
      <c r="B1586" s="41"/>
      <c r="C1586" s="5"/>
      <c r="D1586" s="5"/>
      <c r="E1586" s="32"/>
      <c r="F1586" s="32"/>
      <c r="G1586" s="32"/>
      <c r="H1586" s="32"/>
      <c r="I1586" s="32"/>
      <c r="J1586" s="32"/>
      <c r="K1586" s="35"/>
    </row>
    <row r="1587" spans="1:11">
      <c r="A1587" s="36" t="s">
        <v>1058</v>
      </c>
      <c r="B1587" s="39" t="s">
        <v>1059</v>
      </c>
      <c r="C1587" s="3"/>
      <c r="D1587" s="3"/>
      <c r="E1587" s="30">
        <v>31895000</v>
      </c>
      <c r="F1587" s="30">
        <v>0</v>
      </c>
      <c r="G1587" s="30">
        <v>0</v>
      </c>
      <c r="H1587" s="30">
        <v>0</v>
      </c>
      <c r="I1587" s="30">
        <v>0</v>
      </c>
      <c r="J1587" s="30">
        <v>0</v>
      </c>
      <c r="K1587" s="33">
        <f t="shared" ref="K1587" si="466">SUM(E1587:J1589)</f>
        <v>31895000</v>
      </c>
    </row>
    <row r="1588" spans="1:11" ht="18" customHeight="1">
      <c r="A1588" s="37"/>
      <c r="B1588" s="40"/>
      <c r="C1588" s="4"/>
      <c r="D1588" s="4"/>
      <c r="E1588" s="31"/>
      <c r="F1588" s="31"/>
      <c r="G1588" s="31"/>
      <c r="H1588" s="31"/>
      <c r="I1588" s="31"/>
      <c r="J1588" s="31"/>
      <c r="K1588" s="34"/>
    </row>
    <row r="1589" spans="1:11">
      <c r="A1589" s="38"/>
      <c r="B1589" s="41"/>
      <c r="C1589" s="5"/>
      <c r="D1589" s="5"/>
      <c r="E1589" s="32"/>
      <c r="F1589" s="32"/>
      <c r="G1589" s="32"/>
      <c r="H1589" s="32"/>
      <c r="I1589" s="32"/>
      <c r="J1589" s="32"/>
      <c r="K1589" s="35"/>
    </row>
    <row r="1590" spans="1:11">
      <c r="A1590" s="36" t="s">
        <v>1060</v>
      </c>
      <c r="B1590" s="39" t="s">
        <v>1061</v>
      </c>
      <c r="C1590" s="3"/>
      <c r="D1590" s="3"/>
      <c r="E1590" s="30">
        <v>19800000</v>
      </c>
      <c r="F1590" s="30">
        <v>0</v>
      </c>
      <c r="G1590" s="30">
        <v>0</v>
      </c>
      <c r="H1590" s="30">
        <v>0</v>
      </c>
      <c r="I1590" s="30">
        <v>0</v>
      </c>
      <c r="J1590" s="30">
        <v>0</v>
      </c>
      <c r="K1590" s="33">
        <f t="shared" ref="K1590" si="467">SUM(E1590:J1592)</f>
        <v>19800000</v>
      </c>
    </row>
    <row r="1591" spans="1:11" ht="18" customHeight="1">
      <c r="A1591" s="37"/>
      <c r="B1591" s="40"/>
      <c r="C1591" s="4"/>
      <c r="D1591" s="4"/>
      <c r="E1591" s="31"/>
      <c r="F1591" s="31"/>
      <c r="G1591" s="31"/>
      <c r="H1591" s="31"/>
      <c r="I1591" s="31"/>
      <c r="J1591" s="31"/>
      <c r="K1591" s="34"/>
    </row>
    <row r="1592" spans="1:11">
      <c r="A1592" s="38"/>
      <c r="B1592" s="41"/>
      <c r="C1592" s="5"/>
      <c r="D1592" s="5"/>
      <c r="E1592" s="32"/>
      <c r="F1592" s="32"/>
      <c r="G1592" s="32"/>
      <c r="H1592" s="32"/>
      <c r="I1592" s="32"/>
      <c r="J1592" s="32"/>
      <c r="K1592" s="35"/>
    </row>
    <row r="1593" spans="1:11" ht="19.5" customHeight="1">
      <c r="A1593" s="42" t="s">
        <v>1062</v>
      </c>
      <c r="B1593" s="43"/>
      <c r="C1593" s="16"/>
      <c r="D1593" s="16"/>
      <c r="E1593" s="12">
        <f>SUM(E1578:E1592)</f>
        <v>53725295</v>
      </c>
      <c r="F1593" s="12">
        <f t="shared" ref="F1593:J1593" si="468">SUM(F1578:F1592)</f>
        <v>0</v>
      </c>
      <c r="G1593" s="12">
        <f t="shared" si="468"/>
        <v>0</v>
      </c>
      <c r="H1593" s="12">
        <f t="shared" si="468"/>
        <v>0</v>
      </c>
      <c r="I1593" s="12">
        <f t="shared" si="468"/>
        <v>0</v>
      </c>
      <c r="J1593" s="12">
        <f t="shared" si="468"/>
        <v>0</v>
      </c>
      <c r="K1593" s="13">
        <f>SUM(E1593:J1593)</f>
        <v>53725295</v>
      </c>
    </row>
    <row r="1594" spans="1:11" ht="6.75" customHeight="1">
      <c r="A1594" s="44" t="s">
        <v>147</v>
      </c>
      <c r="B1594" s="43"/>
      <c r="C1594" s="43"/>
      <c r="D1594" s="43"/>
      <c r="E1594" s="43"/>
      <c r="F1594" s="43"/>
      <c r="G1594" s="43"/>
      <c r="H1594" s="43"/>
      <c r="I1594" s="43"/>
      <c r="J1594" s="43"/>
      <c r="K1594" s="45"/>
    </row>
    <row r="1595" spans="1:11" ht="14.45" customHeight="1" thickBot="1">
      <c r="A1595" s="62" t="s">
        <v>1063</v>
      </c>
      <c r="B1595" s="63"/>
      <c r="C1595" s="18"/>
      <c r="D1595" s="19"/>
      <c r="E1595" s="20">
        <f ca="1">SUM(Year1:E1593)/2</f>
        <v>1942506262.6299999</v>
      </c>
      <c r="F1595" s="20">
        <f ca="1">SUM(Year2:F1593)/2</f>
        <v>1340192152.5</v>
      </c>
      <c r="G1595" s="20">
        <f ca="1">SUM(Year3:G1593)/2</f>
        <v>673918737</v>
      </c>
      <c r="H1595" s="21">
        <f ca="1">SUM(Year4:H1593)/2</f>
        <v>1826897581</v>
      </c>
      <c r="I1595" s="20">
        <f ca="1">SUM(Year5:I1593)/2</f>
        <v>692554666.5</v>
      </c>
      <c r="J1595" s="20">
        <f ca="1">SUM(Year6:J1593)/2</f>
        <v>665124613.70000005</v>
      </c>
      <c r="K1595" s="20">
        <f ca="1">SUM(Total:K1593)/2</f>
        <v>7141194013.3300009</v>
      </c>
    </row>
  </sheetData>
  <mergeCells count="4453">
    <mergeCell ref="A1595:B1595"/>
    <mergeCell ref="L2:Q2"/>
    <mergeCell ref="L3:Q3"/>
    <mergeCell ref="A1593:B1593"/>
    <mergeCell ref="A1594:K1594"/>
    <mergeCell ref="H1587:H1589"/>
    <mergeCell ref="I1587:I1589"/>
    <mergeCell ref="J1587:J1589"/>
    <mergeCell ref="K1587:K1589"/>
    <mergeCell ref="A1590:A1592"/>
    <mergeCell ref="B1590:B1592"/>
    <mergeCell ref="E1590:E1592"/>
    <mergeCell ref="F1590:F1592"/>
    <mergeCell ref="G1590:G1592"/>
    <mergeCell ref="H1590:H1592"/>
    <mergeCell ref="I1590:I1592"/>
    <mergeCell ref="J1590:J1592"/>
    <mergeCell ref="K1590:K1592"/>
    <mergeCell ref="A1587:A1589"/>
    <mergeCell ref="B1587:B1589"/>
    <mergeCell ref="E1587:E1589"/>
    <mergeCell ref="F1587:F1589"/>
    <mergeCell ref="G1587:G1589"/>
    <mergeCell ref="H1581:H1583"/>
    <mergeCell ref="I1581:I1583"/>
    <mergeCell ref="J1581:J1583"/>
    <mergeCell ref="K1581:K1583"/>
    <mergeCell ref="A1584:A1586"/>
    <mergeCell ref="B1584:B1586"/>
    <mergeCell ref="E1584:E1586"/>
    <mergeCell ref="F1584:F1586"/>
    <mergeCell ref="G1584:G1586"/>
    <mergeCell ref="H1584:H1586"/>
    <mergeCell ref="I1584:I1586"/>
    <mergeCell ref="J1584:J1586"/>
    <mergeCell ref="K1584:K1586"/>
    <mergeCell ref="A1581:A1583"/>
    <mergeCell ref="B1581:B1583"/>
    <mergeCell ref="E1581:E1583"/>
    <mergeCell ref="F1581:F1583"/>
    <mergeCell ref="G1581:G1583"/>
    <mergeCell ref="A1575:K1575"/>
    <mergeCell ref="A1576:K1576"/>
    <mergeCell ref="A1578:A1580"/>
    <mergeCell ref="B1578:B1580"/>
    <mergeCell ref="E1578:E1580"/>
    <mergeCell ref="F1578:F1580"/>
    <mergeCell ref="G1578:G1580"/>
    <mergeCell ref="H1578:H1580"/>
    <mergeCell ref="I1578:I1580"/>
    <mergeCell ref="J1578:J1580"/>
    <mergeCell ref="K1578:K1580"/>
    <mergeCell ref="H1571:H1573"/>
    <mergeCell ref="I1571:I1573"/>
    <mergeCell ref="J1571:J1573"/>
    <mergeCell ref="K1571:K1573"/>
    <mergeCell ref="A1574:B1574"/>
    <mergeCell ref="A1571:A1573"/>
    <mergeCell ref="B1571:B1573"/>
    <mergeCell ref="E1571:E1573"/>
    <mergeCell ref="F1571:F1573"/>
    <mergeCell ref="G1571:G1573"/>
    <mergeCell ref="H1565:H1567"/>
    <mergeCell ref="I1565:I1567"/>
    <mergeCell ref="J1565:J1567"/>
    <mergeCell ref="K1565:K1567"/>
    <mergeCell ref="A1568:A1570"/>
    <mergeCell ref="B1568:B1570"/>
    <mergeCell ref="E1568:E1570"/>
    <mergeCell ref="F1568:F1570"/>
    <mergeCell ref="G1568:G1570"/>
    <mergeCell ref="H1568:H1570"/>
    <mergeCell ref="I1568:I1570"/>
    <mergeCell ref="J1568:J1570"/>
    <mergeCell ref="K1568:K1570"/>
    <mergeCell ref="A1565:A1567"/>
    <mergeCell ref="B1565:B1567"/>
    <mergeCell ref="E1565:E1567"/>
    <mergeCell ref="F1565:F1567"/>
    <mergeCell ref="G1565:G1567"/>
    <mergeCell ref="H1559:H1561"/>
    <mergeCell ref="I1559:I1561"/>
    <mergeCell ref="J1559:J1561"/>
    <mergeCell ref="K1559:K1561"/>
    <mergeCell ref="A1562:A1564"/>
    <mergeCell ref="B1562:B1564"/>
    <mergeCell ref="E1562:E1564"/>
    <mergeCell ref="F1562:F1564"/>
    <mergeCell ref="G1562:G1564"/>
    <mergeCell ref="H1562:H1564"/>
    <mergeCell ref="I1562:I1564"/>
    <mergeCell ref="J1562:J1564"/>
    <mergeCell ref="K1562:K1564"/>
    <mergeCell ref="A1559:A1561"/>
    <mergeCell ref="B1559:B1561"/>
    <mergeCell ref="E1559:E1561"/>
    <mergeCell ref="F1559:F1561"/>
    <mergeCell ref="G1559:G1561"/>
    <mergeCell ref="H1553:H1555"/>
    <mergeCell ref="I1553:I1555"/>
    <mergeCell ref="J1553:J1555"/>
    <mergeCell ref="K1553:K1555"/>
    <mergeCell ref="A1556:A1558"/>
    <mergeCell ref="B1556:B1558"/>
    <mergeCell ref="E1556:E1558"/>
    <mergeCell ref="F1556:F1558"/>
    <mergeCell ref="G1556:G1558"/>
    <mergeCell ref="H1556:H1558"/>
    <mergeCell ref="I1556:I1558"/>
    <mergeCell ref="J1556:J1558"/>
    <mergeCell ref="K1556:K1558"/>
    <mergeCell ref="A1553:A1555"/>
    <mergeCell ref="B1553:B1555"/>
    <mergeCell ref="E1553:E1555"/>
    <mergeCell ref="F1553:F1555"/>
    <mergeCell ref="G1553:G1555"/>
    <mergeCell ref="H1547:H1549"/>
    <mergeCell ref="I1547:I1549"/>
    <mergeCell ref="J1547:J1549"/>
    <mergeCell ref="K1547:K1549"/>
    <mergeCell ref="A1550:A1552"/>
    <mergeCell ref="B1550:B1552"/>
    <mergeCell ref="E1550:E1552"/>
    <mergeCell ref="F1550:F1552"/>
    <mergeCell ref="G1550:G1552"/>
    <mergeCell ref="H1550:H1552"/>
    <mergeCell ref="I1550:I1552"/>
    <mergeCell ref="J1550:J1552"/>
    <mergeCell ref="K1550:K1552"/>
    <mergeCell ref="A1547:A1549"/>
    <mergeCell ref="B1547:B1549"/>
    <mergeCell ref="E1547:E1549"/>
    <mergeCell ref="F1547:F1549"/>
    <mergeCell ref="G1547:G1549"/>
    <mergeCell ref="A1541:K1541"/>
    <mergeCell ref="A1542:K1542"/>
    <mergeCell ref="A1544:A1546"/>
    <mergeCell ref="B1544:B1546"/>
    <mergeCell ref="E1544:E1546"/>
    <mergeCell ref="F1544:F1546"/>
    <mergeCell ref="G1544:G1546"/>
    <mergeCell ref="H1544:H1546"/>
    <mergeCell ref="I1544:I1546"/>
    <mergeCell ref="J1544:J1546"/>
    <mergeCell ref="K1544:K1546"/>
    <mergeCell ref="H1537:H1539"/>
    <mergeCell ref="I1537:I1539"/>
    <mergeCell ref="J1537:J1539"/>
    <mergeCell ref="K1537:K1539"/>
    <mergeCell ref="A1540:B1540"/>
    <mergeCell ref="A1537:A1539"/>
    <mergeCell ref="B1537:B1539"/>
    <mergeCell ref="E1537:E1539"/>
    <mergeCell ref="F1537:F1539"/>
    <mergeCell ref="G1537:G1539"/>
    <mergeCell ref="H1531:H1533"/>
    <mergeCell ref="I1531:I1533"/>
    <mergeCell ref="J1531:J1533"/>
    <mergeCell ref="K1531:K1533"/>
    <mergeCell ref="A1534:A1536"/>
    <mergeCell ref="B1534:B1536"/>
    <mergeCell ref="E1534:E1536"/>
    <mergeCell ref="F1534:F1536"/>
    <mergeCell ref="G1534:G1536"/>
    <mergeCell ref="H1534:H1536"/>
    <mergeCell ref="I1534:I1536"/>
    <mergeCell ref="J1534:J1536"/>
    <mergeCell ref="K1534:K1536"/>
    <mergeCell ref="A1531:A1533"/>
    <mergeCell ref="B1531:B1533"/>
    <mergeCell ref="E1531:E1533"/>
    <mergeCell ref="F1531:F1533"/>
    <mergeCell ref="G1531:G1533"/>
    <mergeCell ref="H1525:H1527"/>
    <mergeCell ref="I1525:I1527"/>
    <mergeCell ref="J1525:J1527"/>
    <mergeCell ref="K1525:K1527"/>
    <mergeCell ref="A1528:A1530"/>
    <mergeCell ref="B1528:B1530"/>
    <mergeCell ref="E1528:E1530"/>
    <mergeCell ref="F1528:F1530"/>
    <mergeCell ref="G1528:G1530"/>
    <mergeCell ref="H1528:H1530"/>
    <mergeCell ref="I1528:I1530"/>
    <mergeCell ref="J1528:J1530"/>
    <mergeCell ref="K1528:K1530"/>
    <mergeCell ref="A1525:A1527"/>
    <mergeCell ref="B1525:B1527"/>
    <mergeCell ref="E1525:E1527"/>
    <mergeCell ref="F1525:F1527"/>
    <mergeCell ref="G1525:G1527"/>
    <mergeCell ref="H1519:H1521"/>
    <mergeCell ref="I1519:I1521"/>
    <mergeCell ref="J1519:J1521"/>
    <mergeCell ref="K1519:K1521"/>
    <mergeCell ref="A1522:A1524"/>
    <mergeCell ref="B1522:B1524"/>
    <mergeCell ref="E1522:E1524"/>
    <mergeCell ref="F1522:F1524"/>
    <mergeCell ref="G1522:G1524"/>
    <mergeCell ref="H1522:H1524"/>
    <mergeCell ref="I1522:I1524"/>
    <mergeCell ref="J1522:J1524"/>
    <mergeCell ref="K1522:K1524"/>
    <mergeCell ref="A1519:A1521"/>
    <mergeCell ref="B1519:B1521"/>
    <mergeCell ref="E1519:E1521"/>
    <mergeCell ref="F1519:F1521"/>
    <mergeCell ref="G1519:G1521"/>
    <mergeCell ref="K1513:K1515"/>
    <mergeCell ref="A1516:A1518"/>
    <mergeCell ref="B1516:B1518"/>
    <mergeCell ref="E1516:E1518"/>
    <mergeCell ref="F1516:F1518"/>
    <mergeCell ref="G1516:G1518"/>
    <mergeCell ref="H1516:H1518"/>
    <mergeCell ref="I1516:I1518"/>
    <mergeCell ref="J1516:J1518"/>
    <mergeCell ref="K1516:K1518"/>
    <mergeCell ref="F1513:F1515"/>
    <mergeCell ref="G1513:G1515"/>
    <mergeCell ref="H1513:H1515"/>
    <mergeCell ref="I1513:I1515"/>
    <mergeCell ref="J1513:J1515"/>
    <mergeCell ref="A1513:A1515"/>
    <mergeCell ref="B1513:B1515"/>
    <mergeCell ref="E1513:E1515"/>
    <mergeCell ref="A1509:B1509"/>
    <mergeCell ref="A1510:K1510"/>
    <mergeCell ref="A1511:K1511"/>
    <mergeCell ref="H1503:H1505"/>
    <mergeCell ref="I1503:I1505"/>
    <mergeCell ref="J1503:J1505"/>
    <mergeCell ref="K1503:K1505"/>
    <mergeCell ref="A1506:A1508"/>
    <mergeCell ref="B1506:B1508"/>
    <mergeCell ref="E1506:E1508"/>
    <mergeCell ref="F1506:F1508"/>
    <mergeCell ref="G1506:G1508"/>
    <mergeCell ref="H1506:H1508"/>
    <mergeCell ref="I1506:I1508"/>
    <mergeCell ref="J1506:J1508"/>
    <mergeCell ref="K1506:K1508"/>
    <mergeCell ref="A1503:A1505"/>
    <mergeCell ref="B1503:B1505"/>
    <mergeCell ref="E1503:E1505"/>
    <mergeCell ref="F1503:F1505"/>
    <mergeCell ref="G1503:G1505"/>
    <mergeCell ref="H1497:H1499"/>
    <mergeCell ref="I1497:I1499"/>
    <mergeCell ref="J1497:J1499"/>
    <mergeCell ref="K1497:K1499"/>
    <mergeCell ref="A1500:A1502"/>
    <mergeCell ref="B1500:B1502"/>
    <mergeCell ref="E1500:E1502"/>
    <mergeCell ref="F1500:F1502"/>
    <mergeCell ref="G1500:G1502"/>
    <mergeCell ref="H1500:H1502"/>
    <mergeCell ref="I1500:I1502"/>
    <mergeCell ref="J1500:J1502"/>
    <mergeCell ref="K1500:K1502"/>
    <mergeCell ref="A1497:A1499"/>
    <mergeCell ref="B1497:B1499"/>
    <mergeCell ref="E1497:E1499"/>
    <mergeCell ref="F1497:F1499"/>
    <mergeCell ref="G1497:G1499"/>
    <mergeCell ref="H1491:H1493"/>
    <mergeCell ref="I1491:I1493"/>
    <mergeCell ref="J1491:J1493"/>
    <mergeCell ref="K1491:K1493"/>
    <mergeCell ref="A1494:A1496"/>
    <mergeCell ref="B1494:B1496"/>
    <mergeCell ref="E1494:E1496"/>
    <mergeCell ref="F1494:F1496"/>
    <mergeCell ref="G1494:G1496"/>
    <mergeCell ref="H1494:H1496"/>
    <mergeCell ref="I1494:I1496"/>
    <mergeCell ref="J1494:J1496"/>
    <mergeCell ref="K1494:K1496"/>
    <mergeCell ref="A1491:A1493"/>
    <mergeCell ref="B1491:B1493"/>
    <mergeCell ref="E1491:E1493"/>
    <mergeCell ref="F1491:F1493"/>
    <mergeCell ref="G1491:G1493"/>
    <mergeCell ref="H1485:H1487"/>
    <mergeCell ref="I1485:I1487"/>
    <mergeCell ref="J1485:J1487"/>
    <mergeCell ref="K1485:K1487"/>
    <mergeCell ref="A1488:A1490"/>
    <mergeCell ref="B1488:B1490"/>
    <mergeCell ref="E1488:E1490"/>
    <mergeCell ref="F1488:F1490"/>
    <mergeCell ref="G1488:G1490"/>
    <mergeCell ref="H1488:H1490"/>
    <mergeCell ref="I1488:I1490"/>
    <mergeCell ref="J1488:J1490"/>
    <mergeCell ref="K1488:K1490"/>
    <mergeCell ref="A1485:A1487"/>
    <mergeCell ref="B1485:B1487"/>
    <mergeCell ref="E1485:E1487"/>
    <mergeCell ref="F1485:F1487"/>
    <mergeCell ref="G1485:G1487"/>
    <mergeCell ref="H1479:H1481"/>
    <mergeCell ref="I1479:I1481"/>
    <mergeCell ref="J1479:J1481"/>
    <mergeCell ref="K1479:K1481"/>
    <mergeCell ref="A1482:A1484"/>
    <mergeCell ref="B1482:B1484"/>
    <mergeCell ref="E1482:E1484"/>
    <mergeCell ref="F1482:F1484"/>
    <mergeCell ref="G1482:G1484"/>
    <mergeCell ref="H1482:H1484"/>
    <mergeCell ref="I1482:I1484"/>
    <mergeCell ref="J1482:J1484"/>
    <mergeCell ref="K1482:K1484"/>
    <mergeCell ref="A1479:A1481"/>
    <mergeCell ref="B1479:B1481"/>
    <mergeCell ref="E1479:E1481"/>
    <mergeCell ref="F1479:F1481"/>
    <mergeCell ref="G1479:G1481"/>
    <mergeCell ref="H1473:H1475"/>
    <mergeCell ref="I1473:I1475"/>
    <mergeCell ref="J1473:J1475"/>
    <mergeCell ref="K1473:K1475"/>
    <mergeCell ref="A1476:A1478"/>
    <mergeCell ref="B1476:B1478"/>
    <mergeCell ref="E1476:E1478"/>
    <mergeCell ref="F1476:F1478"/>
    <mergeCell ref="G1476:G1478"/>
    <mergeCell ref="H1476:H1478"/>
    <mergeCell ref="I1476:I1478"/>
    <mergeCell ref="J1476:J1478"/>
    <mergeCell ref="K1476:K1478"/>
    <mergeCell ref="A1473:A1475"/>
    <mergeCell ref="B1473:B1475"/>
    <mergeCell ref="E1473:E1475"/>
    <mergeCell ref="F1473:F1475"/>
    <mergeCell ref="G1473:G1475"/>
    <mergeCell ref="H1467:H1469"/>
    <mergeCell ref="I1467:I1469"/>
    <mergeCell ref="J1467:J1469"/>
    <mergeCell ref="K1467:K1469"/>
    <mergeCell ref="A1470:A1472"/>
    <mergeCell ref="B1470:B1472"/>
    <mergeCell ref="E1470:E1472"/>
    <mergeCell ref="F1470:F1472"/>
    <mergeCell ref="G1470:G1472"/>
    <mergeCell ref="H1470:H1472"/>
    <mergeCell ref="I1470:I1472"/>
    <mergeCell ref="J1470:J1472"/>
    <mergeCell ref="K1470:K1472"/>
    <mergeCell ref="A1467:A1469"/>
    <mergeCell ref="B1467:B1469"/>
    <mergeCell ref="E1467:E1469"/>
    <mergeCell ref="F1467:F1469"/>
    <mergeCell ref="G1467:G1469"/>
    <mergeCell ref="H1461:H1463"/>
    <mergeCell ref="I1461:I1463"/>
    <mergeCell ref="J1461:J1463"/>
    <mergeCell ref="K1461:K1463"/>
    <mergeCell ref="A1464:A1466"/>
    <mergeCell ref="B1464:B1466"/>
    <mergeCell ref="E1464:E1466"/>
    <mergeCell ref="F1464:F1466"/>
    <mergeCell ref="G1464:G1466"/>
    <mergeCell ref="H1464:H1466"/>
    <mergeCell ref="I1464:I1466"/>
    <mergeCell ref="J1464:J1466"/>
    <mergeCell ref="K1464:K1466"/>
    <mergeCell ref="A1461:A1463"/>
    <mergeCell ref="B1461:B1463"/>
    <mergeCell ref="E1461:E1463"/>
    <mergeCell ref="F1461:F1463"/>
    <mergeCell ref="G1461:G1463"/>
    <mergeCell ref="H1455:H1457"/>
    <mergeCell ref="I1455:I1457"/>
    <mergeCell ref="J1455:J1457"/>
    <mergeCell ref="K1455:K1457"/>
    <mergeCell ref="A1458:A1460"/>
    <mergeCell ref="B1458:B1460"/>
    <mergeCell ref="E1458:E1460"/>
    <mergeCell ref="F1458:F1460"/>
    <mergeCell ref="G1458:G1460"/>
    <mergeCell ref="H1458:H1460"/>
    <mergeCell ref="I1458:I1460"/>
    <mergeCell ref="J1458:J1460"/>
    <mergeCell ref="K1458:K1460"/>
    <mergeCell ref="A1455:A1457"/>
    <mergeCell ref="B1455:B1457"/>
    <mergeCell ref="E1455:E1457"/>
    <mergeCell ref="F1455:F1457"/>
    <mergeCell ref="G1455:G1457"/>
    <mergeCell ref="A1449:K1449"/>
    <mergeCell ref="A1450:K1450"/>
    <mergeCell ref="A1452:A1454"/>
    <mergeCell ref="B1452:B1454"/>
    <mergeCell ref="E1452:E1454"/>
    <mergeCell ref="F1452:F1454"/>
    <mergeCell ref="G1452:G1454"/>
    <mergeCell ref="H1452:H1454"/>
    <mergeCell ref="I1452:I1454"/>
    <mergeCell ref="J1452:J1454"/>
    <mergeCell ref="K1452:K1454"/>
    <mergeCell ref="H1445:H1447"/>
    <mergeCell ref="I1445:I1447"/>
    <mergeCell ref="J1445:J1447"/>
    <mergeCell ref="K1445:K1447"/>
    <mergeCell ref="A1448:B1448"/>
    <mergeCell ref="A1445:A1447"/>
    <mergeCell ref="B1445:B1447"/>
    <mergeCell ref="E1445:E1447"/>
    <mergeCell ref="F1445:F1447"/>
    <mergeCell ref="G1445:G1447"/>
    <mergeCell ref="H1439:H1441"/>
    <mergeCell ref="I1439:I1441"/>
    <mergeCell ref="J1439:J1441"/>
    <mergeCell ref="K1439:K1441"/>
    <mergeCell ref="A1442:A1444"/>
    <mergeCell ref="B1442:B1444"/>
    <mergeCell ref="E1442:E1444"/>
    <mergeCell ref="F1442:F1444"/>
    <mergeCell ref="G1442:G1444"/>
    <mergeCell ref="H1442:H1444"/>
    <mergeCell ref="I1442:I1444"/>
    <mergeCell ref="J1442:J1444"/>
    <mergeCell ref="K1442:K1444"/>
    <mergeCell ref="A1439:A1441"/>
    <mergeCell ref="B1439:B1441"/>
    <mergeCell ref="E1439:E1441"/>
    <mergeCell ref="F1439:F1441"/>
    <mergeCell ref="G1439:G1441"/>
    <mergeCell ref="H1433:H1435"/>
    <mergeCell ref="I1433:I1435"/>
    <mergeCell ref="J1433:J1435"/>
    <mergeCell ref="K1433:K1435"/>
    <mergeCell ref="A1436:A1438"/>
    <mergeCell ref="B1436:B1438"/>
    <mergeCell ref="E1436:E1438"/>
    <mergeCell ref="F1436:F1438"/>
    <mergeCell ref="G1436:G1438"/>
    <mergeCell ref="H1436:H1438"/>
    <mergeCell ref="I1436:I1438"/>
    <mergeCell ref="J1436:J1438"/>
    <mergeCell ref="K1436:K1438"/>
    <mergeCell ref="A1433:A1435"/>
    <mergeCell ref="B1433:B1435"/>
    <mergeCell ref="E1433:E1435"/>
    <mergeCell ref="F1433:F1435"/>
    <mergeCell ref="G1433:G1435"/>
    <mergeCell ref="H1427:H1429"/>
    <mergeCell ref="I1427:I1429"/>
    <mergeCell ref="J1427:J1429"/>
    <mergeCell ref="K1427:K1429"/>
    <mergeCell ref="A1430:A1432"/>
    <mergeCell ref="B1430:B1432"/>
    <mergeCell ref="E1430:E1432"/>
    <mergeCell ref="F1430:F1432"/>
    <mergeCell ref="G1430:G1432"/>
    <mergeCell ref="H1430:H1432"/>
    <mergeCell ref="I1430:I1432"/>
    <mergeCell ref="J1430:J1432"/>
    <mergeCell ref="K1430:K1432"/>
    <mergeCell ref="A1427:A1429"/>
    <mergeCell ref="B1427:B1429"/>
    <mergeCell ref="E1427:E1429"/>
    <mergeCell ref="F1427:F1429"/>
    <mergeCell ref="G1427:G1429"/>
    <mergeCell ref="H1421:H1423"/>
    <mergeCell ref="I1421:I1423"/>
    <mergeCell ref="J1421:J1423"/>
    <mergeCell ref="K1421:K1423"/>
    <mergeCell ref="A1424:A1426"/>
    <mergeCell ref="B1424:B1426"/>
    <mergeCell ref="E1424:E1426"/>
    <mergeCell ref="F1424:F1426"/>
    <mergeCell ref="G1424:G1426"/>
    <mergeCell ref="H1424:H1426"/>
    <mergeCell ref="I1424:I1426"/>
    <mergeCell ref="J1424:J1426"/>
    <mergeCell ref="K1424:K1426"/>
    <mergeCell ref="A1421:A1423"/>
    <mergeCell ref="B1421:B1423"/>
    <mergeCell ref="E1421:E1423"/>
    <mergeCell ref="F1421:F1423"/>
    <mergeCell ref="G1421:G1423"/>
    <mergeCell ref="H1415:H1417"/>
    <mergeCell ref="I1415:I1417"/>
    <mergeCell ref="J1415:J1417"/>
    <mergeCell ref="K1415:K1417"/>
    <mergeCell ref="A1418:A1420"/>
    <mergeCell ref="B1418:B1420"/>
    <mergeCell ref="E1418:E1420"/>
    <mergeCell ref="F1418:F1420"/>
    <mergeCell ref="G1418:G1420"/>
    <mergeCell ref="H1418:H1420"/>
    <mergeCell ref="I1418:I1420"/>
    <mergeCell ref="J1418:J1420"/>
    <mergeCell ref="K1418:K1420"/>
    <mergeCell ref="A1415:A1417"/>
    <mergeCell ref="B1415:B1417"/>
    <mergeCell ref="E1415:E1417"/>
    <mergeCell ref="F1415:F1417"/>
    <mergeCell ref="G1415:G1417"/>
    <mergeCell ref="H1409:H1411"/>
    <mergeCell ref="I1409:I1411"/>
    <mergeCell ref="J1409:J1411"/>
    <mergeCell ref="K1409:K1411"/>
    <mergeCell ref="A1412:A1414"/>
    <mergeCell ref="B1412:B1414"/>
    <mergeCell ref="E1412:E1414"/>
    <mergeCell ref="F1412:F1414"/>
    <mergeCell ref="G1412:G1414"/>
    <mergeCell ref="H1412:H1414"/>
    <mergeCell ref="I1412:I1414"/>
    <mergeCell ref="J1412:J1414"/>
    <mergeCell ref="K1412:K1414"/>
    <mergeCell ref="A1409:A1411"/>
    <mergeCell ref="B1409:B1411"/>
    <mergeCell ref="E1409:E1411"/>
    <mergeCell ref="F1409:F1411"/>
    <mergeCell ref="G1409:G1411"/>
    <mergeCell ref="H1403:H1405"/>
    <mergeCell ref="I1403:I1405"/>
    <mergeCell ref="J1403:J1405"/>
    <mergeCell ref="K1403:K1405"/>
    <mergeCell ref="A1406:A1408"/>
    <mergeCell ref="B1406:B1408"/>
    <mergeCell ref="E1406:E1408"/>
    <mergeCell ref="F1406:F1408"/>
    <mergeCell ref="G1406:G1408"/>
    <mergeCell ref="H1406:H1408"/>
    <mergeCell ref="I1406:I1408"/>
    <mergeCell ref="J1406:J1408"/>
    <mergeCell ref="K1406:K1408"/>
    <mergeCell ref="A1403:A1405"/>
    <mergeCell ref="B1403:B1405"/>
    <mergeCell ref="E1403:E1405"/>
    <mergeCell ref="F1403:F1405"/>
    <mergeCell ref="G1403:G1405"/>
    <mergeCell ref="A1397:K1397"/>
    <mergeCell ref="A1398:K1398"/>
    <mergeCell ref="A1400:A1402"/>
    <mergeCell ref="B1400:B1402"/>
    <mergeCell ref="E1400:E1402"/>
    <mergeCell ref="F1400:F1402"/>
    <mergeCell ref="G1400:G1402"/>
    <mergeCell ref="H1400:H1402"/>
    <mergeCell ref="I1400:I1402"/>
    <mergeCell ref="J1400:J1402"/>
    <mergeCell ref="K1400:K1402"/>
    <mergeCell ref="H1393:H1395"/>
    <mergeCell ref="I1393:I1395"/>
    <mergeCell ref="J1393:J1395"/>
    <mergeCell ref="K1393:K1395"/>
    <mergeCell ref="A1396:B1396"/>
    <mergeCell ref="A1393:A1395"/>
    <mergeCell ref="B1393:B1395"/>
    <mergeCell ref="E1393:E1395"/>
    <mergeCell ref="F1393:F1395"/>
    <mergeCell ref="G1393:G1395"/>
    <mergeCell ref="A1388:K1388"/>
    <mergeCell ref="A1390:A1392"/>
    <mergeCell ref="B1390:B1392"/>
    <mergeCell ref="E1390:E1392"/>
    <mergeCell ref="F1390:F1392"/>
    <mergeCell ref="G1390:G1392"/>
    <mergeCell ref="H1390:H1392"/>
    <mergeCell ref="I1390:I1392"/>
    <mergeCell ref="J1390:J1392"/>
    <mergeCell ref="K1390:K1392"/>
    <mergeCell ref="K1383:K1385"/>
    <mergeCell ref="A1386:B1386"/>
    <mergeCell ref="A1387:K1387"/>
    <mergeCell ref="F1383:F1385"/>
    <mergeCell ref="G1383:G1385"/>
    <mergeCell ref="H1383:H1385"/>
    <mergeCell ref="I1383:I1385"/>
    <mergeCell ref="J1383:J1385"/>
    <mergeCell ref="A1383:A1385"/>
    <mergeCell ref="B1383:B1385"/>
    <mergeCell ref="E1383:E1385"/>
    <mergeCell ref="A1379:B1379"/>
    <mergeCell ref="A1380:K1380"/>
    <mergeCell ref="A1381:K1381"/>
    <mergeCell ref="A1373:K1373"/>
    <mergeCell ref="A1374:K1374"/>
    <mergeCell ref="A1376:A1378"/>
    <mergeCell ref="B1376:B1378"/>
    <mergeCell ref="E1376:E1378"/>
    <mergeCell ref="F1376:F1378"/>
    <mergeCell ref="G1376:G1378"/>
    <mergeCell ref="H1376:H1378"/>
    <mergeCell ref="I1376:I1378"/>
    <mergeCell ref="J1376:J1378"/>
    <mergeCell ref="K1376:K1378"/>
    <mergeCell ref="H1369:H1371"/>
    <mergeCell ref="I1369:I1371"/>
    <mergeCell ref="J1369:J1371"/>
    <mergeCell ref="K1369:K1371"/>
    <mergeCell ref="A1372:B1372"/>
    <mergeCell ref="A1369:A1371"/>
    <mergeCell ref="B1369:B1371"/>
    <mergeCell ref="E1369:E1371"/>
    <mergeCell ref="F1369:F1371"/>
    <mergeCell ref="G1369:G1371"/>
    <mergeCell ref="H1363:H1365"/>
    <mergeCell ref="I1363:I1365"/>
    <mergeCell ref="J1363:J1365"/>
    <mergeCell ref="K1363:K1365"/>
    <mergeCell ref="A1366:A1368"/>
    <mergeCell ref="B1366:B1368"/>
    <mergeCell ref="E1366:E1368"/>
    <mergeCell ref="F1366:F1368"/>
    <mergeCell ref="G1366:G1368"/>
    <mergeCell ref="H1366:H1368"/>
    <mergeCell ref="I1366:I1368"/>
    <mergeCell ref="J1366:J1368"/>
    <mergeCell ref="K1366:K1368"/>
    <mergeCell ref="A1363:A1365"/>
    <mergeCell ref="B1363:B1365"/>
    <mergeCell ref="E1363:E1365"/>
    <mergeCell ref="F1363:F1365"/>
    <mergeCell ref="G1363:G1365"/>
    <mergeCell ref="A1357:K1357"/>
    <mergeCell ref="A1358:K1358"/>
    <mergeCell ref="A1360:A1362"/>
    <mergeCell ref="B1360:B1362"/>
    <mergeCell ref="E1360:E1362"/>
    <mergeCell ref="F1360:F1362"/>
    <mergeCell ref="G1360:G1362"/>
    <mergeCell ref="H1360:H1362"/>
    <mergeCell ref="I1360:I1362"/>
    <mergeCell ref="J1360:J1362"/>
    <mergeCell ref="K1360:K1362"/>
    <mergeCell ref="H1353:H1355"/>
    <mergeCell ref="I1353:I1355"/>
    <mergeCell ref="J1353:J1355"/>
    <mergeCell ref="K1353:K1355"/>
    <mergeCell ref="A1356:B1356"/>
    <mergeCell ref="A1353:A1355"/>
    <mergeCell ref="B1353:B1355"/>
    <mergeCell ref="E1353:E1355"/>
    <mergeCell ref="F1353:F1355"/>
    <mergeCell ref="G1353:G1355"/>
    <mergeCell ref="A1348:K1348"/>
    <mergeCell ref="A1350:A1352"/>
    <mergeCell ref="B1350:B1352"/>
    <mergeCell ref="E1350:E1352"/>
    <mergeCell ref="F1350:F1352"/>
    <mergeCell ref="G1350:G1352"/>
    <mergeCell ref="H1350:H1352"/>
    <mergeCell ref="I1350:I1352"/>
    <mergeCell ref="J1350:J1352"/>
    <mergeCell ref="K1350:K1352"/>
    <mergeCell ref="K1343:K1345"/>
    <mergeCell ref="A1346:B1346"/>
    <mergeCell ref="A1347:K1347"/>
    <mergeCell ref="F1343:F1345"/>
    <mergeCell ref="G1343:G1345"/>
    <mergeCell ref="H1343:H1345"/>
    <mergeCell ref="I1343:I1345"/>
    <mergeCell ref="J1343:J1345"/>
    <mergeCell ref="A1343:A1345"/>
    <mergeCell ref="B1343:B1345"/>
    <mergeCell ref="E1343:E1345"/>
    <mergeCell ref="A1339:B1339"/>
    <mergeCell ref="A1340:K1340"/>
    <mergeCell ref="A1341:K1341"/>
    <mergeCell ref="A1334:K1334"/>
    <mergeCell ref="A1336:A1338"/>
    <mergeCell ref="B1336:B1338"/>
    <mergeCell ref="E1336:E1338"/>
    <mergeCell ref="F1336:F1338"/>
    <mergeCell ref="G1336:G1338"/>
    <mergeCell ref="H1336:H1338"/>
    <mergeCell ref="I1336:I1338"/>
    <mergeCell ref="J1336:J1338"/>
    <mergeCell ref="K1336:K1338"/>
    <mergeCell ref="K1329:K1331"/>
    <mergeCell ref="A1332:B1332"/>
    <mergeCell ref="A1333:K1333"/>
    <mergeCell ref="F1329:F1331"/>
    <mergeCell ref="G1329:G1331"/>
    <mergeCell ref="H1329:H1331"/>
    <mergeCell ref="I1329:I1331"/>
    <mergeCell ref="J1329:J1331"/>
    <mergeCell ref="A1329:A1331"/>
    <mergeCell ref="B1329:B1331"/>
    <mergeCell ref="E1329:E1331"/>
    <mergeCell ref="A1325:B1325"/>
    <mergeCell ref="A1326:K1326"/>
    <mergeCell ref="A1327:K1327"/>
    <mergeCell ref="K1319:K1321"/>
    <mergeCell ref="A1322:A1324"/>
    <mergeCell ref="B1322:B1324"/>
    <mergeCell ref="E1322:E1324"/>
    <mergeCell ref="F1322:F1324"/>
    <mergeCell ref="G1322:G1324"/>
    <mergeCell ref="H1322:H1324"/>
    <mergeCell ref="I1322:I1324"/>
    <mergeCell ref="J1322:J1324"/>
    <mergeCell ref="K1322:K1324"/>
    <mergeCell ref="F1319:F1321"/>
    <mergeCell ref="G1319:G1321"/>
    <mergeCell ref="H1319:H1321"/>
    <mergeCell ref="I1319:I1321"/>
    <mergeCell ref="J1319:J1321"/>
    <mergeCell ref="A1319:A1321"/>
    <mergeCell ref="B1319:B1321"/>
    <mergeCell ref="E1319:E1321"/>
    <mergeCell ref="A1315:B1315"/>
    <mergeCell ref="A1316:K1316"/>
    <mergeCell ref="A1317:K1317"/>
    <mergeCell ref="H1309:H1311"/>
    <mergeCell ref="I1309:I1311"/>
    <mergeCell ref="J1309:J1311"/>
    <mergeCell ref="K1309:K1311"/>
    <mergeCell ref="A1312:A1314"/>
    <mergeCell ref="B1312:B1314"/>
    <mergeCell ref="E1312:E1314"/>
    <mergeCell ref="F1312:F1314"/>
    <mergeCell ref="G1312:G1314"/>
    <mergeCell ref="H1312:H1314"/>
    <mergeCell ref="I1312:I1314"/>
    <mergeCell ref="J1312:J1314"/>
    <mergeCell ref="K1312:K1314"/>
    <mergeCell ref="A1309:A1311"/>
    <mergeCell ref="B1309:B1311"/>
    <mergeCell ref="E1309:E1311"/>
    <mergeCell ref="F1309:F1311"/>
    <mergeCell ref="G1309:G1311"/>
    <mergeCell ref="A1303:K1303"/>
    <mergeCell ref="A1304:K1304"/>
    <mergeCell ref="A1306:A1308"/>
    <mergeCell ref="B1306:B1308"/>
    <mergeCell ref="E1306:E1308"/>
    <mergeCell ref="F1306:F1308"/>
    <mergeCell ref="G1306:G1308"/>
    <mergeCell ref="H1306:H1308"/>
    <mergeCell ref="I1306:I1308"/>
    <mergeCell ref="J1306:J1308"/>
    <mergeCell ref="K1306:K1308"/>
    <mergeCell ref="H1299:H1301"/>
    <mergeCell ref="I1299:I1301"/>
    <mergeCell ref="J1299:J1301"/>
    <mergeCell ref="K1299:K1301"/>
    <mergeCell ref="A1302:B1302"/>
    <mergeCell ref="A1299:A1301"/>
    <mergeCell ref="B1299:B1301"/>
    <mergeCell ref="E1299:E1301"/>
    <mergeCell ref="F1299:F1301"/>
    <mergeCell ref="G1299:G1301"/>
    <mergeCell ref="A1293:K1293"/>
    <mergeCell ref="A1294:K1294"/>
    <mergeCell ref="A1296:A1298"/>
    <mergeCell ref="B1296:B1298"/>
    <mergeCell ref="E1296:E1298"/>
    <mergeCell ref="F1296:F1298"/>
    <mergeCell ref="G1296:G1298"/>
    <mergeCell ref="H1296:H1298"/>
    <mergeCell ref="I1296:I1298"/>
    <mergeCell ref="J1296:J1298"/>
    <mergeCell ref="K1296:K1298"/>
    <mergeCell ref="H1289:H1291"/>
    <mergeCell ref="I1289:I1291"/>
    <mergeCell ref="J1289:J1291"/>
    <mergeCell ref="K1289:K1291"/>
    <mergeCell ref="A1292:B1292"/>
    <mergeCell ref="A1289:A1291"/>
    <mergeCell ref="B1289:B1291"/>
    <mergeCell ref="E1289:E1291"/>
    <mergeCell ref="F1289:F1291"/>
    <mergeCell ref="G1289:G1291"/>
    <mergeCell ref="H1283:H1285"/>
    <mergeCell ref="I1283:I1285"/>
    <mergeCell ref="J1283:J1285"/>
    <mergeCell ref="K1283:K1285"/>
    <mergeCell ref="A1286:A1288"/>
    <mergeCell ref="B1286:B1288"/>
    <mergeCell ref="E1286:E1288"/>
    <mergeCell ref="F1286:F1288"/>
    <mergeCell ref="G1286:G1288"/>
    <mergeCell ref="H1286:H1288"/>
    <mergeCell ref="I1286:I1288"/>
    <mergeCell ref="J1286:J1288"/>
    <mergeCell ref="K1286:K1288"/>
    <mergeCell ref="A1283:A1285"/>
    <mergeCell ref="B1283:B1285"/>
    <mergeCell ref="E1283:E1285"/>
    <mergeCell ref="F1283:F1285"/>
    <mergeCell ref="G1283:G1285"/>
    <mergeCell ref="H1277:H1279"/>
    <mergeCell ref="I1277:I1279"/>
    <mergeCell ref="J1277:J1279"/>
    <mergeCell ref="K1277:K1279"/>
    <mergeCell ref="A1280:A1282"/>
    <mergeCell ref="B1280:B1282"/>
    <mergeCell ref="E1280:E1282"/>
    <mergeCell ref="F1280:F1282"/>
    <mergeCell ref="G1280:G1282"/>
    <mergeCell ref="H1280:H1282"/>
    <mergeCell ref="I1280:I1282"/>
    <mergeCell ref="J1280:J1282"/>
    <mergeCell ref="K1280:K1282"/>
    <mergeCell ref="A1277:A1279"/>
    <mergeCell ref="B1277:B1279"/>
    <mergeCell ref="E1277:E1279"/>
    <mergeCell ref="F1277:F1279"/>
    <mergeCell ref="G1277:G1279"/>
    <mergeCell ref="H1271:H1273"/>
    <mergeCell ref="I1271:I1273"/>
    <mergeCell ref="J1271:J1273"/>
    <mergeCell ref="K1271:K1273"/>
    <mergeCell ref="A1274:A1276"/>
    <mergeCell ref="B1274:B1276"/>
    <mergeCell ref="E1274:E1276"/>
    <mergeCell ref="F1274:F1276"/>
    <mergeCell ref="G1274:G1276"/>
    <mergeCell ref="H1274:H1276"/>
    <mergeCell ref="I1274:I1276"/>
    <mergeCell ref="J1274:J1276"/>
    <mergeCell ref="K1274:K1276"/>
    <mergeCell ref="A1271:A1273"/>
    <mergeCell ref="B1271:B1273"/>
    <mergeCell ref="E1271:E1273"/>
    <mergeCell ref="F1271:F1273"/>
    <mergeCell ref="G1271:G1273"/>
    <mergeCell ref="K1265:K1267"/>
    <mergeCell ref="A1268:A1270"/>
    <mergeCell ref="B1268:B1270"/>
    <mergeCell ref="E1268:E1270"/>
    <mergeCell ref="F1268:F1270"/>
    <mergeCell ref="G1268:G1270"/>
    <mergeCell ref="H1268:H1270"/>
    <mergeCell ref="I1268:I1270"/>
    <mergeCell ref="J1268:J1270"/>
    <mergeCell ref="K1268:K1270"/>
    <mergeCell ref="F1265:F1267"/>
    <mergeCell ref="G1265:G1267"/>
    <mergeCell ref="H1265:H1267"/>
    <mergeCell ref="I1265:I1267"/>
    <mergeCell ref="J1265:J1267"/>
    <mergeCell ref="A1265:A1267"/>
    <mergeCell ref="B1265:B1267"/>
    <mergeCell ref="E1265:E1267"/>
    <mergeCell ref="A1261:B1261"/>
    <mergeCell ref="A1262:K1262"/>
    <mergeCell ref="A1263:K1263"/>
    <mergeCell ref="H1255:H1257"/>
    <mergeCell ref="I1255:I1257"/>
    <mergeCell ref="J1255:J1257"/>
    <mergeCell ref="K1255:K1257"/>
    <mergeCell ref="A1258:A1260"/>
    <mergeCell ref="B1258:B1260"/>
    <mergeCell ref="E1258:E1260"/>
    <mergeCell ref="F1258:F1260"/>
    <mergeCell ref="G1258:G1260"/>
    <mergeCell ref="H1258:H1260"/>
    <mergeCell ref="I1258:I1260"/>
    <mergeCell ref="J1258:J1260"/>
    <mergeCell ref="K1258:K1260"/>
    <mergeCell ref="A1255:A1257"/>
    <mergeCell ref="B1255:B1257"/>
    <mergeCell ref="E1255:E1257"/>
    <mergeCell ref="F1255:F1257"/>
    <mergeCell ref="G1255:G1257"/>
    <mergeCell ref="H1249:H1251"/>
    <mergeCell ref="I1249:I1251"/>
    <mergeCell ref="J1249:J1251"/>
    <mergeCell ref="K1249:K1251"/>
    <mergeCell ref="A1252:A1254"/>
    <mergeCell ref="B1252:B1254"/>
    <mergeCell ref="E1252:E1254"/>
    <mergeCell ref="F1252:F1254"/>
    <mergeCell ref="G1252:G1254"/>
    <mergeCell ref="H1252:H1254"/>
    <mergeCell ref="I1252:I1254"/>
    <mergeCell ref="J1252:J1254"/>
    <mergeCell ref="K1252:K1254"/>
    <mergeCell ref="A1249:A1251"/>
    <mergeCell ref="B1249:B1251"/>
    <mergeCell ref="E1249:E1251"/>
    <mergeCell ref="F1249:F1251"/>
    <mergeCell ref="G1249:G1251"/>
    <mergeCell ref="H1243:H1245"/>
    <mergeCell ref="I1243:I1245"/>
    <mergeCell ref="J1243:J1245"/>
    <mergeCell ref="K1243:K1245"/>
    <mergeCell ref="A1246:A1248"/>
    <mergeCell ref="B1246:B1248"/>
    <mergeCell ref="E1246:E1248"/>
    <mergeCell ref="F1246:F1248"/>
    <mergeCell ref="G1246:G1248"/>
    <mergeCell ref="H1246:H1248"/>
    <mergeCell ref="I1246:I1248"/>
    <mergeCell ref="J1246:J1248"/>
    <mergeCell ref="K1246:K1248"/>
    <mergeCell ref="A1243:A1245"/>
    <mergeCell ref="B1243:B1245"/>
    <mergeCell ref="E1243:E1245"/>
    <mergeCell ref="F1243:F1245"/>
    <mergeCell ref="G1243:G1245"/>
    <mergeCell ref="H1237:H1239"/>
    <mergeCell ref="I1237:I1239"/>
    <mergeCell ref="J1237:J1239"/>
    <mergeCell ref="K1237:K1239"/>
    <mergeCell ref="A1240:A1242"/>
    <mergeCell ref="B1240:B1242"/>
    <mergeCell ref="E1240:E1242"/>
    <mergeCell ref="F1240:F1242"/>
    <mergeCell ref="G1240:G1242"/>
    <mergeCell ref="H1240:H1242"/>
    <mergeCell ref="I1240:I1242"/>
    <mergeCell ref="J1240:J1242"/>
    <mergeCell ref="K1240:K1242"/>
    <mergeCell ref="A1237:A1239"/>
    <mergeCell ref="B1237:B1239"/>
    <mergeCell ref="E1237:E1239"/>
    <mergeCell ref="F1237:F1239"/>
    <mergeCell ref="G1237:G1239"/>
    <mergeCell ref="H1231:H1233"/>
    <mergeCell ref="I1231:I1233"/>
    <mergeCell ref="J1231:J1233"/>
    <mergeCell ref="K1231:K1233"/>
    <mergeCell ref="A1234:A1236"/>
    <mergeCell ref="B1234:B1236"/>
    <mergeCell ref="E1234:E1236"/>
    <mergeCell ref="F1234:F1236"/>
    <mergeCell ref="G1234:G1236"/>
    <mergeCell ref="H1234:H1236"/>
    <mergeCell ref="I1234:I1236"/>
    <mergeCell ref="J1234:J1236"/>
    <mergeCell ref="K1234:K1236"/>
    <mergeCell ref="A1231:A1233"/>
    <mergeCell ref="B1231:B1233"/>
    <mergeCell ref="E1231:E1233"/>
    <mergeCell ref="F1231:F1233"/>
    <mergeCell ref="G1231:G1233"/>
    <mergeCell ref="H1225:H1227"/>
    <mergeCell ref="I1225:I1227"/>
    <mergeCell ref="J1225:J1227"/>
    <mergeCell ref="K1225:K1227"/>
    <mergeCell ref="A1228:A1230"/>
    <mergeCell ref="B1228:B1230"/>
    <mergeCell ref="E1228:E1230"/>
    <mergeCell ref="F1228:F1230"/>
    <mergeCell ref="G1228:G1230"/>
    <mergeCell ref="H1228:H1230"/>
    <mergeCell ref="I1228:I1230"/>
    <mergeCell ref="J1228:J1230"/>
    <mergeCell ref="K1228:K1230"/>
    <mergeCell ref="A1225:A1227"/>
    <mergeCell ref="B1225:B1227"/>
    <mergeCell ref="E1225:E1227"/>
    <mergeCell ref="F1225:F1227"/>
    <mergeCell ref="G1225:G1227"/>
    <mergeCell ref="H1219:H1221"/>
    <mergeCell ref="I1219:I1221"/>
    <mergeCell ref="J1219:J1221"/>
    <mergeCell ref="K1219:K1221"/>
    <mergeCell ref="A1222:A1224"/>
    <mergeCell ref="B1222:B1224"/>
    <mergeCell ref="E1222:E1224"/>
    <mergeCell ref="F1222:F1224"/>
    <mergeCell ref="G1222:G1224"/>
    <mergeCell ref="H1222:H1224"/>
    <mergeCell ref="I1222:I1224"/>
    <mergeCell ref="J1222:J1224"/>
    <mergeCell ref="K1222:K1224"/>
    <mergeCell ref="A1219:A1221"/>
    <mergeCell ref="B1219:B1221"/>
    <mergeCell ref="E1219:E1221"/>
    <mergeCell ref="F1219:F1221"/>
    <mergeCell ref="G1219:G1221"/>
    <mergeCell ref="H1213:H1215"/>
    <mergeCell ref="I1213:I1215"/>
    <mergeCell ref="J1213:J1215"/>
    <mergeCell ref="K1213:K1215"/>
    <mergeCell ref="A1216:A1218"/>
    <mergeCell ref="B1216:B1218"/>
    <mergeCell ref="E1216:E1218"/>
    <mergeCell ref="F1216:F1218"/>
    <mergeCell ref="G1216:G1218"/>
    <mergeCell ref="H1216:H1218"/>
    <mergeCell ref="I1216:I1218"/>
    <mergeCell ref="J1216:J1218"/>
    <mergeCell ref="K1216:K1218"/>
    <mergeCell ref="A1213:A1215"/>
    <mergeCell ref="B1213:B1215"/>
    <mergeCell ref="E1213:E1215"/>
    <mergeCell ref="F1213:F1215"/>
    <mergeCell ref="G1213:G1215"/>
    <mergeCell ref="H1207:H1209"/>
    <mergeCell ref="I1207:I1209"/>
    <mergeCell ref="J1207:J1209"/>
    <mergeCell ref="K1207:K1209"/>
    <mergeCell ref="A1210:A1212"/>
    <mergeCell ref="B1210:B1212"/>
    <mergeCell ref="E1210:E1212"/>
    <mergeCell ref="F1210:F1212"/>
    <mergeCell ref="G1210:G1212"/>
    <mergeCell ref="H1210:H1212"/>
    <mergeCell ref="I1210:I1212"/>
    <mergeCell ref="J1210:J1212"/>
    <mergeCell ref="K1210:K1212"/>
    <mergeCell ref="A1207:A1209"/>
    <mergeCell ref="B1207:B1209"/>
    <mergeCell ref="E1207:E1209"/>
    <mergeCell ref="F1207:F1209"/>
    <mergeCell ref="G1207:G1209"/>
    <mergeCell ref="H1201:H1203"/>
    <mergeCell ref="I1201:I1203"/>
    <mergeCell ref="J1201:J1203"/>
    <mergeCell ref="K1201:K1203"/>
    <mergeCell ref="A1204:A1206"/>
    <mergeCell ref="B1204:B1206"/>
    <mergeCell ref="E1204:E1206"/>
    <mergeCell ref="F1204:F1206"/>
    <mergeCell ref="G1204:G1206"/>
    <mergeCell ref="H1204:H1206"/>
    <mergeCell ref="I1204:I1206"/>
    <mergeCell ref="J1204:J1206"/>
    <mergeCell ref="K1204:K1206"/>
    <mergeCell ref="A1201:A1203"/>
    <mergeCell ref="B1201:B1203"/>
    <mergeCell ref="E1201:E1203"/>
    <mergeCell ref="F1201:F1203"/>
    <mergeCell ref="G1201:G1203"/>
    <mergeCell ref="H1195:H1197"/>
    <mergeCell ref="I1195:I1197"/>
    <mergeCell ref="J1195:J1197"/>
    <mergeCell ref="K1195:K1197"/>
    <mergeCell ref="A1198:A1200"/>
    <mergeCell ref="B1198:B1200"/>
    <mergeCell ref="E1198:E1200"/>
    <mergeCell ref="F1198:F1200"/>
    <mergeCell ref="G1198:G1200"/>
    <mergeCell ref="H1198:H1200"/>
    <mergeCell ref="I1198:I1200"/>
    <mergeCell ref="J1198:J1200"/>
    <mergeCell ref="K1198:K1200"/>
    <mergeCell ref="A1195:A1197"/>
    <mergeCell ref="B1195:B1197"/>
    <mergeCell ref="E1195:E1197"/>
    <mergeCell ref="F1195:F1197"/>
    <mergeCell ref="G1195:G1197"/>
    <mergeCell ref="H1189:H1191"/>
    <mergeCell ref="I1189:I1191"/>
    <mergeCell ref="J1189:J1191"/>
    <mergeCell ref="K1189:K1191"/>
    <mergeCell ref="A1192:A1194"/>
    <mergeCell ref="B1192:B1194"/>
    <mergeCell ref="E1192:E1194"/>
    <mergeCell ref="F1192:F1194"/>
    <mergeCell ref="G1192:G1194"/>
    <mergeCell ref="H1192:H1194"/>
    <mergeCell ref="I1192:I1194"/>
    <mergeCell ref="J1192:J1194"/>
    <mergeCell ref="K1192:K1194"/>
    <mergeCell ref="A1189:A1191"/>
    <mergeCell ref="B1189:B1191"/>
    <mergeCell ref="E1189:E1191"/>
    <mergeCell ref="F1189:F1191"/>
    <mergeCell ref="G1189:G1191"/>
    <mergeCell ref="H1183:H1185"/>
    <mergeCell ref="I1183:I1185"/>
    <mergeCell ref="J1183:J1185"/>
    <mergeCell ref="K1183:K1185"/>
    <mergeCell ref="A1186:A1188"/>
    <mergeCell ref="B1186:B1188"/>
    <mergeCell ref="E1186:E1188"/>
    <mergeCell ref="F1186:F1188"/>
    <mergeCell ref="G1186:G1188"/>
    <mergeCell ref="H1186:H1188"/>
    <mergeCell ref="I1186:I1188"/>
    <mergeCell ref="J1186:J1188"/>
    <mergeCell ref="K1186:K1188"/>
    <mergeCell ref="A1183:A1185"/>
    <mergeCell ref="B1183:B1185"/>
    <mergeCell ref="E1183:E1185"/>
    <mergeCell ref="F1183:F1185"/>
    <mergeCell ref="G1183:G1185"/>
    <mergeCell ref="H1177:H1179"/>
    <mergeCell ref="I1177:I1179"/>
    <mergeCell ref="J1177:J1179"/>
    <mergeCell ref="K1177:K1179"/>
    <mergeCell ref="A1180:A1182"/>
    <mergeCell ref="B1180:B1182"/>
    <mergeCell ref="E1180:E1182"/>
    <mergeCell ref="F1180:F1182"/>
    <mergeCell ref="G1180:G1182"/>
    <mergeCell ref="H1180:H1182"/>
    <mergeCell ref="I1180:I1182"/>
    <mergeCell ref="J1180:J1182"/>
    <mergeCell ref="K1180:K1182"/>
    <mergeCell ref="A1177:A1179"/>
    <mergeCell ref="B1177:B1179"/>
    <mergeCell ref="E1177:E1179"/>
    <mergeCell ref="F1177:F1179"/>
    <mergeCell ref="G1177:G1179"/>
    <mergeCell ref="H1171:H1173"/>
    <mergeCell ref="I1171:I1173"/>
    <mergeCell ref="J1171:J1173"/>
    <mergeCell ref="K1171:K1173"/>
    <mergeCell ref="A1174:A1176"/>
    <mergeCell ref="B1174:B1176"/>
    <mergeCell ref="E1174:E1176"/>
    <mergeCell ref="F1174:F1176"/>
    <mergeCell ref="G1174:G1176"/>
    <mergeCell ref="H1174:H1176"/>
    <mergeCell ref="I1174:I1176"/>
    <mergeCell ref="J1174:J1176"/>
    <mergeCell ref="K1174:K1176"/>
    <mergeCell ref="A1171:A1173"/>
    <mergeCell ref="B1171:B1173"/>
    <mergeCell ref="E1171:E1173"/>
    <mergeCell ref="F1171:F1173"/>
    <mergeCell ref="G1171:G1173"/>
    <mergeCell ref="H1165:H1167"/>
    <mergeCell ref="I1165:I1167"/>
    <mergeCell ref="J1165:J1167"/>
    <mergeCell ref="K1165:K1167"/>
    <mergeCell ref="A1168:A1170"/>
    <mergeCell ref="B1168:B1170"/>
    <mergeCell ref="E1168:E1170"/>
    <mergeCell ref="F1168:F1170"/>
    <mergeCell ref="G1168:G1170"/>
    <mergeCell ref="H1168:H1170"/>
    <mergeCell ref="I1168:I1170"/>
    <mergeCell ref="J1168:J1170"/>
    <mergeCell ref="K1168:K1170"/>
    <mergeCell ref="A1165:A1167"/>
    <mergeCell ref="B1165:B1167"/>
    <mergeCell ref="E1165:E1167"/>
    <mergeCell ref="F1165:F1167"/>
    <mergeCell ref="G1165:G1167"/>
    <mergeCell ref="H1159:H1161"/>
    <mergeCell ref="I1159:I1161"/>
    <mergeCell ref="J1159:J1161"/>
    <mergeCell ref="K1159:K1161"/>
    <mergeCell ref="A1162:A1164"/>
    <mergeCell ref="B1162:B1164"/>
    <mergeCell ref="E1162:E1164"/>
    <mergeCell ref="F1162:F1164"/>
    <mergeCell ref="G1162:G1164"/>
    <mergeCell ref="H1162:H1164"/>
    <mergeCell ref="I1162:I1164"/>
    <mergeCell ref="J1162:J1164"/>
    <mergeCell ref="K1162:K1164"/>
    <mergeCell ref="A1159:A1161"/>
    <mergeCell ref="B1159:B1161"/>
    <mergeCell ref="E1159:E1161"/>
    <mergeCell ref="F1159:F1161"/>
    <mergeCell ref="G1159:G1161"/>
    <mergeCell ref="H1153:H1155"/>
    <mergeCell ref="I1153:I1155"/>
    <mergeCell ref="J1153:J1155"/>
    <mergeCell ref="K1153:K1155"/>
    <mergeCell ref="A1156:A1158"/>
    <mergeCell ref="B1156:B1158"/>
    <mergeCell ref="E1156:E1158"/>
    <mergeCell ref="F1156:F1158"/>
    <mergeCell ref="G1156:G1158"/>
    <mergeCell ref="H1156:H1158"/>
    <mergeCell ref="I1156:I1158"/>
    <mergeCell ref="J1156:J1158"/>
    <mergeCell ref="K1156:K1158"/>
    <mergeCell ref="A1153:A1155"/>
    <mergeCell ref="B1153:B1155"/>
    <mergeCell ref="E1153:E1155"/>
    <mergeCell ref="F1153:F1155"/>
    <mergeCell ref="G1153:G1155"/>
    <mergeCell ref="H1147:H1149"/>
    <mergeCell ref="I1147:I1149"/>
    <mergeCell ref="J1147:J1149"/>
    <mergeCell ref="K1147:K1149"/>
    <mergeCell ref="A1150:A1152"/>
    <mergeCell ref="B1150:B1152"/>
    <mergeCell ref="E1150:E1152"/>
    <mergeCell ref="F1150:F1152"/>
    <mergeCell ref="G1150:G1152"/>
    <mergeCell ref="H1150:H1152"/>
    <mergeCell ref="I1150:I1152"/>
    <mergeCell ref="J1150:J1152"/>
    <mergeCell ref="K1150:K1152"/>
    <mergeCell ref="A1147:A1149"/>
    <mergeCell ref="B1147:B1149"/>
    <mergeCell ref="E1147:E1149"/>
    <mergeCell ref="F1147:F1149"/>
    <mergeCell ref="G1147:G1149"/>
    <mergeCell ref="H1141:H1143"/>
    <mergeCell ref="I1141:I1143"/>
    <mergeCell ref="J1141:J1143"/>
    <mergeCell ref="K1141:K1143"/>
    <mergeCell ref="A1144:A1146"/>
    <mergeCell ref="B1144:B1146"/>
    <mergeCell ref="E1144:E1146"/>
    <mergeCell ref="F1144:F1146"/>
    <mergeCell ref="G1144:G1146"/>
    <mergeCell ref="H1144:H1146"/>
    <mergeCell ref="I1144:I1146"/>
    <mergeCell ref="J1144:J1146"/>
    <mergeCell ref="K1144:K1146"/>
    <mergeCell ref="A1141:A1143"/>
    <mergeCell ref="B1141:B1143"/>
    <mergeCell ref="E1141:E1143"/>
    <mergeCell ref="F1141:F1143"/>
    <mergeCell ref="G1141:G1143"/>
    <mergeCell ref="H1135:H1137"/>
    <mergeCell ref="I1135:I1137"/>
    <mergeCell ref="J1135:J1137"/>
    <mergeCell ref="K1135:K1137"/>
    <mergeCell ref="A1138:A1140"/>
    <mergeCell ref="B1138:B1140"/>
    <mergeCell ref="E1138:E1140"/>
    <mergeCell ref="F1138:F1140"/>
    <mergeCell ref="G1138:G1140"/>
    <mergeCell ref="H1138:H1140"/>
    <mergeCell ref="I1138:I1140"/>
    <mergeCell ref="J1138:J1140"/>
    <mergeCell ref="K1138:K1140"/>
    <mergeCell ref="A1135:A1137"/>
    <mergeCell ref="B1135:B1137"/>
    <mergeCell ref="E1135:E1137"/>
    <mergeCell ref="F1135:F1137"/>
    <mergeCell ref="G1135:G1137"/>
    <mergeCell ref="H1129:H1131"/>
    <mergeCell ref="I1129:I1131"/>
    <mergeCell ref="J1129:J1131"/>
    <mergeCell ref="K1129:K1131"/>
    <mergeCell ref="A1132:A1134"/>
    <mergeCell ref="B1132:B1134"/>
    <mergeCell ref="E1132:E1134"/>
    <mergeCell ref="F1132:F1134"/>
    <mergeCell ref="G1132:G1134"/>
    <mergeCell ref="H1132:H1134"/>
    <mergeCell ref="I1132:I1134"/>
    <mergeCell ref="J1132:J1134"/>
    <mergeCell ref="K1132:K1134"/>
    <mergeCell ref="A1129:A1131"/>
    <mergeCell ref="B1129:B1131"/>
    <mergeCell ref="E1129:E1131"/>
    <mergeCell ref="F1129:F1131"/>
    <mergeCell ref="G1129:G1131"/>
    <mergeCell ref="H1123:H1125"/>
    <mergeCell ref="I1123:I1125"/>
    <mergeCell ref="J1123:J1125"/>
    <mergeCell ref="K1123:K1125"/>
    <mergeCell ref="A1126:A1128"/>
    <mergeCell ref="B1126:B1128"/>
    <mergeCell ref="E1126:E1128"/>
    <mergeCell ref="F1126:F1128"/>
    <mergeCell ref="G1126:G1128"/>
    <mergeCell ref="H1126:H1128"/>
    <mergeCell ref="I1126:I1128"/>
    <mergeCell ref="J1126:J1128"/>
    <mergeCell ref="K1126:K1128"/>
    <mergeCell ref="A1123:A1125"/>
    <mergeCell ref="B1123:B1125"/>
    <mergeCell ref="E1123:E1125"/>
    <mergeCell ref="F1123:F1125"/>
    <mergeCell ref="G1123:G1125"/>
    <mergeCell ref="H1117:H1119"/>
    <mergeCell ref="I1117:I1119"/>
    <mergeCell ref="J1117:J1119"/>
    <mergeCell ref="K1117:K1119"/>
    <mergeCell ref="A1120:A1122"/>
    <mergeCell ref="B1120:B1122"/>
    <mergeCell ref="E1120:E1122"/>
    <mergeCell ref="F1120:F1122"/>
    <mergeCell ref="G1120:G1122"/>
    <mergeCell ref="H1120:H1122"/>
    <mergeCell ref="I1120:I1122"/>
    <mergeCell ref="J1120:J1122"/>
    <mergeCell ref="K1120:K1122"/>
    <mergeCell ref="A1117:A1119"/>
    <mergeCell ref="B1117:B1119"/>
    <mergeCell ref="E1117:E1119"/>
    <mergeCell ref="F1117:F1119"/>
    <mergeCell ref="G1117:G1119"/>
    <mergeCell ref="H1111:H1113"/>
    <mergeCell ref="I1111:I1113"/>
    <mergeCell ref="J1111:J1113"/>
    <mergeCell ref="K1111:K1113"/>
    <mergeCell ref="A1114:A1116"/>
    <mergeCell ref="B1114:B1116"/>
    <mergeCell ref="E1114:E1116"/>
    <mergeCell ref="F1114:F1116"/>
    <mergeCell ref="G1114:G1116"/>
    <mergeCell ref="H1114:H1116"/>
    <mergeCell ref="I1114:I1116"/>
    <mergeCell ref="J1114:J1116"/>
    <mergeCell ref="K1114:K1116"/>
    <mergeCell ref="A1111:A1113"/>
    <mergeCell ref="B1111:B1113"/>
    <mergeCell ref="E1111:E1113"/>
    <mergeCell ref="F1111:F1113"/>
    <mergeCell ref="G1111:G1113"/>
    <mergeCell ref="H1105:H1107"/>
    <mergeCell ref="I1105:I1107"/>
    <mergeCell ref="J1105:J1107"/>
    <mergeCell ref="K1105:K1107"/>
    <mergeCell ref="A1108:A1110"/>
    <mergeCell ref="B1108:B1110"/>
    <mergeCell ref="E1108:E1110"/>
    <mergeCell ref="F1108:F1110"/>
    <mergeCell ref="G1108:G1110"/>
    <mergeCell ref="H1108:H1110"/>
    <mergeCell ref="I1108:I1110"/>
    <mergeCell ref="J1108:J1110"/>
    <mergeCell ref="K1108:K1110"/>
    <mergeCell ref="A1105:A1107"/>
    <mergeCell ref="B1105:B1107"/>
    <mergeCell ref="E1105:E1107"/>
    <mergeCell ref="F1105:F1107"/>
    <mergeCell ref="G1105:G1107"/>
    <mergeCell ref="H1099:H1101"/>
    <mergeCell ref="I1099:I1101"/>
    <mergeCell ref="J1099:J1101"/>
    <mergeCell ref="K1099:K1101"/>
    <mergeCell ref="A1102:A1104"/>
    <mergeCell ref="B1102:B1104"/>
    <mergeCell ref="E1102:E1104"/>
    <mergeCell ref="F1102:F1104"/>
    <mergeCell ref="G1102:G1104"/>
    <mergeCell ref="H1102:H1104"/>
    <mergeCell ref="I1102:I1104"/>
    <mergeCell ref="J1102:J1104"/>
    <mergeCell ref="K1102:K1104"/>
    <mergeCell ref="A1099:A1101"/>
    <mergeCell ref="B1099:B1101"/>
    <mergeCell ref="E1099:E1101"/>
    <mergeCell ref="F1099:F1101"/>
    <mergeCell ref="G1099:G1101"/>
    <mergeCell ref="H1093:H1095"/>
    <mergeCell ref="I1093:I1095"/>
    <mergeCell ref="J1093:J1095"/>
    <mergeCell ref="K1093:K1095"/>
    <mergeCell ref="A1096:A1098"/>
    <mergeCell ref="B1096:B1098"/>
    <mergeCell ref="E1096:E1098"/>
    <mergeCell ref="F1096:F1098"/>
    <mergeCell ref="G1096:G1098"/>
    <mergeCell ref="H1096:H1098"/>
    <mergeCell ref="I1096:I1098"/>
    <mergeCell ref="J1096:J1098"/>
    <mergeCell ref="K1096:K1098"/>
    <mergeCell ref="A1093:A1095"/>
    <mergeCell ref="B1093:B1095"/>
    <mergeCell ref="E1093:E1095"/>
    <mergeCell ref="F1093:F1095"/>
    <mergeCell ref="G1093:G1095"/>
    <mergeCell ref="H1087:H1089"/>
    <mergeCell ref="I1087:I1089"/>
    <mergeCell ref="J1087:J1089"/>
    <mergeCell ref="K1087:K1089"/>
    <mergeCell ref="A1090:A1092"/>
    <mergeCell ref="B1090:B1092"/>
    <mergeCell ref="E1090:E1092"/>
    <mergeCell ref="F1090:F1092"/>
    <mergeCell ref="G1090:G1092"/>
    <mergeCell ref="H1090:H1092"/>
    <mergeCell ref="I1090:I1092"/>
    <mergeCell ref="J1090:J1092"/>
    <mergeCell ref="K1090:K1092"/>
    <mergeCell ref="A1087:A1089"/>
    <mergeCell ref="B1087:B1089"/>
    <mergeCell ref="E1087:E1089"/>
    <mergeCell ref="F1087:F1089"/>
    <mergeCell ref="G1087:G1089"/>
    <mergeCell ref="H1081:H1083"/>
    <mergeCell ref="I1081:I1083"/>
    <mergeCell ref="J1081:J1083"/>
    <mergeCell ref="K1081:K1083"/>
    <mergeCell ref="A1084:A1086"/>
    <mergeCell ref="B1084:B1086"/>
    <mergeCell ref="E1084:E1086"/>
    <mergeCell ref="F1084:F1086"/>
    <mergeCell ref="G1084:G1086"/>
    <mergeCell ref="H1084:H1086"/>
    <mergeCell ref="I1084:I1086"/>
    <mergeCell ref="J1084:J1086"/>
    <mergeCell ref="K1084:K1086"/>
    <mergeCell ref="A1081:A1083"/>
    <mergeCell ref="B1081:B1083"/>
    <mergeCell ref="E1081:E1083"/>
    <mergeCell ref="F1081:F1083"/>
    <mergeCell ref="G1081:G1083"/>
    <mergeCell ref="H1075:H1077"/>
    <mergeCell ref="I1075:I1077"/>
    <mergeCell ref="J1075:J1077"/>
    <mergeCell ref="K1075:K1077"/>
    <mergeCell ref="A1078:A1080"/>
    <mergeCell ref="B1078:B1080"/>
    <mergeCell ref="E1078:E1080"/>
    <mergeCell ref="F1078:F1080"/>
    <mergeCell ref="G1078:G1080"/>
    <mergeCell ref="H1078:H1080"/>
    <mergeCell ref="I1078:I1080"/>
    <mergeCell ref="J1078:J1080"/>
    <mergeCell ref="K1078:K1080"/>
    <mergeCell ref="A1075:A1077"/>
    <mergeCell ref="B1075:B1077"/>
    <mergeCell ref="E1075:E1077"/>
    <mergeCell ref="F1075:F1077"/>
    <mergeCell ref="G1075:G1077"/>
    <mergeCell ref="H1069:H1071"/>
    <mergeCell ref="I1069:I1071"/>
    <mergeCell ref="J1069:J1071"/>
    <mergeCell ref="K1069:K1071"/>
    <mergeCell ref="A1072:A1074"/>
    <mergeCell ref="B1072:B1074"/>
    <mergeCell ref="E1072:E1074"/>
    <mergeCell ref="F1072:F1074"/>
    <mergeCell ref="G1072:G1074"/>
    <mergeCell ref="H1072:H1074"/>
    <mergeCell ref="I1072:I1074"/>
    <mergeCell ref="J1072:J1074"/>
    <mergeCell ref="K1072:K1074"/>
    <mergeCell ref="A1069:A1071"/>
    <mergeCell ref="B1069:B1071"/>
    <mergeCell ref="E1069:E1071"/>
    <mergeCell ref="F1069:F1071"/>
    <mergeCell ref="G1069:G1071"/>
    <mergeCell ref="H1063:H1065"/>
    <mergeCell ref="I1063:I1065"/>
    <mergeCell ref="J1063:J1065"/>
    <mergeCell ref="K1063:K1065"/>
    <mergeCell ref="A1066:A1068"/>
    <mergeCell ref="B1066:B1068"/>
    <mergeCell ref="E1066:E1068"/>
    <mergeCell ref="F1066:F1068"/>
    <mergeCell ref="G1066:G1068"/>
    <mergeCell ref="H1066:H1068"/>
    <mergeCell ref="I1066:I1068"/>
    <mergeCell ref="J1066:J1068"/>
    <mergeCell ref="K1066:K1068"/>
    <mergeCell ref="A1063:A1065"/>
    <mergeCell ref="B1063:B1065"/>
    <mergeCell ref="E1063:E1065"/>
    <mergeCell ref="F1063:F1065"/>
    <mergeCell ref="G1063:G1065"/>
    <mergeCell ref="H1057:H1059"/>
    <mergeCell ref="I1057:I1059"/>
    <mergeCell ref="J1057:J1059"/>
    <mergeCell ref="K1057:K1059"/>
    <mergeCell ref="A1060:A1062"/>
    <mergeCell ref="B1060:B1062"/>
    <mergeCell ref="E1060:E1062"/>
    <mergeCell ref="F1060:F1062"/>
    <mergeCell ref="G1060:G1062"/>
    <mergeCell ref="H1060:H1062"/>
    <mergeCell ref="I1060:I1062"/>
    <mergeCell ref="J1060:J1062"/>
    <mergeCell ref="K1060:K1062"/>
    <mergeCell ref="A1057:A1059"/>
    <mergeCell ref="B1057:B1059"/>
    <mergeCell ref="E1057:E1059"/>
    <mergeCell ref="F1057:F1059"/>
    <mergeCell ref="G1057:G1059"/>
    <mergeCell ref="H1051:H1053"/>
    <mergeCell ref="I1051:I1053"/>
    <mergeCell ref="J1051:J1053"/>
    <mergeCell ref="K1051:K1053"/>
    <mergeCell ref="A1054:A1056"/>
    <mergeCell ref="B1054:B1056"/>
    <mergeCell ref="E1054:E1056"/>
    <mergeCell ref="F1054:F1056"/>
    <mergeCell ref="G1054:G1056"/>
    <mergeCell ref="H1054:H1056"/>
    <mergeCell ref="I1054:I1056"/>
    <mergeCell ref="J1054:J1056"/>
    <mergeCell ref="K1054:K1056"/>
    <mergeCell ref="A1051:A1053"/>
    <mergeCell ref="B1051:B1053"/>
    <mergeCell ref="E1051:E1053"/>
    <mergeCell ref="F1051:F1053"/>
    <mergeCell ref="G1051:G1053"/>
    <mergeCell ref="H1045:H1047"/>
    <mergeCell ref="I1045:I1047"/>
    <mergeCell ref="J1045:J1047"/>
    <mergeCell ref="K1045:K1047"/>
    <mergeCell ref="A1048:A1050"/>
    <mergeCell ref="B1048:B1050"/>
    <mergeCell ref="E1048:E1050"/>
    <mergeCell ref="F1048:F1050"/>
    <mergeCell ref="G1048:G1050"/>
    <mergeCell ref="H1048:H1050"/>
    <mergeCell ref="I1048:I1050"/>
    <mergeCell ref="J1048:J1050"/>
    <mergeCell ref="K1048:K1050"/>
    <mergeCell ref="A1045:A1047"/>
    <mergeCell ref="B1045:B1047"/>
    <mergeCell ref="E1045:E1047"/>
    <mergeCell ref="F1045:F1047"/>
    <mergeCell ref="G1045:G1047"/>
    <mergeCell ref="H1039:H1041"/>
    <mergeCell ref="I1039:I1041"/>
    <mergeCell ref="J1039:J1041"/>
    <mergeCell ref="K1039:K1041"/>
    <mergeCell ref="A1042:A1044"/>
    <mergeCell ref="B1042:B1044"/>
    <mergeCell ref="E1042:E1044"/>
    <mergeCell ref="F1042:F1044"/>
    <mergeCell ref="G1042:G1044"/>
    <mergeCell ref="H1042:H1044"/>
    <mergeCell ref="I1042:I1044"/>
    <mergeCell ref="J1042:J1044"/>
    <mergeCell ref="K1042:K1044"/>
    <mergeCell ref="A1039:A1041"/>
    <mergeCell ref="B1039:B1041"/>
    <mergeCell ref="E1039:E1041"/>
    <mergeCell ref="F1039:F1041"/>
    <mergeCell ref="G1039:G1041"/>
    <mergeCell ref="H1033:H1035"/>
    <mergeCell ref="I1033:I1035"/>
    <mergeCell ref="J1033:J1035"/>
    <mergeCell ref="K1033:K1035"/>
    <mergeCell ref="A1036:A1038"/>
    <mergeCell ref="B1036:B1038"/>
    <mergeCell ref="E1036:E1038"/>
    <mergeCell ref="F1036:F1038"/>
    <mergeCell ref="G1036:G1038"/>
    <mergeCell ref="H1036:H1038"/>
    <mergeCell ref="I1036:I1038"/>
    <mergeCell ref="J1036:J1038"/>
    <mergeCell ref="K1036:K1038"/>
    <mergeCell ref="A1033:A1035"/>
    <mergeCell ref="B1033:B1035"/>
    <mergeCell ref="E1033:E1035"/>
    <mergeCell ref="F1033:F1035"/>
    <mergeCell ref="G1033:G1035"/>
    <mergeCell ref="H1027:H1029"/>
    <mergeCell ref="I1027:I1029"/>
    <mergeCell ref="J1027:J1029"/>
    <mergeCell ref="K1027:K1029"/>
    <mergeCell ref="A1030:A1032"/>
    <mergeCell ref="B1030:B1032"/>
    <mergeCell ref="E1030:E1032"/>
    <mergeCell ref="F1030:F1032"/>
    <mergeCell ref="G1030:G1032"/>
    <mergeCell ref="H1030:H1032"/>
    <mergeCell ref="I1030:I1032"/>
    <mergeCell ref="J1030:J1032"/>
    <mergeCell ref="K1030:K1032"/>
    <mergeCell ref="A1027:A1029"/>
    <mergeCell ref="B1027:B1029"/>
    <mergeCell ref="E1027:E1029"/>
    <mergeCell ref="F1027:F1029"/>
    <mergeCell ref="G1027:G1029"/>
    <mergeCell ref="H1021:H1023"/>
    <mergeCell ref="I1021:I1023"/>
    <mergeCell ref="J1021:J1023"/>
    <mergeCell ref="K1021:K1023"/>
    <mergeCell ref="A1024:A1026"/>
    <mergeCell ref="B1024:B1026"/>
    <mergeCell ref="E1024:E1026"/>
    <mergeCell ref="F1024:F1026"/>
    <mergeCell ref="G1024:G1026"/>
    <mergeCell ref="H1024:H1026"/>
    <mergeCell ref="I1024:I1026"/>
    <mergeCell ref="J1024:J1026"/>
    <mergeCell ref="K1024:K1026"/>
    <mergeCell ref="A1021:A1023"/>
    <mergeCell ref="B1021:B1023"/>
    <mergeCell ref="E1021:E1023"/>
    <mergeCell ref="F1021:F1023"/>
    <mergeCell ref="G1021:G1023"/>
    <mergeCell ref="H1015:H1017"/>
    <mergeCell ref="I1015:I1017"/>
    <mergeCell ref="J1015:J1017"/>
    <mergeCell ref="K1015:K1017"/>
    <mergeCell ref="A1018:A1020"/>
    <mergeCell ref="B1018:B1020"/>
    <mergeCell ref="E1018:E1020"/>
    <mergeCell ref="F1018:F1020"/>
    <mergeCell ref="G1018:G1020"/>
    <mergeCell ref="H1018:H1020"/>
    <mergeCell ref="I1018:I1020"/>
    <mergeCell ref="J1018:J1020"/>
    <mergeCell ref="K1018:K1020"/>
    <mergeCell ref="A1015:A1017"/>
    <mergeCell ref="B1015:B1017"/>
    <mergeCell ref="E1015:E1017"/>
    <mergeCell ref="F1015:F1017"/>
    <mergeCell ref="G1015:G1017"/>
    <mergeCell ref="H1009:H1011"/>
    <mergeCell ref="I1009:I1011"/>
    <mergeCell ref="J1009:J1011"/>
    <mergeCell ref="K1009:K1011"/>
    <mergeCell ref="A1012:A1014"/>
    <mergeCell ref="B1012:B1014"/>
    <mergeCell ref="E1012:E1014"/>
    <mergeCell ref="F1012:F1014"/>
    <mergeCell ref="G1012:G1014"/>
    <mergeCell ref="H1012:H1014"/>
    <mergeCell ref="I1012:I1014"/>
    <mergeCell ref="J1012:J1014"/>
    <mergeCell ref="K1012:K1014"/>
    <mergeCell ref="A1009:A1011"/>
    <mergeCell ref="B1009:B1011"/>
    <mergeCell ref="E1009:E1011"/>
    <mergeCell ref="F1009:F1011"/>
    <mergeCell ref="G1009:G1011"/>
    <mergeCell ref="H1003:H1005"/>
    <mergeCell ref="I1003:I1005"/>
    <mergeCell ref="J1003:J1005"/>
    <mergeCell ref="K1003:K1005"/>
    <mergeCell ref="A1006:A1008"/>
    <mergeCell ref="B1006:B1008"/>
    <mergeCell ref="E1006:E1008"/>
    <mergeCell ref="F1006:F1008"/>
    <mergeCell ref="G1006:G1008"/>
    <mergeCell ref="H1006:H1008"/>
    <mergeCell ref="I1006:I1008"/>
    <mergeCell ref="J1006:J1008"/>
    <mergeCell ref="K1006:K1008"/>
    <mergeCell ref="A1003:A1005"/>
    <mergeCell ref="B1003:B1005"/>
    <mergeCell ref="E1003:E1005"/>
    <mergeCell ref="F1003:F1005"/>
    <mergeCell ref="G1003:G1005"/>
    <mergeCell ref="H997:H999"/>
    <mergeCell ref="I997:I999"/>
    <mergeCell ref="J997:J999"/>
    <mergeCell ref="K997:K999"/>
    <mergeCell ref="A1000:A1002"/>
    <mergeCell ref="B1000:B1002"/>
    <mergeCell ref="E1000:E1002"/>
    <mergeCell ref="F1000:F1002"/>
    <mergeCell ref="G1000:G1002"/>
    <mergeCell ref="H1000:H1002"/>
    <mergeCell ref="I1000:I1002"/>
    <mergeCell ref="J1000:J1002"/>
    <mergeCell ref="K1000:K1002"/>
    <mergeCell ref="A997:A999"/>
    <mergeCell ref="B997:B999"/>
    <mergeCell ref="E997:E999"/>
    <mergeCell ref="F997:F999"/>
    <mergeCell ref="G997:G999"/>
    <mergeCell ref="H991:H993"/>
    <mergeCell ref="I991:I993"/>
    <mergeCell ref="J991:J993"/>
    <mergeCell ref="K991:K993"/>
    <mergeCell ref="A994:A996"/>
    <mergeCell ref="B994:B996"/>
    <mergeCell ref="E994:E996"/>
    <mergeCell ref="F994:F996"/>
    <mergeCell ref="G994:G996"/>
    <mergeCell ref="H994:H996"/>
    <mergeCell ref="I994:I996"/>
    <mergeCell ref="J994:J996"/>
    <mergeCell ref="K994:K996"/>
    <mergeCell ref="A991:A993"/>
    <mergeCell ref="B991:B993"/>
    <mergeCell ref="E991:E993"/>
    <mergeCell ref="F991:F993"/>
    <mergeCell ref="G991:G993"/>
    <mergeCell ref="H985:H987"/>
    <mergeCell ref="I985:I987"/>
    <mergeCell ref="J985:J987"/>
    <mergeCell ref="K985:K987"/>
    <mergeCell ref="A988:A990"/>
    <mergeCell ref="B988:B990"/>
    <mergeCell ref="E988:E990"/>
    <mergeCell ref="F988:F990"/>
    <mergeCell ref="G988:G990"/>
    <mergeCell ref="H988:H990"/>
    <mergeCell ref="I988:I990"/>
    <mergeCell ref="J988:J990"/>
    <mergeCell ref="K988:K990"/>
    <mergeCell ref="A985:A987"/>
    <mergeCell ref="B985:B987"/>
    <mergeCell ref="E985:E987"/>
    <mergeCell ref="F985:F987"/>
    <mergeCell ref="G985:G987"/>
    <mergeCell ref="H979:H981"/>
    <mergeCell ref="I979:I981"/>
    <mergeCell ref="J979:J981"/>
    <mergeCell ref="K979:K981"/>
    <mergeCell ref="A982:A984"/>
    <mergeCell ref="B982:B984"/>
    <mergeCell ref="E982:E984"/>
    <mergeCell ref="F982:F984"/>
    <mergeCell ref="G982:G984"/>
    <mergeCell ref="H982:H984"/>
    <mergeCell ref="I982:I984"/>
    <mergeCell ref="J982:J984"/>
    <mergeCell ref="K982:K984"/>
    <mergeCell ref="A979:A981"/>
    <mergeCell ref="B979:B981"/>
    <mergeCell ref="E979:E981"/>
    <mergeCell ref="F979:F981"/>
    <mergeCell ref="G979:G981"/>
    <mergeCell ref="H973:H975"/>
    <mergeCell ref="I973:I975"/>
    <mergeCell ref="J973:J975"/>
    <mergeCell ref="K973:K975"/>
    <mergeCell ref="A976:A978"/>
    <mergeCell ref="B976:B978"/>
    <mergeCell ref="E976:E978"/>
    <mergeCell ref="F976:F978"/>
    <mergeCell ref="G976:G978"/>
    <mergeCell ref="H976:H978"/>
    <mergeCell ref="I976:I978"/>
    <mergeCell ref="J976:J978"/>
    <mergeCell ref="K976:K978"/>
    <mergeCell ref="A973:A975"/>
    <mergeCell ref="B973:B975"/>
    <mergeCell ref="E973:E975"/>
    <mergeCell ref="F973:F975"/>
    <mergeCell ref="G973:G975"/>
    <mergeCell ref="H967:H969"/>
    <mergeCell ref="I967:I969"/>
    <mergeCell ref="J967:J969"/>
    <mergeCell ref="K967:K969"/>
    <mergeCell ref="A970:A972"/>
    <mergeCell ref="B970:B972"/>
    <mergeCell ref="E970:E972"/>
    <mergeCell ref="F970:F972"/>
    <mergeCell ref="G970:G972"/>
    <mergeCell ref="H970:H972"/>
    <mergeCell ref="I970:I972"/>
    <mergeCell ref="J970:J972"/>
    <mergeCell ref="K970:K972"/>
    <mergeCell ref="A967:A969"/>
    <mergeCell ref="B967:B969"/>
    <mergeCell ref="E967:E969"/>
    <mergeCell ref="F967:F969"/>
    <mergeCell ref="G967:G969"/>
    <mergeCell ref="H961:H963"/>
    <mergeCell ref="I961:I963"/>
    <mergeCell ref="J961:J963"/>
    <mergeCell ref="K961:K963"/>
    <mergeCell ref="A964:A966"/>
    <mergeCell ref="B964:B966"/>
    <mergeCell ref="E964:E966"/>
    <mergeCell ref="F964:F966"/>
    <mergeCell ref="G964:G966"/>
    <mergeCell ref="H964:H966"/>
    <mergeCell ref="I964:I966"/>
    <mergeCell ref="J964:J966"/>
    <mergeCell ref="K964:K966"/>
    <mergeCell ref="A961:A963"/>
    <mergeCell ref="B961:B963"/>
    <mergeCell ref="E961:E963"/>
    <mergeCell ref="F961:F963"/>
    <mergeCell ref="G961:G963"/>
    <mergeCell ref="H955:H957"/>
    <mergeCell ref="I955:I957"/>
    <mergeCell ref="J955:J957"/>
    <mergeCell ref="K955:K957"/>
    <mergeCell ref="A958:A960"/>
    <mergeCell ref="B958:B960"/>
    <mergeCell ref="E958:E960"/>
    <mergeCell ref="F958:F960"/>
    <mergeCell ref="G958:G960"/>
    <mergeCell ref="H958:H960"/>
    <mergeCell ref="I958:I960"/>
    <mergeCell ref="J958:J960"/>
    <mergeCell ref="K958:K960"/>
    <mergeCell ref="A955:A957"/>
    <mergeCell ref="B955:B957"/>
    <mergeCell ref="E955:E957"/>
    <mergeCell ref="F955:F957"/>
    <mergeCell ref="G955:G957"/>
    <mergeCell ref="H949:H951"/>
    <mergeCell ref="I949:I951"/>
    <mergeCell ref="J949:J951"/>
    <mergeCell ref="K949:K951"/>
    <mergeCell ref="A952:A954"/>
    <mergeCell ref="B952:B954"/>
    <mergeCell ref="E952:E954"/>
    <mergeCell ref="F952:F954"/>
    <mergeCell ref="G952:G954"/>
    <mergeCell ref="H952:H954"/>
    <mergeCell ref="I952:I954"/>
    <mergeCell ref="J952:J954"/>
    <mergeCell ref="K952:K954"/>
    <mergeCell ref="A949:A951"/>
    <mergeCell ref="B949:B951"/>
    <mergeCell ref="E949:E951"/>
    <mergeCell ref="F949:F951"/>
    <mergeCell ref="G949:G951"/>
    <mergeCell ref="H943:H945"/>
    <mergeCell ref="I943:I945"/>
    <mergeCell ref="J943:J945"/>
    <mergeCell ref="K943:K945"/>
    <mergeCell ref="A946:A948"/>
    <mergeCell ref="B946:B948"/>
    <mergeCell ref="E946:E948"/>
    <mergeCell ref="F946:F948"/>
    <mergeCell ref="G946:G948"/>
    <mergeCell ref="H946:H948"/>
    <mergeCell ref="I946:I948"/>
    <mergeCell ref="J946:J948"/>
    <mergeCell ref="K946:K948"/>
    <mergeCell ref="A943:A945"/>
    <mergeCell ref="B943:B945"/>
    <mergeCell ref="E943:E945"/>
    <mergeCell ref="F943:F945"/>
    <mergeCell ref="G943:G945"/>
    <mergeCell ref="H937:H939"/>
    <mergeCell ref="I937:I939"/>
    <mergeCell ref="J937:J939"/>
    <mergeCell ref="K937:K939"/>
    <mergeCell ref="A940:A942"/>
    <mergeCell ref="B940:B942"/>
    <mergeCell ref="E940:E942"/>
    <mergeCell ref="F940:F942"/>
    <mergeCell ref="G940:G942"/>
    <mergeCell ref="H940:H942"/>
    <mergeCell ref="I940:I942"/>
    <mergeCell ref="J940:J942"/>
    <mergeCell ref="K940:K942"/>
    <mergeCell ref="A937:A939"/>
    <mergeCell ref="B937:B939"/>
    <mergeCell ref="E937:E939"/>
    <mergeCell ref="F937:F939"/>
    <mergeCell ref="G937:G939"/>
    <mergeCell ref="H931:H933"/>
    <mergeCell ref="I931:I933"/>
    <mergeCell ref="J931:J933"/>
    <mergeCell ref="K931:K933"/>
    <mergeCell ref="A934:A936"/>
    <mergeCell ref="B934:B936"/>
    <mergeCell ref="E934:E936"/>
    <mergeCell ref="F934:F936"/>
    <mergeCell ref="G934:G936"/>
    <mergeCell ref="H934:H936"/>
    <mergeCell ref="I934:I936"/>
    <mergeCell ref="J934:J936"/>
    <mergeCell ref="K934:K936"/>
    <mergeCell ref="A931:A933"/>
    <mergeCell ref="B931:B933"/>
    <mergeCell ref="E931:E933"/>
    <mergeCell ref="F931:F933"/>
    <mergeCell ref="G931:G933"/>
    <mergeCell ref="H925:H927"/>
    <mergeCell ref="I925:I927"/>
    <mergeCell ref="J925:J927"/>
    <mergeCell ref="K925:K927"/>
    <mergeCell ref="A928:A930"/>
    <mergeCell ref="B928:B930"/>
    <mergeCell ref="E928:E930"/>
    <mergeCell ref="F928:F930"/>
    <mergeCell ref="G928:G930"/>
    <mergeCell ref="H928:H930"/>
    <mergeCell ref="I928:I930"/>
    <mergeCell ref="J928:J930"/>
    <mergeCell ref="K928:K930"/>
    <mergeCell ref="A925:A927"/>
    <mergeCell ref="B925:B927"/>
    <mergeCell ref="E925:E927"/>
    <mergeCell ref="F925:F927"/>
    <mergeCell ref="G925:G927"/>
    <mergeCell ref="H919:H921"/>
    <mergeCell ref="I919:I921"/>
    <mergeCell ref="J919:J921"/>
    <mergeCell ref="K919:K921"/>
    <mergeCell ref="A922:A924"/>
    <mergeCell ref="B922:B924"/>
    <mergeCell ref="E922:E924"/>
    <mergeCell ref="F922:F924"/>
    <mergeCell ref="G922:G924"/>
    <mergeCell ref="H922:H924"/>
    <mergeCell ref="I922:I924"/>
    <mergeCell ref="J922:J924"/>
    <mergeCell ref="K922:K924"/>
    <mergeCell ref="A919:A921"/>
    <mergeCell ref="B919:B921"/>
    <mergeCell ref="E919:E921"/>
    <mergeCell ref="F919:F921"/>
    <mergeCell ref="G919:G921"/>
    <mergeCell ref="H913:H915"/>
    <mergeCell ref="I913:I915"/>
    <mergeCell ref="J913:J915"/>
    <mergeCell ref="K913:K915"/>
    <mergeCell ref="A916:A918"/>
    <mergeCell ref="B916:B918"/>
    <mergeCell ref="E916:E918"/>
    <mergeCell ref="F916:F918"/>
    <mergeCell ref="G916:G918"/>
    <mergeCell ref="H916:H918"/>
    <mergeCell ref="I916:I918"/>
    <mergeCell ref="J916:J918"/>
    <mergeCell ref="K916:K918"/>
    <mergeCell ref="A913:A915"/>
    <mergeCell ref="B913:B915"/>
    <mergeCell ref="E913:E915"/>
    <mergeCell ref="F913:F915"/>
    <mergeCell ref="G913:G915"/>
    <mergeCell ref="H907:H909"/>
    <mergeCell ref="I907:I909"/>
    <mergeCell ref="J907:J909"/>
    <mergeCell ref="K907:K909"/>
    <mergeCell ref="A910:A912"/>
    <mergeCell ref="B910:B912"/>
    <mergeCell ref="E910:E912"/>
    <mergeCell ref="F910:F912"/>
    <mergeCell ref="G910:G912"/>
    <mergeCell ref="H910:H912"/>
    <mergeCell ref="I910:I912"/>
    <mergeCell ref="J910:J912"/>
    <mergeCell ref="K910:K912"/>
    <mergeCell ref="A907:A909"/>
    <mergeCell ref="B907:B909"/>
    <mergeCell ref="E907:E909"/>
    <mergeCell ref="F907:F909"/>
    <mergeCell ref="G907:G909"/>
    <mergeCell ref="H901:H903"/>
    <mergeCell ref="I901:I903"/>
    <mergeCell ref="J901:J903"/>
    <mergeCell ref="K901:K903"/>
    <mergeCell ref="A904:A906"/>
    <mergeCell ref="B904:B906"/>
    <mergeCell ref="E904:E906"/>
    <mergeCell ref="F904:F906"/>
    <mergeCell ref="G904:G906"/>
    <mergeCell ref="H904:H906"/>
    <mergeCell ref="I904:I906"/>
    <mergeCell ref="J904:J906"/>
    <mergeCell ref="K904:K906"/>
    <mergeCell ref="A901:A903"/>
    <mergeCell ref="B901:B903"/>
    <mergeCell ref="E901:E903"/>
    <mergeCell ref="F901:F903"/>
    <mergeCell ref="G901:G903"/>
    <mergeCell ref="H895:H897"/>
    <mergeCell ref="I895:I897"/>
    <mergeCell ref="J895:J897"/>
    <mergeCell ref="K895:K897"/>
    <mergeCell ref="A898:A900"/>
    <mergeCell ref="B898:B900"/>
    <mergeCell ref="E898:E900"/>
    <mergeCell ref="F898:F900"/>
    <mergeCell ref="G898:G900"/>
    <mergeCell ref="H898:H900"/>
    <mergeCell ref="I898:I900"/>
    <mergeCell ref="J898:J900"/>
    <mergeCell ref="K898:K900"/>
    <mergeCell ref="A895:A897"/>
    <mergeCell ref="B895:B897"/>
    <mergeCell ref="E895:E897"/>
    <mergeCell ref="F895:F897"/>
    <mergeCell ref="G895:G897"/>
    <mergeCell ref="H889:H891"/>
    <mergeCell ref="I889:I891"/>
    <mergeCell ref="J889:J891"/>
    <mergeCell ref="K889:K891"/>
    <mergeCell ref="A892:A894"/>
    <mergeCell ref="B892:B894"/>
    <mergeCell ref="E892:E894"/>
    <mergeCell ref="F892:F894"/>
    <mergeCell ref="G892:G894"/>
    <mergeCell ref="H892:H894"/>
    <mergeCell ref="I892:I894"/>
    <mergeCell ref="J892:J894"/>
    <mergeCell ref="K892:K894"/>
    <mergeCell ref="A889:A891"/>
    <mergeCell ref="B889:B891"/>
    <mergeCell ref="E889:E891"/>
    <mergeCell ref="F889:F891"/>
    <mergeCell ref="G889:G891"/>
    <mergeCell ref="H883:H885"/>
    <mergeCell ref="I883:I885"/>
    <mergeCell ref="J883:J885"/>
    <mergeCell ref="K883:K885"/>
    <mergeCell ref="A886:A888"/>
    <mergeCell ref="B886:B888"/>
    <mergeCell ref="E886:E888"/>
    <mergeCell ref="F886:F888"/>
    <mergeCell ref="G886:G888"/>
    <mergeCell ref="H886:H888"/>
    <mergeCell ref="I886:I888"/>
    <mergeCell ref="J886:J888"/>
    <mergeCell ref="K886:K888"/>
    <mergeCell ref="A883:A885"/>
    <mergeCell ref="B883:B885"/>
    <mergeCell ref="E883:E885"/>
    <mergeCell ref="F883:F885"/>
    <mergeCell ref="G883:G885"/>
    <mergeCell ref="H877:H879"/>
    <mergeCell ref="I877:I879"/>
    <mergeCell ref="J877:J879"/>
    <mergeCell ref="K877:K879"/>
    <mergeCell ref="A880:A882"/>
    <mergeCell ref="B880:B882"/>
    <mergeCell ref="E880:E882"/>
    <mergeCell ref="F880:F882"/>
    <mergeCell ref="G880:G882"/>
    <mergeCell ref="H880:H882"/>
    <mergeCell ref="I880:I882"/>
    <mergeCell ref="J880:J882"/>
    <mergeCell ref="K880:K882"/>
    <mergeCell ref="A877:A879"/>
    <mergeCell ref="B877:B879"/>
    <mergeCell ref="E877:E879"/>
    <mergeCell ref="F877:F879"/>
    <mergeCell ref="G877:G879"/>
    <mergeCell ref="H871:H873"/>
    <mergeCell ref="I871:I873"/>
    <mergeCell ref="J871:J873"/>
    <mergeCell ref="K871:K873"/>
    <mergeCell ref="A874:A876"/>
    <mergeCell ref="B874:B876"/>
    <mergeCell ref="E874:E876"/>
    <mergeCell ref="F874:F876"/>
    <mergeCell ref="G874:G876"/>
    <mergeCell ref="H874:H876"/>
    <mergeCell ref="I874:I876"/>
    <mergeCell ref="J874:J876"/>
    <mergeCell ref="K874:K876"/>
    <mergeCell ref="A871:A873"/>
    <mergeCell ref="B871:B873"/>
    <mergeCell ref="E871:E873"/>
    <mergeCell ref="F871:F873"/>
    <mergeCell ref="G871:G873"/>
    <mergeCell ref="H865:H867"/>
    <mergeCell ref="I865:I867"/>
    <mergeCell ref="J865:J867"/>
    <mergeCell ref="K865:K867"/>
    <mergeCell ref="A868:A870"/>
    <mergeCell ref="B868:B870"/>
    <mergeCell ref="E868:E870"/>
    <mergeCell ref="F868:F870"/>
    <mergeCell ref="G868:G870"/>
    <mergeCell ref="H868:H870"/>
    <mergeCell ref="I868:I870"/>
    <mergeCell ref="J868:J870"/>
    <mergeCell ref="K868:K870"/>
    <mergeCell ref="A865:A867"/>
    <mergeCell ref="B865:B867"/>
    <mergeCell ref="E865:E867"/>
    <mergeCell ref="F865:F867"/>
    <mergeCell ref="G865:G867"/>
    <mergeCell ref="H859:H861"/>
    <mergeCell ref="I859:I861"/>
    <mergeCell ref="J859:J861"/>
    <mergeCell ref="K859:K861"/>
    <mergeCell ref="A862:A864"/>
    <mergeCell ref="B862:B864"/>
    <mergeCell ref="E862:E864"/>
    <mergeCell ref="F862:F864"/>
    <mergeCell ref="G862:G864"/>
    <mergeCell ref="H862:H864"/>
    <mergeCell ref="I862:I864"/>
    <mergeCell ref="J862:J864"/>
    <mergeCell ref="K862:K864"/>
    <mergeCell ref="A859:A861"/>
    <mergeCell ref="B859:B861"/>
    <mergeCell ref="E859:E861"/>
    <mergeCell ref="F859:F861"/>
    <mergeCell ref="G859:G861"/>
    <mergeCell ref="H853:H855"/>
    <mergeCell ref="I853:I855"/>
    <mergeCell ref="J853:J855"/>
    <mergeCell ref="K853:K855"/>
    <mergeCell ref="A856:A858"/>
    <mergeCell ref="B856:B858"/>
    <mergeCell ref="E856:E858"/>
    <mergeCell ref="F856:F858"/>
    <mergeCell ref="G856:G858"/>
    <mergeCell ref="H856:H858"/>
    <mergeCell ref="I856:I858"/>
    <mergeCell ref="J856:J858"/>
    <mergeCell ref="K856:K858"/>
    <mergeCell ref="A853:A855"/>
    <mergeCell ref="B853:B855"/>
    <mergeCell ref="E853:E855"/>
    <mergeCell ref="F853:F855"/>
    <mergeCell ref="G853:G855"/>
    <mergeCell ref="H847:H849"/>
    <mergeCell ref="I847:I849"/>
    <mergeCell ref="J847:J849"/>
    <mergeCell ref="K847:K849"/>
    <mergeCell ref="A850:A852"/>
    <mergeCell ref="B850:B852"/>
    <mergeCell ref="E850:E852"/>
    <mergeCell ref="F850:F852"/>
    <mergeCell ref="G850:G852"/>
    <mergeCell ref="H850:H852"/>
    <mergeCell ref="I850:I852"/>
    <mergeCell ref="J850:J852"/>
    <mergeCell ref="K850:K852"/>
    <mergeCell ref="A847:A849"/>
    <mergeCell ref="B847:B849"/>
    <mergeCell ref="E847:E849"/>
    <mergeCell ref="F847:F849"/>
    <mergeCell ref="G847:G849"/>
    <mergeCell ref="H841:H843"/>
    <mergeCell ref="I841:I843"/>
    <mergeCell ref="J841:J843"/>
    <mergeCell ref="K841:K843"/>
    <mergeCell ref="A844:A846"/>
    <mergeCell ref="B844:B846"/>
    <mergeCell ref="E844:E846"/>
    <mergeCell ref="F844:F846"/>
    <mergeCell ref="G844:G846"/>
    <mergeCell ref="H844:H846"/>
    <mergeCell ref="I844:I846"/>
    <mergeCell ref="J844:J846"/>
    <mergeCell ref="K844:K846"/>
    <mergeCell ref="A841:A843"/>
    <mergeCell ref="B841:B843"/>
    <mergeCell ref="E841:E843"/>
    <mergeCell ref="F841:F843"/>
    <mergeCell ref="G841:G843"/>
    <mergeCell ref="H835:H837"/>
    <mergeCell ref="I835:I837"/>
    <mergeCell ref="J835:J837"/>
    <mergeCell ref="K835:K837"/>
    <mergeCell ref="A838:A840"/>
    <mergeCell ref="B838:B840"/>
    <mergeCell ref="E838:E840"/>
    <mergeCell ref="F838:F840"/>
    <mergeCell ref="G838:G840"/>
    <mergeCell ref="H838:H840"/>
    <mergeCell ref="I838:I840"/>
    <mergeCell ref="J838:J840"/>
    <mergeCell ref="K838:K840"/>
    <mergeCell ref="A835:A837"/>
    <mergeCell ref="B835:B837"/>
    <mergeCell ref="E835:E837"/>
    <mergeCell ref="F835:F837"/>
    <mergeCell ref="G835:G837"/>
    <mergeCell ref="H829:H831"/>
    <mergeCell ref="I829:I831"/>
    <mergeCell ref="J829:J831"/>
    <mergeCell ref="K829:K831"/>
    <mergeCell ref="A832:A834"/>
    <mergeCell ref="B832:B834"/>
    <mergeCell ref="E832:E834"/>
    <mergeCell ref="F832:F834"/>
    <mergeCell ref="G832:G834"/>
    <mergeCell ref="H832:H834"/>
    <mergeCell ref="I832:I834"/>
    <mergeCell ref="J832:J834"/>
    <mergeCell ref="K832:K834"/>
    <mergeCell ref="A829:A831"/>
    <mergeCell ref="B829:B831"/>
    <mergeCell ref="E829:E831"/>
    <mergeCell ref="F829:F831"/>
    <mergeCell ref="G829:G831"/>
    <mergeCell ref="H823:H825"/>
    <mergeCell ref="I823:I825"/>
    <mergeCell ref="J823:J825"/>
    <mergeCell ref="K823:K825"/>
    <mergeCell ref="A826:A828"/>
    <mergeCell ref="B826:B828"/>
    <mergeCell ref="E826:E828"/>
    <mergeCell ref="F826:F828"/>
    <mergeCell ref="G826:G828"/>
    <mergeCell ref="H826:H828"/>
    <mergeCell ref="I826:I828"/>
    <mergeCell ref="J826:J828"/>
    <mergeCell ref="K826:K828"/>
    <mergeCell ref="A823:A825"/>
    <mergeCell ref="B823:B825"/>
    <mergeCell ref="E823:E825"/>
    <mergeCell ref="F823:F825"/>
    <mergeCell ref="G823:G825"/>
    <mergeCell ref="H817:H819"/>
    <mergeCell ref="I817:I819"/>
    <mergeCell ref="J817:J819"/>
    <mergeCell ref="K817:K819"/>
    <mergeCell ref="A820:A822"/>
    <mergeCell ref="B820:B822"/>
    <mergeCell ref="E820:E822"/>
    <mergeCell ref="F820:F822"/>
    <mergeCell ref="G820:G822"/>
    <mergeCell ref="H820:H822"/>
    <mergeCell ref="I820:I822"/>
    <mergeCell ref="J820:J822"/>
    <mergeCell ref="K820:K822"/>
    <mergeCell ref="A817:A819"/>
    <mergeCell ref="B817:B819"/>
    <mergeCell ref="E817:E819"/>
    <mergeCell ref="F817:F819"/>
    <mergeCell ref="G817:G819"/>
    <mergeCell ref="H811:H813"/>
    <mergeCell ref="I811:I813"/>
    <mergeCell ref="J811:J813"/>
    <mergeCell ref="K811:K813"/>
    <mergeCell ref="A814:A816"/>
    <mergeCell ref="B814:B816"/>
    <mergeCell ref="E814:E816"/>
    <mergeCell ref="F814:F816"/>
    <mergeCell ref="G814:G816"/>
    <mergeCell ref="H814:H816"/>
    <mergeCell ref="I814:I816"/>
    <mergeCell ref="J814:J816"/>
    <mergeCell ref="K814:K816"/>
    <mergeCell ref="A811:A813"/>
    <mergeCell ref="B811:B813"/>
    <mergeCell ref="E811:E813"/>
    <mergeCell ref="F811:F813"/>
    <mergeCell ref="G811:G813"/>
    <mergeCell ref="H805:H807"/>
    <mergeCell ref="I805:I807"/>
    <mergeCell ref="J805:J807"/>
    <mergeCell ref="K805:K807"/>
    <mergeCell ref="A808:A810"/>
    <mergeCell ref="B808:B810"/>
    <mergeCell ref="E808:E810"/>
    <mergeCell ref="F808:F810"/>
    <mergeCell ref="G808:G810"/>
    <mergeCell ref="H808:H810"/>
    <mergeCell ref="I808:I810"/>
    <mergeCell ref="J808:J810"/>
    <mergeCell ref="K808:K810"/>
    <mergeCell ref="A805:A807"/>
    <mergeCell ref="B805:B807"/>
    <mergeCell ref="E805:E807"/>
    <mergeCell ref="F805:F807"/>
    <mergeCell ref="G805:G807"/>
    <mergeCell ref="A799:K799"/>
    <mergeCell ref="A800:K800"/>
    <mergeCell ref="A802:A804"/>
    <mergeCell ref="B802:B804"/>
    <mergeCell ref="E802:E804"/>
    <mergeCell ref="F802:F804"/>
    <mergeCell ref="G802:G804"/>
    <mergeCell ref="H802:H804"/>
    <mergeCell ref="I802:I804"/>
    <mergeCell ref="J802:J804"/>
    <mergeCell ref="K802:K804"/>
    <mergeCell ref="H795:H797"/>
    <mergeCell ref="I795:I797"/>
    <mergeCell ref="J795:J797"/>
    <mergeCell ref="K795:K797"/>
    <mergeCell ref="A798:B798"/>
    <mergeCell ref="A795:A797"/>
    <mergeCell ref="B795:B797"/>
    <mergeCell ref="E795:E797"/>
    <mergeCell ref="F795:F797"/>
    <mergeCell ref="G795:G797"/>
    <mergeCell ref="H789:H791"/>
    <mergeCell ref="I789:I791"/>
    <mergeCell ref="J789:J791"/>
    <mergeCell ref="K789:K791"/>
    <mergeCell ref="A792:A794"/>
    <mergeCell ref="B792:B794"/>
    <mergeCell ref="E792:E794"/>
    <mergeCell ref="F792:F794"/>
    <mergeCell ref="G792:G794"/>
    <mergeCell ref="H792:H794"/>
    <mergeCell ref="I792:I794"/>
    <mergeCell ref="J792:J794"/>
    <mergeCell ref="K792:K794"/>
    <mergeCell ref="A789:A791"/>
    <mergeCell ref="B789:B791"/>
    <mergeCell ref="E789:E791"/>
    <mergeCell ref="F789:F791"/>
    <mergeCell ref="G789:G791"/>
    <mergeCell ref="H783:H785"/>
    <mergeCell ref="I783:I785"/>
    <mergeCell ref="J783:J785"/>
    <mergeCell ref="K783:K785"/>
    <mergeCell ref="A786:A788"/>
    <mergeCell ref="B786:B788"/>
    <mergeCell ref="E786:E788"/>
    <mergeCell ref="F786:F788"/>
    <mergeCell ref="G786:G788"/>
    <mergeCell ref="H786:H788"/>
    <mergeCell ref="I786:I788"/>
    <mergeCell ref="J786:J788"/>
    <mergeCell ref="K786:K788"/>
    <mergeCell ref="A783:A785"/>
    <mergeCell ref="B783:B785"/>
    <mergeCell ref="E783:E785"/>
    <mergeCell ref="F783:F785"/>
    <mergeCell ref="G783:G785"/>
    <mergeCell ref="H777:H779"/>
    <mergeCell ref="I777:I779"/>
    <mergeCell ref="J777:J779"/>
    <mergeCell ref="K777:K779"/>
    <mergeCell ref="A780:A782"/>
    <mergeCell ref="B780:B782"/>
    <mergeCell ref="E780:E782"/>
    <mergeCell ref="F780:F782"/>
    <mergeCell ref="G780:G782"/>
    <mergeCell ref="H780:H782"/>
    <mergeCell ref="I780:I782"/>
    <mergeCell ref="J780:J782"/>
    <mergeCell ref="K780:K782"/>
    <mergeCell ref="A777:A779"/>
    <mergeCell ref="B777:B779"/>
    <mergeCell ref="E777:E779"/>
    <mergeCell ref="F777:F779"/>
    <mergeCell ref="G777:G779"/>
    <mergeCell ref="H771:H773"/>
    <mergeCell ref="I771:I773"/>
    <mergeCell ref="J771:J773"/>
    <mergeCell ref="K771:K773"/>
    <mergeCell ref="A774:A776"/>
    <mergeCell ref="B774:B776"/>
    <mergeCell ref="E774:E776"/>
    <mergeCell ref="F774:F776"/>
    <mergeCell ref="G774:G776"/>
    <mergeCell ref="H774:H776"/>
    <mergeCell ref="I774:I776"/>
    <mergeCell ref="J774:J776"/>
    <mergeCell ref="K774:K776"/>
    <mergeCell ref="A771:A773"/>
    <mergeCell ref="B771:B773"/>
    <mergeCell ref="E771:E773"/>
    <mergeCell ref="F771:F773"/>
    <mergeCell ref="G771:G773"/>
    <mergeCell ref="H765:H767"/>
    <mergeCell ref="I765:I767"/>
    <mergeCell ref="J765:J767"/>
    <mergeCell ref="K765:K767"/>
    <mergeCell ref="A768:A770"/>
    <mergeCell ref="B768:B770"/>
    <mergeCell ref="E768:E770"/>
    <mergeCell ref="F768:F770"/>
    <mergeCell ref="G768:G770"/>
    <mergeCell ref="H768:H770"/>
    <mergeCell ref="I768:I770"/>
    <mergeCell ref="J768:J770"/>
    <mergeCell ref="K768:K770"/>
    <mergeCell ref="A765:A767"/>
    <mergeCell ref="B765:B767"/>
    <mergeCell ref="E765:E767"/>
    <mergeCell ref="F765:F767"/>
    <mergeCell ref="G765:G767"/>
    <mergeCell ref="H759:H761"/>
    <mergeCell ref="I759:I761"/>
    <mergeCell ref="J759:J761"/>
    <mergeCell ref="K759:K761"/>
    <mergeCell ref="A762:A764"/>
    <mergeCell ref="B762:B764"/>
    <mergeCell ref="E762:E764"/>
    <mergeCell ref="F762:F764"/>
    <mergeCell ref="G762:G764"/>
    <mergeCell ref="H762:H764"/>
    <mergeCell ref="I762:I764"/>
    <mergeCell ref="J762:J764"/>
    <mergeCell ref="K762:K764"/>
    <mergeCell ref="A759:A761"/>
    <mergeCell ref="B759:B761"/>
    <mergeCell ref="E759:E761"/>
    <mergeCell ref="F759:F761"/>
    <mergeCell ref="G759:G761"/>
    <mergeCell ref="H753:H755"/>
    <mergeCell ref="I753:I755"/>
    <mergeCell ref="J753:J755"/>
    <mergeCell ref="K753:K755"/>
    <mergeCell ref="A756:A758"/>
    <mergeCell ref="B756:B758"/>
    <mergeCell ref="E756:E758"/>
    <mergeCell ref="F756:F758"/>
    <mergeCell ref="G756:G758"/>
    <mergeCell ref="H756:H758"/>
    <mergeCell ref="I756:I758"/>
    <mergeCell ref="J756:J758"/>
    <mergeCell ref="K756:K758"/>
    <mergeCell ref="A753:A755"/>
    <mergeCell ref="B753:B755"/>
    <mergeCell ref="E753:E755"/>
    <mergeCell ref="F753:F755"/>
    <mergeCell ref="G753:G755"/>
    <mergeCell ref="H747:H749"/>
    <mergeCell ref="I747:I749"/>
    <mergeCell ref="J747:J749"/>
    <mergeCell ref="K747:K749"/>
    <mergeCell ref="A750:A752"/>
    <mergeCell ref="B750:B752"/>
    <mergeCell ref="E750:E752"/>
    <mergeCell ref="F750:F752"/>
    <mergeCell ref="G750:G752"/>
    <mergeCell ref="H750:H752"/>
    <mergeCell ref="I750:I752"/>
    <mergeCell ref="J750:J752"/>
    <mergeCell ref="K750:K752"/>
    <mergeCell ref="A747:A749"/>
    <mergeCell ref="B747:B749"/>
    <mergeCell ref="E747:E749"/>
    <mergeCell ref="F747:F749"/>
    <mergeCell ref="G747:G749"/>
    <mergeCell ref="H741:H743"/>
    <mergeCell ref="I741:I743"/>
    <mergeCell ref="J741:J743"/>
    <mergeCell ref="K741:K743"/>
    <mergeCell ref="A744:A746"/>
    <mergeCell ref="B744:B746"/>
    <mergeCell ref="E744:E746"/>
    <mergeCell ref="F744:F746"/>
    <mergeCell ref="G744:G746"/>
    <mergeCell ref="H744:H746"/>
    <mergeCell ref="I744:I746"/>
    <mergeCell ref="J744:J746"/>
    <mergeCell ref="K744:K746"/>
    <mergeCell ref="A741:A743"/>
    <mergeCell ref="B741:B743"/>
    <mergeCell ref="E741:E743"/>
    <mergeCell ref="F741:F743"/>
    <mergeCell ref="G741:G743"/>
    <mergeCell ref="H735:H737"/>
    <mergeCell ref="I735:I737"/>
    <mergeCell ref="J735:J737"/>
    <mergeCell ref="K735:K737"/>
    <mergeCell ref="A738:A740"/>
    <mergeCell ref="B738:B740"/>
    <mergeCell ref="E738:E740"/>
    <mergeCell ref="F738:F740"/>
    <mergeCell ref="G738:G740"/>
    <mergeCell ref="H738:H740"/>
    <mergeCell ref="I738:I740"/>
    <mergeCell ref="J738:J740"/>
    <mergeCell ref="K738:K740"/>
    <mergeCell ref="A735:A737"/>
    <mergeCell ref="B735:B737"/>
    <mergeCell ref="E735:E737"/>
    <mergeCell ref="F735:F737"/>
    <mergeCell ref="G735:G737"/>
    <mergeCell ref="H729:H731"/>
    <mergeCell ref="I729:I731"/>
    <mergeCell ref="J729:J731"/>
    <mergeCell ref="K729:K731"/>
    <mergeCell ref="A732:A734"/>
    <mergeCell ref="B732:B734"/>
    <mergeCell ref="E732:E734"/>
    <mergeCell ref="F732:F734"/>
    <mergeCell ref="G732:G734"/>
    <mergeCell ref="H732:H734"/>
    <mergeCell ref="I732:I734"/>
    <mergeCell ref="J732:J734"/>
    <mergeCell ref="K732:K734"/>
    <mergeCell ref="A729:A731"/>
    <mergeCell ref="B729:B731"/>
    <mergeCell ref="E729:E731"/>
    <mergeCell ref="F729:F731"/>
    <mergeCell ref="G729:G731"/>
    <mergeCell ref="H723:H725"/>
    <mergeCell ref="I723:I725"/>
    <mergeCell ref="J723:J725"/>
    <mergeCell ref="K723:K725"/>
    <mergeCell ref="A726:A728"/>
    <mergeCell ref="B726:B728"/>
    <mergeCell ref="E726:E728"/>
    <mergeCell ref="F726:F728"/>
    <mergeCell ref="G726:G728"/>
    <mergeCell ref="H726:H728"/>
    <mergeCell ref="I726:I728"/>
    <mergeCell ref="J726:J728"/>
    <mergeCell ref="K726:K728"/>
    <mergeCell ref="A723:A725"/>
    <mergeCell ref="B723:B725"/>
    <mergeCell ref="E723:E725"/>
    <mergeCell ref="F723:F725"/>
    <mergeCell ref="G723:G725"/>
    <mergeCell ref="H717:H719"/>
    <mergeCell ref="I717:I719"/>
    <mergeCell ref="J717:J719"/>
    <mergeCell ref="K717:K719"/>
    <mergeCell ref="A720:A722"/>
    <mergeCell ref="B720:B722"/>
    <mergeCell ref="E720:E722"/>
    <mergeCell ref="F720:F722"/>
    <mergeCell ref="G720:G722"/>
    <mergeCell ref="H720:H722"/>
    <mergeCell ref="I720:I722"/>
    <mergeCell ref="J720:J722"/>
    <mergeCell ref="K720:K722"/>
    <mergeCell ref="A717:A719"/>
    <mergeCell ref="B717:B719"/>
    <mergeCell ref="E717:E719"/>
    <mergeCell ref="F717:F719"/>
    <mergeCell ref="G717:G719"/>
    <mergeCell ref="H711:H713"/>
    <mergeCell ref="I711:I713"/>
    <mergeCell ref="J711:J713"/>
    <mergeCell ref="K711:K713"/>
    <mergeCell ref="A714:A716"/>
    <mergeCell ref="B714:B716"/>
    <mergeCell ref="E714:E716"/>
    <mergeCell ref="F714:F716"/>
    <mergeCell ref="G714:G716"/>
    <mergeCell ref="H714:H716"/>
    <mergeCell ref="I714:I716"/>
    <mergeCell ref="J714:J716"/>
    <mergeCell ref="K714:K716"/>
    <mergeCell ref="A711:A713"/>
    <mergeCell ref="B711:B713"/>
    <mergeCell ref="E711:E713"/>
    <mergeCell ref="F711:F713"/>
    <mergeCell ref="G711:G713"/>
    <mergeCell ref="H705:H707"/>
    <mergeCell ref="I705:I707"/>
    <mergeCell ref="J705:J707"/>
    <mergeCell ref="K705:K707"/>
    <mergeCell ref="A708:A710"/>
    <mergeCell ref="B708:B710"/>
    <mergeCell ref="E708:E710"/>
    <mergeCell ref="F708:F710"/>
    <mergeCell ref="G708:G710"/>
    <mergeCell ref="H708:H710"/>
    <mergeCell ref="I708:I710"/>
    <mergeCell ref="J708:J710"/>
    <mergeCell ref="K708:K710"/>
    <mergeCell ref="A705:A707"/>
    <mergeCell ref="B705:B707"/>
    <mergeCell ref="E705:E707"/>
    <mergeCell ref="F705:F707"/>
    <mergeCell ref="G705:G707"/>
    <mergeCell ref="H699:H701"/>
    <mergeCell ref="I699:I701"/>
    <mergeCell ref="J699:J701"/>
    <mergeCell ref="K699:K701"/>
    <mergeCell ref="A702:A704"/>
    <mergeCell ref="B702:B704"/>
    <mergeCell ref="E702:E704"/>
    <mergeCell ref="F702:F704"/>
    <mergeCell ref="G702:G704"/>
    <mergeCell ref="H702:H704"/>
    <mergeCell ref="I702:I704"/>
    <mergeCell ref="J702:J704"/>
    <mergeCell ref="K702:K704"/>
    <mergeCell ref="A699:A701"/>
    <mergeCell ref="B699:B701"/>
    <mergeCell ref="E699:E701"/>
    <mergeCell ref="F699:F701"/>
    <mergeCell ref="G699:G701"/>
    <mergeCell ref="H693:H695"/>
    <mergeCell ref="I693:I695"/>
    <mergeCell ref="J693:J695"/>
    <mergeCell ref="K693:K695"/>
    <mergeCell ref="A696:A698"/>
    <mergeCell ref="B696:B698"/>
    <mergeCell ref="E696:E698"/>
    <mergeCell ref="F696:F698"/>
    <mergeCell ref="G696:G698"/>
    <mergeCell ref="H696:H698"/>
    <mergeCell ref="I696:I698"/>
    <mergeCell ref="J696:J698"/>
    <mergeCell ref="K696:K698"/>
    <mergeCell ref="A693:A695"/>
    <mergeCell ref="B693:B695"/>
    <mergeCell ref="E693:E695"/>
    <mergeCell ref="F693:F695"/>
    <mergeCell ref="G693:G695"/>
    <mergeCell ref="H687:H689"/>
    <mergeCell ref="I687:I689"/>
    <mergeCell ref="J687:J689"/>
    <mergeCell ref="K687:K689"/>
    <mergeCell ref="A690:A692"/>
    <mergeCell ref="B690:B692"/>
    <mergeCell ref="E690:E692"/>
    <mergeCell ref="F690:F692"/>
    <mergeCell ref="G690:G692"/>
    <mergeCell ref="H690:H692"/>
    <mergeCell ref="I690:I692"/>
    <mergeCell ref="J690:J692"/>
    <mergeCell ref="K690:K692"/>
    <mergeCell ref="A687:A689"/>
    <mergeCell ref="B687:B689"/>
    <mergeCell ref="E687:E689"/>
    <mergeCell ref="F687:F689"/>
    <mergeCell ref="G687:G689"/>
    <mergeCell ref="H681:H683"/>
    <mergeCell ref="I681:I683"/>
    <mergeCell ref="J681:J683"/>
    <mergeCell ref="K681:K683"/>
    <mergeCell ref="A684:A686"/>
    <mergeCell ref="B684:B686"/>
    <mergeCell ref="E684:E686"/>
    <mergeCell ref="F684:F686"/>
    <mergeCell ref="G684:G686"/>
    <mergeCell ref="H684:H686"/>
    <mergeCell ref="I684:I686"/>
    <mergeCell ref="J684:J686"/>
    <mergeCell ref="K684:K686"/>
    <mergeCell ref="A681:A683"/>
    <mergeCell ref="B681:B683"/>
    <mergeCell ref="E681:E683"/>
    <mergeCell ref="F681:F683"/>
    <mergeCell ref="G681:G683"/>
    <mergeCell ref="H675:H677"/>
    <mergeCell ref="I675:I677"/>
    <mergeCell ref="J675:J677"/>
    <mergeCell ref="K675:K677"/>
    <mergeCell ref="A678:A680"/>
    <mergeCell ref="B678:B680"/>
    <mergeCell ref="E678:E680"/>
    <mergeCell ref="F678:F680"/>
    <mergeCell ref="G678:G680"/>
    <mergeCell ref="H678:H680"/>
    <mergeCell ref="I678:I680"/>
    <mergeCell ref="J678:J680"/>
    <mergeCell ref="K678:K680"/>
    <mergeCell ref="A675:A677"/>
    <mergeCell ref="B675:B677"/>
    <mergeCell ref="E675:E677"/>
    <mergeCell ref="F675:F677"/>
    <mergeCell ref="G675:G677"/>
    <mergeCell ref="H669:H671"/>
    <mergeCell ref="I669:I671"/>
    <mergeCell ref="J669:J671"/>
    <mergeCell ref="K669:K671"/>
    <mergeCell ref="A672:A674"/>
    <mergeCell ref="B672:B674"/>
    <mergeCell ref="E672:E674"/>
    <mergeCell ref="F672:F674"/>
    <mergeCell ref="G672:G674"/>
    <mergeCell ref="H672:H674"/>
    <mergeCell ref="I672:I674"/>
    <mergeCell ref="J672:J674"/>
    <mergeCell ref="K672:K674"/>
    <mergeCell ref="A669:A671"/>
    <mergeCell ref="B669:B671"/>
    <mergeCell ref="E669:E671"/>
    <mergeCell ref="F669:F671"/>
    <mergeCell ref="G669:G671"/>
    <mergeCell ref="H663:H665"/>
    <mergeCell ref="I663:I665"/>
    <mergeCell ref="J663:J665"/>
    <mergeCell ref="K663:K665"/>
    <mergeCell ref="A666:A668"/>
    <mergeCell ref="B666:B668"/>
    <mergeCell ref="E666:E668"/>
    <mergeCell ref="F666:F668"/>
    <mergeCell ref="G666:G668"/>
    <mergeCell ref="H666:H668"/>
    <mergeCell ref="I666:I668"/>
    <mergeCell ref="J666:J668"/>
    <mergeCell ref="K666:K668"/>
    <mergeCell ref="A663:A665"/>
    <mergeCell ref="B663:B665"/>
    <mergeCell ref="E663:E665"/>
    <mergeCell ref="F663:F665"/>
    <mergeCell ref="G663:G665"/>
    <mergeCell ref="H657:H659"/>
    <mergeCell ref="I657:I659"/>
    <mergeCell ref="J657:J659"/>
    <mergeCell ref="K657:K659"/>
    <mergeCell ref="A660:A662"/>
    <mergeCell ref="B660:B662"/>
    <mergeCell ref="E660:E662"/>
    <mergeCell ref="F660:F662"/>
    <mergeCell ref="G660:G662"/>
    <mergeCell ref="H660:H662"/>
    <mergeCell ref="I660:I662"/>
    <mergeCell ref="J660:J662"/>
    <mergeCell ref="K660:K662"/>
    <mergeCell ref="A657:A659"/>
    <mergeCell ref="B657:B659"/>
    <mergeCell ref="E657:E659"/>
    <mergeCell ref="F657:F659"/>
    <mergeCell ref="G657:G659"/>
    <mergeCell ref="H651:H653"/>
    <mergeCell ref="I651:I653"/>
    <mergeCell ref="J651:J653"/>
    <mergeCell ref="K651:K653"/>
    <mergeCell ref="A654:A656"/>
    <mergeCell ref="B654:B656"/>
    <mergeCell ref="E654:E656"/>
    <mergeCell ref="F654:F656"/>
    <mergeCell ref="G654:G656"/>
    <mergeCell ref="H654:H656"/>
    <mergeCell ref="I654:I656"/>
    <mergeCell ref="J654:J656"/>
    <mergeCell ref="K654:K656"/>
    <mergeCell ref="A651:A653"/>
    <mergeCell ref="B651:B653"/>
    <mergeCell ref="E651:E653"/>
    <mergeCell ref="F651:F653"/>
    <mergeCell ref="G651:G653"/>
    <mergeCell ref="H645:H647"/>
    <mergeCell ref="I645:I647"/>
    <mergeCell ref="J645:J647"/>
    <mergeCell ref="K645:K647"/>
    <mergeCell ref="A648:A650"/>
    <mergeCell ref="B648:B650"/>
    <mergeCell ref="E648:E650"/>
    <mergeCell ref="F648:F650"/>
    <mergeCell ref="G648:G650"/>
    <mergeCell ref="H648:H650"/>
    <mergeCell ref="I648:I650"/>
    <mergeCell ref="J648:J650"/>
    <mergeCell ref="K648:K650"/>
    <mergeCell ref="A645:A647"/>
    <mergeCell ref="B645:B647"/>
    <mergeCell ref="E645:E647"/>
    <mergeCell ref="F645:F647"/>
    <mergeCell ref="G645:G647"/>
    <mergeCell ref="K639:K641"/>
    <mergeCell ref="A642:A644"/>
    <mergeCell ref="B642:B644"/>
    <mergeCell ref="E642:E644"/>
    <mergeCell ref="F642:F644"/>
    <mergeCell ref="G642:G644"/>
    <mergeCell ref="H642:H644"/>
    <mergeCell ref="I642:I644"/>
    <mergeCell ref="J642:J644"/>
    <mergeCell ref="K642:K644"/>
    <mergeCell ref="F639:F641"/>
    <mergeCell ref="G639:G641"/>
    <mergeCell ref="H639:H641"/>
    <mergeCell ref="I639:I641"/>
    <mergeCell ref="J639:J641"/>
    <mergeCell ref="A639:A641"/>
    <mergeCell ref="B639:B641"/>
    <mergeCell ref="E639:E641"/>
    <mergeCell ref="A635:B635"/>
    <mergeCell ref="A636:K636"/>
    <mergeCell ref="A637:K637"/>
    <mergeCell ref="H629:H631"/>
    <mergeCell ref="I629:I631"/>
    <mergeCell ref="J629:J631"/>
    <mergeCell ref="A632:A634"/>
    <mergeCell ref="B632:B634"/>
    <mergeCell ref="E632:E634"/>
    <mergeCell ref="F632:F634"/>
    <mergeCell ref="G632:G634"/>
    <mergeCell ref="H632:H634"/>
    <mergeCell ref="I632:I634"/>
    <mergeCell ref="J632:J634"/>
    <mergeCell ref="A629:A631"/>
    <mergeCell ref="B629:B631"/>
    <mergeCell ref="E629:E631"/>
    <mergeCell ref="F629:F631"/>
    <mergeCell ref="G629:G631"/>
    <mergeCell ref="H623:H625"/>
    <mergeCell ref="I623:I625"/>
    <mergeCell ref="J623:J625"/>
    <mergeCell ref="A626:A628"/>
    <mergeCell ref="B626:B628"/>
    <mergeCell ref="E626:E628"/>
    <mergeCell ref="F626:F628"/>
    <mergeCell ref="G626:G628"/>
    <mergeCell ref="H626:H628"/>
    <mergeCell ref="I626:I628"/>
    <mergeCell ref="J626:J628"/>
    <mergeCell ref="A623:A625"/>
    <mergeCell ref="B623:B625"/>
    <mergeCell ref="E623:E625"/>
    <mergeCell ref="F623:F625"/>
    <mergeCell ref="G623:G625"/>
    <mergeCell ref="H617:H619"/>
    <mergeCell ref="I617:I619"/>
    <mergeCell ref="J617:J619"/>
    <mergeCell ref="A620:A622"/>
    <mergeCell ref="B620:B622"/>
    <mergeCell ref="E620:E622"/>
    <mergeCell ref="F620:F622"/>
    <mergeCell ref="G620:G622"/>
    <mergeCell ref="H620:H622"/>
    <mergeCell ref="I620:I622"/>
    <mergeCell ref="J620:J622"/>
    <mergeCell ref="A617:A619"/>
    <mergeCell ref="B617:B619"/>
    <mergeCell ref="E617:E619"/>
    <mergeCell ref="F617:F619"/>
    <mergeCell ref="G617:G619"/>
    <mergeCell ref="H611:H613"/>
    <mergeCell ref="I611:I613"/>
    <mergeCell ref="J611:J613"/>
    <mergeCell ref="A614:A616"/>
    <mergeCell ref="B614:B616"/>
    <mergeCell ref="E614:E616"/>
    <mergeCell ref="F614:F616"/>
    <mergeCell ref="G614:G616"/>
    <mergeCell ref="H614:H616"/>
    <mergeCell ref="I614:I616"/>
    <mergeCell ref="J614:J616"/>
    <mergeCell ref="A611:A613"/>
    <mergeCell ref="B611:B613"/>
    <mergeCell ref="E611:E613"/>
    <mergeCell ref="F611:F613"/>
    <mergeCell ref="G611:G613"/>
    <mergeCell ref="H605:H607"/>
    <mergeCell ref="I605:I607"/>
    <mergeCell ref="J605:J607"/>
    <mergeCell ref="A608:A610"/>
    <mergeCell ref="B608:B610"/>
    <mergeCell ref="E608:E610"/>
    <mergeCell ref="F608:F610"/>
    <mergeCell ref="G608:G610"/>
    <mergeCell ref="H608:H610"/>
    <mergeCell ref="I608:I610"/>
    <mergeCell ref="J608:J610"/>
    <mergeCell ref="A605:A607"/>
    <mergeCell ref="B605:B607"/>
    <mergeCell ref="E605:E607"/>
    <mergeCell ref="F605:F607"/>
    <mergeCell ref="G605:G607"/>
    <mergeCell ref="H599:H601"/>
    <mergeCell ref="I599:I601"/>
    <mergeCell ref="J599:J601"/>
    <mergeCell ref="A602:A604"/>
    <mergeCell ref="B602:B604"/>
    <mergeCell ref="E602:E604"/>
    <mergeCell ref="F602:F604"/>
    <mergeCell ref="G602:G604"/>
    <mergeCell ref="H602:H604"/>
    <mergeCell ref="I602:I604"/>
    <mergeCell ref="J602:J604"/>
    <mergeCell ref="A599:A601"/>
    <mergeCell ref="B599:B601"/>
    <mergeCell ref="E599:E601"/>
    <mergeCell ref="F599:F601"/>
    <mergeCell ref="G599:G601"/>
    <mergeCell ref="H593:H595"/>
    <mergeCell ref="I593:I595"/>
    <mergeCell ref="J593:J595"/>
    <mergeCell ref="A596:A598"/>
    <mergeCell ref="B596:B598"/>
    <mergeCell ref="E596:E598"/>
    <mergeCell ref="F596:F598"/>
    <mergeCell ref="G596:G598"/>
    <mergeCell ref="H596:H598"/>
    <mergeCell ref="I596:I598"/>
    <mergeCell ref="J596:J598"/>
    <mergeCell ref="A593:A595"/>
    <mergeCell ref="B593:B595"/>
    <mergeCell ref="E593:E595"/>
    <mergeCell ref="F593:F595"/>
    <mergeCell ref="G593:G595"/>
    <mergeCell ref="H587:H589"/>
    <mergeCell ref="I587:I589"/>
    <mergeCell ref="J587:J589"/>
    <mergeCell ref="A590:A592"/>
    <mergeCell ref="B590:B592"/>
    <mergeCell ref="E590:E592"/>
    <mergeCell ref="F590:F592"/>
    <mergeCell ref="G590:G592"/>
    <mergeCell ref="H590:H592"/>
    <mergeCell ref="I590:I592"/>
    <mergeCell ref="J590:J592"/>
    <mergeCell ref="A587:A589"/>
    <mergeCell ref="B587:B589"/>
    <mergeCell ref="E587:E589"/>
    <mergeCell ref="F587:F589"/>
    <mergeCell ref="G587:G589"/>
    <mergeCell ref="H581:H583"/>
    <mergeCell ref="I581:I583"/>
    <mergeCell ref="J581:J583"/>
    <mergeCell ref="A584:A586"/>
    <mergeCell ref="B584:B586"/>
    <mergeCell ref="E584:E586"/>
    <mergeCell ref="F584:F586"/>
    <mergeCell ref="G584:G586"/>
    <mergeCell ref="H584:H586"/>
    <mergeCell ref="I584:I586"/>
    <mergeCell ref="J584:J586"/>
    <mergeCell ref="A581:A583"/>
    <mergeCell ref="B581:B583"/>
    <mergeCell ref="E581:E583"/>
    <mergeCell ref="F581:F583"/>
    <mergeCell ref="G581:G583"/>
    <mergeCell ref="H575:H577"/>
    <mergeCell ref="I575:I577"/>
    <mergeCell ref="J575:J577"/>
    <mergeCell ref="A578:A580"/>
    <mergeCell ref="B578:B580"/>
    <mergeCell ref="E578:E580"/>
    <mergeCell ref="F578:F580"/>
    <mergeCell ref="G578:G580"/>
    <mergeCell ref="H578:H580"/>
    <mergeCell ref="I578:I580"/>
    <mergeCell ref="J578:J580"/>
    <mergeCell ref="A575:A577"/>
    <mergeCell ref="B575:B577"/>
    <mergeCell ref="E575:E577"/>
    <mergeCell ref="F575:F577"/>
    <mergeCell ref="G575:G577"/>
    <mergeCell ref="H569:H571"/>
    <mergeCell ref="I569:I571"/>
    <mergeCell ref="J569:J571"/>
    <mergeCell ref="A572:A574"/>
    <mergeCell ref="B572:B574"/>
    <mergeCell ref="E572:E574"/>
    <mergeCell ref="F572:F574"/>
    <mergeCell ref="G572:G574"/>
    <mergeCell ref="H572:H574"/>
    <mergeCell ref="I572:I574"/>
    <mergeCell ref="J572:J574"/>
    <mergeCell ref="A569:A571"/>
    <mergeCell ref="B569:B571"/>
    <mergeCell ref="E569:E571"/>
    <mergeCell ref="F569:F571"/>
    <mergeCell ref="G569:G571"/>
    <mergeCell ref="H563:H565"/>
    <mergeCell ref="I563:I565"/>
    <mergeCell ref="J563:J565"/>
    <mergeCell ref="A566:A568"/>
    <mergeCell ref="B566:B568"/>
    <mergeCell ref="E566:E568"/>
    <mergeCell ref="F566:F568"/>
    <mergeCell ref="G566:G568"/>
    <mergeCell ref="H566:H568"/>
    <mergeCell ref="I566:I568"/>
    <mergeCell ref="J566:J568"/>
    <mergeCell ref="A563:A565"/>
    <mergeCell ref="B563:B565"/>
    <mergeCell ref="E563:E565"/>
    <mergeCell ref="F563:F565"/>
    <mergeCell ref="G563:G565"/>
    <mergeCell ref="H557:H559"/>
    <mergeCell ref="I557:I559"/>
    <mergeCell ref="J557:J559"/>
    <mergeCell ref="A560:A562"/>
    <mergeCell ref="B560:B562"/>
    <mergeCell ref="E560:E562"/>
    <mergeCell ref="F560:F562"/>
    <mergeCell ref="G560:G562"/>
    <mergeCell ref="H560:H562"/>
    <mergeCell ref="I560:I562"/>
    <mergeCell ref="J560:J562"/>
    <mergeCell ref="A557:A559"/>
    <mergeCell ref="B557:B559"/>
    <mergeCell ref="E557:E559"/>
    <mergeCell ref="F557:F559"/>
    <mergeCell ref="G557:G559"/>
    <mergeCell ref="H551:H553"/>
    <mergeCell ref="I551:I553"/>
    <mergeCell ref="J551:J553"/>
    <mergeCell ref="A554:A556"/>
    <mergeCell ref="B554:B556"/>
    <mergeCell ref="E554:E556"/>
    <mergeCell ref="F554:F556"/>
    <mergeCell ref="G554:G556"/>
    <mergeCell ref="H554:H556"/>
    <mergeCell ref="I554:I556"/>
    <mergeCell ref="J554:J556"/>
    <mergeCell ref="A551:A553"/>
    <mergeCell ref="B551:B553"/>
    <mergeCell ref="E551:E553"/>
    <mergeCell ref="F551:F553"/>
    <mergeCell ref="G551:G553"/>
    <mergeCell ref="H545:H547"/>
    <mergeCell ref="I545:I547"/>
    <mergeCell ref="J545:J547"/>
    <mergeCell ref="A548:A550"/>
    <mergeCell ref="B548:B550"/>
    <mergeCell ref="E548:E550"/>
    <mergeCell ref="F548:F550"/>
    <mergeCell ref="G548:G550"/>
    <mergeCell ref="H548:H550"/>
    <mergeCell ref="I548:I550"/>
    <mergeCell ref="J548:J550"/>
    <mergeCell ref="A545:A547"/>
    <mergeCell ref="B545:B547"/>
    <mergeCell ref="E545:E547"/>
    <mergeCell ref="F545:F547"/>
    <mergeCell ref="G545:G547"/>
    <mergeCell ref="H539:H541"/>
    <mergeCell ref="I539:I541"/>
    <mergeCell ref="J539:J541"/>
    <mergeCell ref="A542:A544"/>
    <mergeCell ref="B542:B544"/>
    <mergeCell ref="E542:E544"/>
    <mergeCell ref="F542:F544"/>
    <mergeCell ref="G542:G544"/>
    <mergeCell ref="H542:H544"/>
    <mergeCell ref="I542:I544"/>
    <mergeCell ref="J542:J544"/>
    <mergeCell ref="A539:A541"/>
    <mergeCell ref="B539:B541"/>
    <mergeCell ref="E539:E541"/>
    <mergeCell ref="F539:F541"/>
    <mergeCell ref="G539:G541"/>
    <mergeCell ref="H533:H535"/>
    <mergeCell ref="I533:I535"/>
    <mergeCell ref="J533:J535"/>
    <mergeCell ref="A536:A538"/>
    <mergeCell ref="B536:B538"/>
    <mergeCell ref="E536:E538"/>
    <mergeCell ref="F536:F538"/>
    <mergeCell ref="G536:G538"/>
    <mergeCell ref="H536:H538"/>
    <mergeCell ref="I536:I538"/>
    <mergeCell ref="J536:J538"/>
    <mergeCell ref="A533:A535"/>
    <mergeCell ref="B533:B535"/>
    <mergeCell ref="E533:E535"/>
    <mergeCell ref="F533:F535"/>
    <mergeCell ref="G533:G535"/>
    <mergeCell ref="H527:H529"/>
    <mergeCell ref="I527:I529"/>
    <mergeCell ref="J527:J529"/>
    <mergeCell ref="A530:A532"/>
    <mergeCell ref="B530:B532"/>
    <mergeCell ref="E530:E532"/>
    <mergeCell ref="F530:F532"/>
    <mergeCell ref="G530:G532"/>
    <mergeCell ref="H530:H532"/>
    <mergeCell ref="I530:I532"/>
    <mergeCell ref="J530:J532"/>
    <mergeCell ref="A527:A529"/>
    <mergeCell ref="B527:B529"/>
    <mergeCell ref="E527:E529"/>
    <mergeCell ref="F527:F529"/>
    <mergeCell ref="G527:G529"/>
    <mergeCell ref="H521:H523"/>
    <mergeCell ref="I521:I523"/>
    <mergeCell ref="J521:J523"/>
    <mergeCell ref="A524:A526"/>
    <mergeCell ref="B524:B526"/>
    <mergeCell ref="E524:E526"/>
    <mergeCell ref="F524:F526"/>
    <mergeCell ref="G524:G526"/>
    <mergeCell ref="H524:H526"/>
    <mergeCell ref="I524:I526"/>
    <mergeCell ref="J524:J526"/>
    <mergeCell ref="A521:A523"/>
    <mergeCell ref="B521:B523"/>
    <mergeCell ref="E521:E523"/>
    <mergeCell ref="F521:F523"/>
    <mergeCell ref="G521:G523"/>
    <mergeCell ref="H515:H517"/>
    <mergeCell ref="I515:I517"/>
    <mergeCell ref="J515:J517"/>
    <mergeCell ref="A518:A520"/>
    <mergeCell ref="B518:B520"/>
    <mergeCell ref="E518:E520"/>
    <mergeCell ref="F518:F520"/>
    <mergeCell ref="G518:G520"/>
    <mergeCell ref="H518:H520"/>
    <mergeCell ref="I518:I520"/>
    <mergeCell ref="J518:J520"/>
    <mergeCell ref="A515:A517"/>
    <mergeCell ref="B515:B517"/>
    <mergeCell ref="E515:E517"/>
    <mergeCell ref="F515:F517"/>
    <mergeCell ref="G515:G517"/>
    <mergeCell ref="H509:H511"/>
    <mergeCell ref="I509:I511"/>
    <mergeCell ref="J509:J511"/>
    <mergeCell ref="A512:A514"/>
    <mergeCell ref="B512:B514"/>
    <mergeCell ref="E512:E514"/>
    <mergeCell ref="F512:F514"/>
    <mergeCell ref="G512:G514"/>
    <mergeCell ref="H512:H514"/>
    <mergeCell ref="I512:I514"/>
    <mergeCell ref="J512:J514"/>
    <mergeCell ref="A509:A511"/>
    <mergeCell ref="B509:B511"/>
    <mergeCell ref="E509:E511"/>
    <mergeCell ref="F509:F511"/>
    <mergeCell ref="G509:G511"/>
    <mergeCell ref="H503:H505"/>
    <mergeCell ref="I503:I505"/>
    <mergeCell ref="J503:J505"/>
    <mergeCell ref="A506:A508"/>
    <mergeCell ref="B506:B508"/>
    <mergeCell ref="E506:E508"/>
    <mergeCell ref="F506:F508"/>
    <mergeCell ref="G506:G508"/>
    <mergeCell ref="H506:H508"/>
    <mergeCell ref="I506:I508"/>
    <mergeCell ref="J506:J508"/>
    <mergeCell ref="A503:A505"/>
    <mergeCell ref="B503:B505"/>
    <mergeCell ref="E503:E505"/>
    <mergeCell ref="F503:F505"/>
    <mergeCell ref="G503:G505"/>
    <mergeCell ref="H497:H499"/>
    <mergeCell ref="I497:I499"/>
    <mergeCell ref="J497:J499"/>
    <mergeCell ref="A500:A502"/>
    <mergeCell ref="B500:B502"/>
    <mergeCell ref="E500:E502"/>
    <mergeCell ref="F500:F502"/>
    <mergeCell ref="G500:G502"/>
    <mergeCell ref="H500:H502"/>
    <mergeCell ref="I500:I502"/>
    <mergeCell ref="J500:J502"/>
    <mergeCell ref="A497:A499"/>
    <mergeCell ref="B497:B499"/>
    <mergeCell ref="E497:E499"/>
    <mergeCell ref="F497:F499"/>
    <mergeCell ref="G497:G499"/>
    <mergeCell ref="H491:H493"/>
    <mergeCell ref="I491:I493"/>
    <mergeCell ref="J491:J493"/>
    <mergeCell ref="A494:A496"/>
    <mergeCell ref="B494:B496"/>
    <mergeCell ref="E494:E496"/>
    <mergeCell ref="F494:F496"/>
    <mergeCell ref="G494:G496"/>
    <mergeCell ref="H494:H496"/>
    <mergeCell ref="I494:I496"/>
    <mergeCell ref="J494:J496"/>
    <mergeCell ref="A491:A493"/>
    <mergeCell ref="B491:B493"/>
    <mergeCell ref="E491:E493"/>
    <mergeCell ref="F491:F493"/>
    <mergeCell ref="G491:G493"/>
    <mergeCell ref="H485:H487"/>
    <mergeCell ref="I485:I487"/>
    <mergeCell ref="J485:J487"/>
    <mergeCell ref="A488:A490"/>
    <mergeCell ref="B488:B490"/>
    <mergeCell ref="E488:E490"/>
    <mergeCell ref="F488:F490"/>
    <mergeCell ref="G488:G490"/>
    <mergeCell ref="H488:H490"/>
    <mergeCell ref="I488:I490"/>
    <mergeCell ref="J488:J490"/>
    <mergeCell ref="A485:A487"/>
    <mergeCell ref="B485:B487"/>
    <mergeCell ref="E485:E487"/>
    <mergeCell ref="F485:F487"/>
    <mergeCell ref="G485:G487"/>
    <mergeCell ref="A482:A484"/>
    <mergeCell ref="B482:B484"/>
    <mergeCell ref="E482:E484"/>
    <mergeCell ref="F482:F484"/>
    <mergeCell ref="G482:G484"/>
    <mergeCell ref="H482:H484"/>
    <mergeCell ref="I482:I484"/>
    <mergeCell ref="J482:J484"/>
    <mergeCell ref="F479:F481"/>
    <mergeCell ref="G479:G481"/>
    <mergeCell ref="H479:H481"/>
    <mergeCell ref="I479:I481"/>
    <mergeCell ref="J479:J481"/>
    <mergeCell ref="A479:A481"/>
    <mergeCell ref="B479:B481"/>
    <mergeCell ref="E479:E481"/>
    <mergeCell ref="A475:B475"/>
    <mergeCell ref="A476:K476"/>
    <mergeCell ref="A477:K477"/>
    <mergeCell ref="H472:H474"/>
    <mergeCell ref="I472:I474"/>
    <mergeCell ref="J472:J474"/>
    <mergeCell ref="K472:K474"/>
    <mergeCell ref="A472:A474"/>
    <mergeCell ref="B472:B474"/>
    <mergeCell ref="E472:E474"/>
    <mergeCell ref="F472:F474"/>
    <mergeCell ref="G472:G474"/>
    <mergeCell ref="A469:K469"/>
    <mergeCell ref="A470:K470"/>
    <mergeCell ref="H465:H467"/>
    <mergeCell ref="I465:I467"/>
    <mergeCell ref="J465:J467"/>
    <mergeCell ref="K465:K467"/>
    <mergeCell ref="A468:B468"/>
    <mergeCell ref="A465:A467"/>
    <mergeCell ref="B465:B467"/>
    <mergeCell ref="E465:E467"/>
    <mergeCell ref="F465:F467"/>
    <mergeCell ref="G465:G467"/>
    <mergeCell ref="H459:H461"/>
    <mergeCell ref="I459:I461"/>
    <mergeCell ref="J459:J461"/>
    <mergeCell ref="K459:K461"/>
    <mergeCell ref="A462:A464"/>
    <mergeCell ref="B462:B464"/>
    <mergeCell ref="E462:E464"/>
    <mergeCell ref="F462:F464"/>
    <mergeCell ref="G462:G464"/>
    <mergeCell ref="H462:H464"/>
    <mergeCell ref="I462:I464"/>
    <mergeCell ref="J462:J464"/>
    <mergeCell ref="K462:K464"/>
    <mergeCell ref="A459:A461"/>
    <mergeCell ref="B459:B461"/>
    <mergeCell ref="E459:E461"/>
    <mergeCell ref="F459:F461"/>
    <mergeCell ref="G459:G461"/>
    <mergeCell ref="H453:H455"/>
    <mergeCell ref="I453:I455"/>
    <mergeCell ref="J453:J455"/>
    <mergeCell ref="K453:K455"/>
    <mergeCell ref="A456:A458"/>
    <mergeCell ref="B456:B458"/>
    <mergeCell ref="E456:E458"/>
    <mergeCell ref="F456:F458"/>
    <mergeCell ref="G456:G458"/>
    <mergeCell ref="H456:H458"/>
    <mergeCell ref="I456:I458"/>
    <mergeCell ref="J456:J458"/>
    <mergeCell ref="K456:K458"/>
    <mergeCell ref="A453:A455"/>
    <mergeCell ref="B453:B455"/>
    <mergeCell ref="E453:E455"/>
    <mergeCell ref="F453:F455"/>
    <mergeCell ref="G453:G455"/>
    <mergeCell ref="H447:H449"/>
    <mergeCell ref="I447:I449"/>
    <mergeCell ref="J447:J449"/>
    <mergeCell ref="K447:K449"/>
    <mergeCell ref="A450:A452"/>
    <mergeCell ref="B450:B452"/>
    <mergeCell ref="E450:E452"/>
    <mergeCell ref="F450:F452"/>
    <mergeCell ref="G450:G452"/>
    <mergeCell ref="H450:H452"/>
    <mergeCell ref="I450:I452"/>
    <mergeCell ref="J450:J452"/>
    <mergeCell ref="K450:K452"/>
    <mergeCell ref="A447:A449"/>
    <mergeCell ref="B447:B449"/>
    <mergeCell ref="E447:E449"/>
    <mergeCell ref="F447:F449"/>
    <mergeCell ref="G447:G449"/>
    <mergeCell ref="H441:H443"/>
    <mergeCell ref="I441:I443"/>
    <mergeCell ref="J441:J443"/>
    <mergeCell ref="K441:K443"/>
    <mergeCell ref="A444:A446"/>
    <mergeCell ref="B444:B446"/>
    <mergeCell ref="E444:E446"/>
    <mergeCell ref="F444:F446"/>
    <mergeCell ref="G444:G446"/>
    <mergeCell ref="H444:H446"/>
    <mergeCell ref="I444:I446"/>
    <mergeCell ref="J444:J446"/>
    <mergeCell ref="K444:K446"/>
    <mergeCell ref="A441:A443"/>
    <mergeCell ref="B441:B443"/>
    <mergeCell ref="E441:E443"/>
    <mergeCell ref="F441:F443"/>
    <mergeCell ref="G441:G443"/>
    <mergeCell ref="H435:H437"/>
    <mergeCell ref="I435:I437"/>
    <mergeCell ref="J435:J437"/>
    <mergeCell ref="K435:K437"/>
    <mergeCell ref="A438:A440"/>
    <mergeCell ref="B438:B440"/>
    <mergeCell ref="E438:E440"/>
    <mergeCell ref="F438:F440"/>
    <mergeCell ref="G438:G440"/>
    <mergeCell ref="H438:H440"/>
    <mergeCell ref="I438:I440"/>
    <mergeCell ref="J438:J440"/>
    <mergeCell ref="K438:K440"/>
    <mergeCell ref="A435:A437"/>
    <mergeCell ref="B435:B437"/>
    <mergeCell ref="E435:E437"/>
    <mergeCell ref="F435:F437"/>
    <mergeCell ref="G435:G437"/>
    <mergeCell ref="H429:H431"/>
    <mergeCell ref="I429:I431"/>
    <mergeCell ref="J429:J431"/>
    <mergeCell ref="K429:K431"/>
    <mergeCell ref="A432:A434"/>
    <mergeCell ref="B432:B434"/>
    <mergeCell ref="E432:E434"/>
    <mergeCell ref="F432:F434"/>
    <mergeCell ref="G432:G434"/>
    <mergeCell ref="H432:H434"/>
    <mergeCell ref="I432:I434"/>
    <mergeCell ref="J432:J434"/>
    <mergeCell ref="K432:K434"/>
    <mergeCell ref="A429:A431"/>
    <mergeCell ref="B429:B431"/>
    <mergeCell ref="E429:E431"/>
    <mergeCell ref="F429:F431"/>
    <mergeCell ref="G429:G431"/>
    <mergeCell ref="H423:H425"/>
    <mergeCell ref="I423:I425"/>
    <mergeCell ref="J423:J425"/>
    <mergeCell ref="K423:K425"/>
    <mergeCell ref="A426:A428"/>
    <mergeCell ref="B426:B428"/>
    <mergeCell ref="E426:E428"/>
    <mergeCell ref="F426:F428"/>
    <mergeCell ref="G426:G428"/>
    <mergeCell ref="H426:H428"/>
    <mergeCell ref="I426:I428"/>
    <mergeCell ref="J426:J428"/>
    <mergeCell ref="K426:K428"/>
    <mergeCell ref="A423:A425"/>
    <mergeCell ref="B423:B425"/>
    <mergeCell ref="E423:E425"/>
    <mergeCell ref="F423:F425"/>
    <mergeCell ref="G423:G425"/>
    <mergeCell ref="H417:H419"/>
    <mergeCell ref="I417:I419"/>
    <mergeCell ref="J417:J419"/>
    <mergeCell ref="K417:K419"/>
    <mergeCell ref="A420:A422"/>
    <mergeCell ref="B420:B422"/>
    <mergeCell ref="E420:E422"/>
    <mergeCell ref="F420:F422"/>
    <mergeCell ref="G420:G422"/>
    <mergeCell ref="H420:H422"/>
    <mergeCell ref="I420:I422"/>
    <mergeCell ref="J420:J422"/>
    <mergeCell ref="K420:K422"/>
    <mergeCell ref="A417:A419"/>
    <mergeCell ref="B417:B419"/>
    <mergeCell ref="E417:E419"/>
    <mergeCell ref="F417:F419"/>
    <mergeCell ref="G417:G419"/>
    <mergeCell ref="H411:H413"/>
    <mergeCell ref="I411:I413"/>
    <mergeCell ref="J411:J413"/>
    <mergeCell ref="K411:K413"/>
    <mergeCell ref="A414:A416"/>
    <mergeCell ref="B414:B416"/>
    <mergeCell ref="E414:E416"/>
    <mergeCell ref="F414:F416"/>
    <mergeCell ref="G414:G416"/>
    <mergeCell ref="H414:H416"/>
    <mergeCell ref="I414:I416"/>
    <mergeCell ref="J414:J416"/>
    <mergeCell ref="K414:K416"/>
    <mergeCell ref="A411:A413"/>
    <mergeCell ref="B411:B413"/>
    <mergeCell ref="E411:E413"/>
    <mergeCell ref="F411:F413"/>
    <mergeCell ref="G411:G413"/>
    <mergeCell ref="H405:H407"/>
    <mergeCell ref="I405:I407"/>
    <mergeCell ref="J405:J407"/>
    <mergeCell ref="K405:K407"/>
    <mergeCell ref="A408:A410"/>
    <mergeCell ref="B408:B410"/>
    <mergeCell ref="E408:E410"/>
    <mergeCell ref="F408:F410"/>
    <mergeCell ref="G408:G410"/>
    <mergeCell ref="H408:H410"/>
    <mergeCell ref="I408:I410"/>
    <mergeCell ref="J408:J410"/>
    <mergeCell ref="K408:K410"/>
    <mergeCell ref="A405:A407"/>
    <mergeCell ref="B405:B407"/>
    <mergeCell ref="E405:E407"/>
    <mergeCell ref="F405:F407"/>
    <mergeCell ref="G405:G407"/>
    <mergeCell ref="H399:H401"/>
    <mergeCell ref="I399:I401"/>
    <mergeCell ref="J399:J401"/>
    <mergeCell ref="K399:K401"/>
    <mergeCell ref="A402:A404"/>
    <mergeCell ref="B402:B404"/>
    <mergeCell ref="E402:E404"/>
    <mergeCell ref="F402:F404"/>
    <mergeCell ref="G402:G404"/>
    <mergeCell ref="H402:H404"/>
    <mergeCell ref="I402:I404"/>
    <mergeCell ref="J402:J404"/>
    <mergeCell ref="K402:K404"/>
    <mergeCell ref="A399:A401"/>
    <mergeCell ref="B399:B401"/>
    <mergeCell ref="E399:E401"/>
    <mergeCell ref="F399:F401"/>
    <mergeCell ref="G399:G401"/>
    <mergeCell ref="A393:K393"/>
    <mergeCell ref="A394:K394"/>
    <mergeCell ref="A396:A398"/>
    <mergeCell ref="B396:B398"/>
    <mergeCell ref="E396:E398"/>
    <mergeCell ref="F396:F398"/>
    <mergeCell ref="G396:G398"/>
    <mergeCell ref="H396:H398"/>
    <mergeCell ref="I396:I398"/>
    <mergeCell ref="J396:J398"/>
    <mergeCell ref="K396:K398"/>
    <mergeCell ref="H389:H391"/>
    <mergeCell ref="I389:I391"/>
    <mergeCell ref="J389:J391"/>
    <mergeCell ref="K389:K391"/>
    <mergeCell ref="A392:B392"/>
    <mergeCell ref="A389:A391"/>
    <mergeCell ref="B389:B391"/>
    <mergeCell ref="E389:E391"/>
    <mergeCell ref="F389:F391"/>
    <mergeCell ref="G389:G391"/>
    <mergeCell ref="H383:H385"/>
    <mergeCell ref="I383:I385"/>
    <mergeCell ref="J383:J385"/>
    <mergeCell ref="K383:K385"/>
    <mergeCell ref="A386:A388"/>
    <mergeCell ref="B386:B388"/>
    <mergeCell ref="E386:E388"/>
    <mergeCell ref="F386:F388"/>
    <mergeCell ref="G386:G388"/>
    <mergeCell ref="H386:H388"/>
    <mergeCell ref="I386:I388"/>
    <mergeCell ref="J386:J388"/>
    <mergeCell ref="K386:K388"/>
    <mergeCell ref="A383:A385"/>
    <mergeCell ref="B383:B385"/>
    <mergeCell ref="E383:E385"/>
    <mergeCell ref="F383:F385"/>
    <mergeCell ref="G383:G385"/>
    <mergeCell ref="H377:H379"/>
    <mergeCell ref="I377:I379"/>
    <mergeCell ref="J377:J379"/>
    <mergeCell ref="K377:K379"/>
    <mergeCell ref="A380:A382"/>
    <mergeCell ref="B380:B382"/>
    <mergeCell ref="E380:E382"/>
    <mergeCell ref="F380:F382"/>
    <mergeCell ref="G380:G382"/>
    <mergeCell ref="H380:H382"/>
    <mergeCell ref="I380:I382"/>
    <mergeCell ref="J380:J382"/>
    <mergeCell ref="K380:K382"/>
    <mergeCell ref="A377:A379"/>
    <mergeCell ref="B377:B379"/>
    <mergeCell ref="E377:E379"/>
    <mergeCell ref="F377:F379"/>
    <mergeCell ref="G377:G379"/>
    <mergeCell ref="H371:H373"/>
    <mergeCell ref="I371:I373"/>
    <mergeCell ref="J371:J373"/>
    <mergeCell ref="K371:K373"/>
    <mergeCell ref="A374:A376"/>
    <mergeCell ref="B374:B376"/>
    <mergeCell ref="E374:E376"/>
    <mergeCell ref="F374:F376"/>
    <mergeCell ref="G374:G376"/>
    <mergeCell ref="H374:H376"/>
    <mergeCell ref="I374:I376"/>
    <mergeCell ref="J374:J376"/>
    <mergeCell ref="K374:K376"/>
    <mergeCell ref="A371:A373"/>
    <mergeCell ref="B371:B373"/>
    <mergeCell ref="E371:E373"/>
    <mergeCell ref="F371:F373"/>
    <mergeCell ref="G371:G373"/>
    <mergeCell ref="H365:H367"/>
    <mergeCell ref="I365:I367"/>
    <mergeCell ref="J365:J367"/>
    <mergeCell ref="K365:K367"/>
    <mergeCell ref="A368:A370"/>
    <mergeCell ref="B368:B370"/>
    <mergeCell ref="E368:E370"/>
    <mergeCell ref="F368:F370"/>
    <mergeCell ref="G368:G370"/>
    <mergeCell ref="H368:H370"/>
    <mergeCell ref="I368:I370"/>
    <mergeCell ref="J368:J370"/>
    <mergeCell ref="K368:K370"/>
    <mergeCell ref="A365:A367"/>
    <mergeCell ref="B365:B367"/>
    <mergeCell ref="E365:E367"/>
    <mergeCell ref="F365:F367"/>
    <mergeCell ref="G365:G367"/>
    <mergeCell ref="H359:H361"/>
    <mergeCell ref="I359:I361"/>
    <mergeCell ref="J359:J361"/>
    <mergeCell ref="K359:K361"/>
    <mergeCell ref="A362:A364"/>
    <mergeCell ref="B362:B364"/>
    <mergeCell ref="E362:E364"/>
    <mergeCell ref="F362:F364"/>
    <mergeCell ref="G362:G364"/>
    <mergeCell ref="H362:H364"/>
    <mergeCell ref="I362:I364"/>
    <mergeCell ref="J362:J364"/>
    <mergeCell ref="K362:K364"/>
    <mergeCell ref="A359:A361"/>
    <mergeCell ref="B359:B361"/>
    <mergeCell ref="E359:E361"/>
    <mergeCell ref="F359:F361"/>
    <mergeCell ref="G359:G361"/>
    <mergeCell ref="H353:H355"/>
    <mergeCell ref="I353:I355"/>
    <mergeCell ref="J353:J355"/>
    <mergeCell ref="K353:K355"/>
    <mergeCell ref="A356:A358"/>
    <mergeCell ref="B356:B358"/>
    <mergeCell ref="E356:E358"/>
    <mergeCell ref="F356:F358"/>
    <mergeCell ref="G356:G358"/>
    <mergeCell ref="H356:H358"/>
    <mergeCell ref="I356:I358"/>
    <mergeCell ref="J356:J358"/>
    <mergeCell ref="K356:K358"/>
    <mergeCell ref="A353:A355"/>
    <mergeCell ref="B353:B355"/>
    <mergeCell ref="E353:E355"/>
    <mergeCell ref="F353:F355"/>
    <mergeCell ref="G353:G355"/>
    <mergeCell ref="K347:K349"/>
    <mergeCell ref="A350:A352"/>
    <mergeCell ref="B350:B352"/>
    <mergeCell ref="E350:E352"/>
    <mergeCell ref="F350:F352"/>
    <mergeCell ref="G350:G352"/>
    <mergeCell ref="H350:H352"/>
    <mergeCell ref="I350:I352"/>
    <mergeCell ref="J350:J352"/>
    <mergeCell ref="K350:K352"/>
    <mergeCell ref="F347:F349"/>
    <mergeCell ref="G347:G349"/>
    <mergeCell ref="H347:H349"/>
    <mergeCell ref="I347:I349"/>
    <mergeCell ref="J347:J349"/>
    <mergeCell ref="A347:A349"/>
    <mergeCell ref="B347:B349"/>
    <mergeCell ref="E347:E349"/>
    <mergeCell ref="A343:B343"/>
    <mergeCell ref="A344:K344"/>
    <mergeCell ref="A345:K345"/>
    <mergeCell ref="K337:K339"/>
    <mergeCell ref="A340:A342"/>
    <mergeCell ref="B340:B342"/>
    <mergeCell ref="E340:E342"/>
    <mergeCell ref="F340:F342"/>
    <mergeCell ref="G340:G342"/>
    <mergeCell ref="H340:H342"/>
    <mergeCell ref="I340:I342"/>
    <mergeCell ref="J340:J342"/>
    <mergeCell ref="K340:K342"/>
    <mergeCell ref="F337:F339"/>
    <mergeCell ref="G337:G339"/>
    <mergeCell ref="H337:H339"/>
    <mergeCell ref="I337:I339"/>
    <mergeCell ref="J337:J339"/>
    <mergeCell ref="A337:A339"/>
    <mergeCell ref="B337:B339"/>
    <mergeCell ref="E337:E339"/>
    <mergeCell ref="A333:B333"/>
    <mergeCell ref="A334:K334"/>
    <mergeCell ref="A335:K335"/>
    <mergeCell ref="H327:H329"/>
    <mergeCell ref="I327:I329"/>
    <mergeCell ref="J327:J329"/>
    <mergeCell ref="K327:K329"/>
    <mergeCell ref="A330:A332"/>
    <mergeCell ref="B330:B332"/>
    <mergeCell ref="E330:E332"/>
    <mergeCell ref="F330:F332"/>
    <mergeCell ref="G330:G332"/>
    <mergeCell ref="H330:H332"/>
    <mergeCell ref="I330:I332"/>
    <mergeCell ref="J330:J332"/>
    <mergeCell ref="K330:K332"/>
    <mergeCell ref="A327:A329"/>
    <mergeCell ref="B327:B329"/>
    <mergeCell ref="E327:E329"/>
    <mergeCell ref="F327:F329"/>
    <mergeCell ref="G327:G329"/>
    <mergeCell ref="H321:H323"/>
    <mergeCell ref="I321:I323"/>
    <mergeCell ref="J321:J323"/>
    <mergeCell ref="K321:K323"/>
    <mergeCell ref="A324:A326"/>
    <mergeCell ref="B324:B326"/>
    <mergeCell ref="E324:E326"/>
    <mergeCell ref="F324:F326"/>
    <mergeCell ref="G324:G326"/>
    <mergeCell ref="H324:H326"/>
    <mergeCell ref="I324:I326"/>
    <mergeCell ref="J324:J326"/>
    <mergeCell ref="K324:K326"/>
    <mergeCell ref="A321:A323"/>
    <mergeCell ref="B321:B323"/>
    <mergeCell ref="E321:E323"/>
    <mergeCell ref="F321:F323"/>
    <mergeCell ref="G321:G323"/>
    <mergeCell ref="H315:H317"/>
    <mergeCell ref="I315:I317"/>
    <mergeCell ref="J315:J317"/>
    <mergeCell ref="K315:K317"/>
    <mergeCell ref="A318:A320"/>
    <mergeCell ref="B318:B320"/>
    <mergeCell ref="E318:E320"/>
    <mergeCell ref="F318:F320"/>
    <mergeCell ref="G318:G320"/>
    <mergeCell ref="H318:H320"/>
    <mergeCell ref="I318:I320"/>
    <mergeCell ref="J318:J320"/>
    <mergeCell ref="K318:K320"/>
    <mergeCell ref="A315:A317"/>
    <mergeCell ref="B315:B317"/>
    <mergeCell ref="E315:E317"/>
    <mergeCell ref="F315:F317"/>
    <mergeCell ref="G315:G317"/>
    <mergeCell ref="H309:H311"/>
    <mergeCell ref="I309:I311"/>
    <mergeCell ref="J309:J311"/>
    <mergeCell ref="K309:K311"/>
    <mergeCell ref="A312:A314"/>
    <mergeCell ref="B312:B314"/>
    <mergeCell ref="E312:E314"/>
    <mergeCell ref="F312:F314"/>
    <mergeCell ref="G312:G314"/>
    <mergeCell ref="H312:H314"/>
    <mergeCell ref="I312:I314"/>
    <mergeCell ref="J312:J314"/>
    <mergeCell ref="K312:K314"/>
    <mergeCell ref="A309:A311"/>
    <mergeCell ref="B309:B311"/>
    <mergeCell ref="E309:E311"/>
    <mergeCell ref="F309:F311"/>
    <mergeCell ref="G309:G311"/>
    <mergeCell ref="H303:H305"/>
    <mergeCell ref="I303:I305"/>
    <mergeCell ref="J303:J305"/>
    <mergeCell ref="K303:K305"/>
    <mergeCell ref="A306:A308"/>
    <mergeCell ref="B306:B308"/>
    <mergeCell ref="E306:E308"/>
    <mergeCell ref="F306:F308"/>
    <mergeCell ref="G306:G308"/>
    <mergeCell ref="H306:H308"/>
    <mergeCell ref="I306:I308"/>
    <mergeCell ref="J306:J308"/>
    <mergeCell ref="K306:K308"/>
    <mergeCell ref="A303:A305"/>
    <mergeCell ref="B303:B305"/>
    <mergeCell ref="E303:E305"/>
    <mergeCell ref="F303:F305"/>
    <mergeCell ref="G303:G305"/>
    <mergeCell ref="H297:H299"/>
    <mergeCell ref="I297:I299"/>
    <mergeCell ref="J297:J299"/>
    <mergeCell ref="K297:K299"/>
    <mergeCell ref="A300:A302"/>
    <mergeCell ref="B300:B302"/>
    <mergeCell ref="E300:E302"/>
    <mergeCell ref="F300:F302"/>
    <mergeCell ref="G300:G302"/>
    <mergeCell ref="H300:H302"/>
    <mergeCell ref="I300:I302"/>
    <mergeCell ref="J300:J302"/>
    <mergeCell ref="K300:K302"/>
    <mergeCell ref="A297:A299"/>
    <mergeCell ref="B297:B299"/>
    <mergeCell ref="E297:E299"/>
    <mergeCell ref="F297:F299"/>
    <mergeCell ref="G297:G299"/>
    <mergeCell ref="H291:H293"/>
    <mergeCell ref="I291:I293"/>
    <mergeCell ref="J291:J293"/>
    <mergeCell ref="K291:K293"/>
    <mergeCell ref="A294:A296"/>
    <mergeCell ref="B294:B296"/>
    <mergeCell ref="E294:E296"/>
    <mergeCell ref="F294:F296"/>
    <mergeCell ref="G294:G296"/>
    <mergeCell ref="H294:H296"/>
    <mergeCell ref="I294:I296"/>
    <mergeCell ref="J294:J296"/>
    <mergeCell ref="K294:K296"/>
    <mergeCell ref="A291:A293"/>
    <mergeCell ref="B291:B293"/>
    <mergeCell ref="E291:E293"/>
    <mergeCell ref="F291:F293"/>
    <mergeCell ref="G291:G293"/>
    <mergeCell ref="H285:H287"/>
    <mergeCell ref="I285:I287"/>
    <mergeCell ref="J285:J287"/>
    <mergeCell ref="K285:K287"/>
    <mergeCell ref="A288:A290"/>
    <mergeCell ref="B288:B290"/>
    <mergeCell ref="E288:E290"/>
    <mergeCell ref="F288:F290"/>
    <mergeCell ref="G288:G290"/>
    <mergeCell ref="H288:H290"/>
    <mergeCell ref="I288:I290"/>
    <mergeCell ref="J288:J290"/>
    <mergeCell ref="K288:K290"/>
    <mergeCell ref="A285:A287"/>
    <mergeCell ref="B285:B287"/>
    <mergeCell ref="E285:E287"/>
    <mergeCell ref="F285:F287"/>
    <mergeCell ref="G285:G287"/>
    <mergeCell ref="H279:H281"/>
    <mergeCell ref="I279:I281"/>
    <mergeCell ref="J279:J281"/>
    <mergeCell ref="K279:K281"/>
    <mergeCell ref="A282:A284"/>
    <mergeCell ref="B282:B284"/>
    <mergeCell ref="E282:E284"/>
    <mergeCell ref="F282:F284"/>
    <mergeCell ref="G282:G284"/>
    <mergeCell ref="H282:H284"/>
    <mergeCell ref="I282:I284"/>
    <mergeCell ref="J282:J284"/>
    <mergeCell ref="K282:K284"/>
    <mergeCell ref="A279:A281"/>
    <mergeCell ref="B279:B281"/>
    <mergeCell ref="E279:E281"/>
    <mergeCell ref="F279:F281"/>
    <mergeCell ref="G279:G281"/>
    <mergeCell ref="H273:H275"/>
    <mergeCell ref="I273:I275"/>
    <mergeCell ref="J273:J275"/>
    <mergeCell ref="K273:K275"/>
    <mergeCell ref="A276:A278"/>
    <mergeCell ref="B276:B278"/>
    <mergeCell ref="E276:E278"/>
    <mergeCell ref="F276:F278"/>
    <mergeCell ref="G276:G278"/>
    <mergeCell ref="H276:H278"/>
    <mergeCell ref="I276:I278"/>
    <mergeCell ref="J276:J278"/>
    <mergeCell ref="K276:K278"/>
    <mergeCell ref="A273:A275"/>
    <mergeCell ref="B273:B275"/>
    <mergeCell ref="E273:E275"/>
    <mergeCell ref="F273:F275"/>
    <mergeCell ref="G273:G275"/>
    <mergeCell ref="H267:H269"/>
    <mergeCell ref="I267:I269"/>
    <mergeCell ref="J267:J269"/>
    <mergeCell ref="K267:K269"/>
    <mergeCell ref="A270:A272"/>
    <mergeCell ref="B270:B272"/>
    <mergeCell ref="E270:E272"/>
    <mergeCell ref="F270:F272"/>
    <mergeCell ref="G270:G272"/>
    <mergeCell ref="H270:H272"/>
    <mergeCell ref="I270:I272"/>
    <mergeCell ref="J270:J272"/>
    <mergeCell ref="K270:K272"/>
    <mergeCell ref="A267:A269"/>
    <mergeCell ref="B267:B269"/>
    <mergeCell ref="E267:E269"/>
    <mergeCell ref="F267:F269"/>
    <mergeCell ref="G267:G269"/>
    <mergeCell ref="H261:H263"/>
    <mergeCell ref="I261:I263"/>
    <mergeCell ref="J261:J263"/>
    <mergeCell ref="K261:K263"/>
    <mergeCell ref="A264:A266"/>
    <mergeCell ref="B264:B266"/>
    <mergeCell ref="E264:E266"/>
    <mergeCell ref="F264:F266"/>
    <mergeCell ref="G264:G266"/>
    <mergeCell ref="H264:H266"/>
    <mergeCell ref="I264:I266"/>
    <mergeCell ref="J264:J266"/>
    <mergeCell ref="K264:K266"/>
    <mergeCell ref="A261:A263"/>
    <mergeCell ref="B261:B263"/>
    <mergeCell ref="E261:E263"/>
    <mergeCell ref="F261:F263"/>
    <mergeCell ref="G261:G263"/>
    <mergeCell ref="H255:H257"/>
    <mergeCell ref="I255:I257"/>
    <mergeCell ref="J255:J257"/>
    <mergeCell ref="K255:K257"/>
    <mergeCell ref="A258:A260"/>
    <mergeCell ref="B258:B260"/>
    <mergeCell ref="E258:E260"/>
    <mergeCell ref="F258:F260"/>
    <mergeCell ref="G258:G260"/>
    <mergeCell ref="H258:H260"/>
    <mergeCell ref="I258:I260"/>
    <mergeCell ref="J258:J260"/>
    <mergeCell ref="K258:K260"/>
    <mergeCell ref="A255:A257"/>
    <mergeCell ref="B255:B257"/>
    <mergeCell ref="E255:E257"/>
    <mergeCell ref="F255:F257"/>
    <mergeCell ref="G255:G257"/>
    <mergeCell ref="A249:K249"/>
    <mergeCell ref="A250:K250"/>
    <mergeCell ref="A252:A254"/>
    <mergeCell ref="B252:B254"/>
    <mergeCell ref="E252:E254"/>
    <mergeCell ref="F252:F254"/>
    <mergeCell ref="G252:G254"/>
    <mergeCell ref="H252:H254"/>
    <mergeCell ref="I252:I254"/>
    <mergeCell ref="J252:J254"/>
    <mergeCell ref="K252:K254"/>
    <mergeCell ref="H245:H247"/>
    <mergeCell ref="I245:I247"/>
    <mergeCell ref="J245:J247"/>
    <mergeCell ref="K245:K247"/>
    <mergeCell ref="A248:B248"/>
    <mergeCell ref="A245:A247"/>
    <mergeCell ref="B245:B247"/>
    <mergeCell ref="E245:E247"/>
    <mergeCell ref="F245:F247"/>
    <mergeCell ref="G245:G247"/>
    <mergeCell ref="A240:K240"/>
    <mergeCell ref="A242:A244"/>
    <mergeCell ref="B242:B244"/>
    <mergeCell ref="E242:E244"/>
    <mergeCell ref="F242:F244"/>
    <mergeCell ref="G242:G244"/>
    <mergeCell ref="H242:H244"/>
    <mergeCell ref="I242:I244"/>
    <mergeCell ref="J242:J244"/>
    <mergeCell ref="K242:K244"/>
    <mergeCell ref="K235:K237"/>
    <mergeCell ref="A238:B238"/>
    <mergeCell ref="A239:K239"/>
    <mergeCell ref="F235:F237"/>
    <mergeCell ref="G235:G237"/>
    <mergeCell ref="H235:H237"/>
    <mergeCell ref="I235:I237"/>
    <mergeCell ref="J235:J237"/>
    <mergeCell ref="A235:A237"/>
    <mergeCell ref="B235:B237"/>
    <mergeCell ref="E235:E237"/>
    <mergeCell ref="A231:B231"/>
    <mergeCell ref="A232:K232"/>
    <mergeCell ref="A233:K233"/>
    <mergeCell ref="A225:K225"/>
    <mergeCell ref="A226:K226"/>
    <mergeCell ref="A228:A230"/>
    <mergeCell ref="B228:B230"/>
    <mergeCell ref="E228:E230"/>
    <mergeCell ref="F228:F230"/>
    <mergeCell ref="G228:G230"/>
    <mergeCell ref="H228:H230"/>
    <mergeCell ref="I228:I230"/>
    <mergeCell ref="J228:J230"/>
    <mergeCell ref="K228:K230"/>
    <mergeCell ref="H221:H223"/>
    <mergeCell ref="I221:I223"/>
    <mergeCell ref="J221:J223"/>
    <mergeCell ref="K221:K223"/>
    <mergeCell ref="A224:B224"/>
    <mergeCell ref="A221:A223"/>
    <mergeCell ref="B221:B223"/>
    <mergeCell ref="E221:E223"/>
    <mergeCell ref="F221:F223"/>
    <mergeCell ref="G221:G223"/>
    <mergeCell ref="H215:H217"/>
    <mergeCell ref="I215:I217"/>
    <mergeCell ref="J215:J217"/>
    <mergeCell ref="K215:K217"/>
    <mergeCell ref="A218:A220"/>
    <mergeCell ref="B218:B220"/>
    <mergeCell ref="E218:E220"/>
    <mergeCell ref="F218:F220"/>
    <mergeCell ref="G218:G220"/>
    <mergeCell ref="H218:H220"/>
    <mergeCell ref="I218:I220"/>
    <mergeCell ref="J218:J220"/>
    <mergeCell ref="K218:K220"/>
    <mergeCell ref="A215:A217"/>
    <mergeCell ref="B215:B217"/>
    <mergeCell ref="E215:E217"/>
    <mergeCell ref="F215:F217"/>
    <mergeCell ref="G215:G217"/>
    <mergeCell ref="K209:K211"/>
    <mergeCell ref="A212:A214"/>
    <mergeCell ref="B212:B214"/>
    <mergeCell ref="E212:E214"/>
    <mergeCell ref="F212:F214"/>
    <mergeCell ref="G212:G214"/>
    <mergeCell ref="H212:H214"/>
    <mergeCell ref="I212:I214"/>
    <mergeCell ref="J212:J214"/>
    <mergeCell ref="K212:K214"/>
    <mergeCell ref="F209:F211"/>
    <mergeCell ref="G209:G211"/>
    <mergeCell ref="H209:H211"/>
    <mergeCell ref="I209:I211"/>
    <mergeCell ref="J209:J211"/>
    <mergeCell ref="A209:A211"/>
    <mergeCell ref="B209:B211"/>
    <mergeCell ref="E209:E211"/>
    <mergeCell ref="A205:B205"/>
    <mergeCell ref="A206:K206"/>
    <mergeCell ref="A207:K207"/>
    <mergeCell ref="H199:H201"/>
    <mergeCell ref="I199:I201"/>
    <mergeCell ref="J199:J201"/>
    <mergeCell ref="K199:K201"/>
    <mergeCell ref="A202:A204"/>
    <mergeCell ref="B202:B204"/>
    <mergeCell ref="E202:E204"/>
    <mergeCell ref="F202:F204"/>
    <mergeCell ref="G202:G204"/>
    <mergeCell ref="H202:H204"/>
    <mergeCell ref="I202:I204"/>
    <mergeCell ref="J202:J204"/>
    <mergeCell ref="K202:K204"/>
    <mergeCell ref="A199:A201"/>
    <mergeCell ref="B199:B201"/>
    <mergeCell ref="E199:E201"/>
    <mergeCell ref="F199:F201"/>
    <mergeCell ref="G199:G201"/>
    <mergeCell ref="H193:H195"/>
    <mergeCell ref="I193:I195"/>
    <mergeCell ref="J193:J195"/>
    <mergeCell ref="K193:K195"/>
    <mergeCell ref="A196:A198"/>
    <mergeCell ref="B196:B198"/>
    <mergeCell ref="E196:E198"/>
    <mergeCell ref="F196:F198"/>
    <mergeCell ref="G196:G198"/>
    <mergeCell ref="H196:H198"/>
    <mergeCell ref="I196:I198"/>
    <mergeCell ref="J196:J198"/>
    <mergeCell ref="K196:K198"/>
    <mergeCell ref="A193:A195"/>
    <mergeCell ref="B193:B195"/>
    <mergeCell ref="E193:E195"/>
    <mergeCell ref="F193:F195"/>
    <mergeCell ref="G193:G195"/>
    <mergeCell ref="H187:H189"/>
    <mergeCell ref="I187:I189"/>
    <mergeCell ref="J187:J189"/>
    <mergeCell ref="K187:K189"/>
    <mergeCell ref="A190:A192"/>
    <mergeCell ref="B190:B192"/>
    <mergeCell ref="E190:E192"/>
    <mergeCell ref="F190:F192"/>
    <mergeCell ref="G190:G192"/>
    <mergeCell ref="H190:H192"/>
    <mergeCell ref="I190:I192"/>
    <mergeCell ref="J190:J192"/>
    <mergeCell ref="K190:K192"/>
    <mergeCell ref="A187:A189"/>
    <mergeCell ref="B187:B189"/>
    <mergeCell ref="E187:E189"/>
    <mergeCell ref="F187:F189"/>
    <mergeCell ref="G187:G189"/>
    <mergeCell ref="H181:H183"/>
    <mergeCell ref="I181:I183"/>
    <mergeCell ref="J181:J183"/>
    <mergeCell ref="K181:K183"/>
    <mergeCell ref="A184:A186"/>
    <mergeCell ref="B184:B186"/>
    <mergeCell ref="E184:E186"/>
    <mergeCell ref="F184:F186"/>
    <mergeCell ref="G184:G186"/>
    <mergeCell ref="H184:H186"/>
    <mergeCell ref="I184:I186"/>
    <mergeCell ref="J184:J186"/>
    <mergeCell ref="K184:K186"/>
    <mergeCell ref="A181:A183"/>
    <mergeCell ref="B181:B183"/>
    <mergeCell ref="E181:E183"/>
    <mergeCell ref="F181:F183"/>
    <mergeCell ref="G181:G183"/>
    <mergeCell ref="H175:H177"/>
    <mergeCell ref="I175:I177"/>
    <mergeCell ref="J175:J177"/>
    <mergeCell ref="K175:K177"/>
    <mergeCell ref="A178:A180"/>
    <mergeCell ref="B178:B180"/>
    <mergeCell ref="E178:E180"/>
    <mergeCell ref="F178:F180"/>
    <mergeCell ref="G178:G180"/>
    <mergeCell ref="H178:H180"/>
    <mergeCell ref="I178:I180"/>
    <mergeCell ref="J178:J180"/>
    <mergeCell ref="K178:K180"/>
    <mergeCell ref="A175:A177"/>
    <mergeCell ref="B175:B177"/>
    <mergeCell ref="E175:E177"/>
    <mergeCell ref="F175:F177"/>
    <mergeCell ref="G175:G177"/>
    <mergeCell ref="H169:H171"/>
    <mergeCell ref="I169:I171"/>
    <mergeCell ref="J169:J171"/>
    <mergeCell ref="K169:K171"/>
    <mergeCell ref="A172:A174"/>
    <mergeCell ref="B172:B174"/>
    <mergeCell ref="E172:E174"/>
    <mergeCell ref="F172:F174"/>
    <mergeCell ref="G172:G174"/>
    <mergeCell ref="H172:H174"/>
    <mergeCell ref="I172:I174"/>
    <mergeCell ref="J172:J174"/>
    <mergeCell ref="K172:K174"/>
    <mergeCell ref="A169:A171"/>
    <mergeCell ref="B169:B171"/>
    <mergeCell ref="E169:E171"/>
    <mergeCell ref="F169:F171"/>
    <mergeCell ref="G169:G171"/>
    <mergeCell ref="H163:H165"/>
    <mergeCell ref="I163:I165"/>
    <mergeCell ref="J163:J165"/>
    <mergeCell ref="K163:K165"/>
    <mergeCell ref="A166:A168"/>
    <mergeCell ref="B166:B168"/>
    <mergeCell ref="E166:E168"/>
    <mergeCell ref="F166:F168"/>
    <mergeCell ref="G166:G168"/>
    <mergeCell ref="H166:H168"/>
    <mergeCell ref="I166:I168"/>
    <mergeCell ref="J166:J168"/>
    <mergeCell ref="K166:K168"/>
    <mergeCell ref="A163:A165"/>
    <mergeCell ref="B163:B165"/>
    <mergeCell ref="E163:E165"/>
    <mergeCell ref="F163:F165"/>
    <mergeCell ref="G163:G165"/>
    <mergeCell ref="H157:H159"/>
    <mergeCell ref="I157:I159"/>
    <mergeCell ref="J157:J159"/>
    <mergeCell ref="K157:K159"/>
    <mergeCell ref="A160:A162"/>
    <mergeCell ref="B160:B162"/>
    <mergeCell ref="E160:E162"/>
    <mergeCell ref="F160:F162"/>
    <mergeCell ref="G160:G162"/>
    <mergeCell ref="H160:H162"/>
    <mergeCell ref="I160:I162"/>
    <mergeCell ref="J160:J162"/>
    <mergeCell ref="K160:K162"/>
    <mergeCell ref="A157:A159"/>
    <mergeCell ref="B157:B159"/>
    <mergeCell ref="E157:E159"/>
    <mergeCell ref="F157:F159"/>
    <mergeCell ref="G157:G159"/>
    <mergeCell ref="H151:H153"/>
    <mergeCell ref="I151:I153"/>
    <mergeCell ref="J151:J153"/>
    <mergeCell ref="K151:K153"/>
    <mergeCell ref="A154:A156"/>
    <mergeCell ref="B154:B156"/>
    <mergeCell ref="E154:E156"/>
    <mergeCell ref="F154:F156"/>
    <mergeCell ref="G154:G156"/>
    <mergeCell ref="H154:H156"/>
    <mergeCell ref="I154:I156"/>
    <mergeCell ref="J154:J156"/>
    <mergeCell ref="K154:K156"/>
    <mergeCell ref="A151:A153"/>
    <mergeCell ref="B151:B153"/>
    <mergeCell ref="E151:E153"/>
    <mergeCell ref="F151:F153"/>
    <mergeCell ref="G151:G153"/>
    <mergeCell ref="H145:H147"/>
    <mergeCell ref="I145:I147"/>
    <mergeCell ref="J145:J147"/>
    <mergeCell ref="K145:K147"/>
    <mergeCell ref="A148:A150"/>
    <mergeCell ref="B148:B150"/>
    <mergeCell ref="E148:E150"/>
    <mergeCell ref="F148:F150"/>
    <mergeCell ref="G148:G150"/>
    <mergeCell ref="H148:H150"/>
    <mergeCell ref="I148:I150"/>
    <mergeCell ref="J148:J150"/>
    <mergeCell ref="K148:K150"/>
    <mergeCell ref="A145:A147"/>
    <mergeCell ref="B145:B147"/>
    <mergeCell ref="E145:E147"/>
    <mergeCell ref="F145:F147"/>
    <mergeCell ref="G145:G147"/>
    <mergeCell ref="H139:H141"/>
    <mergeCell ref="I139:I141"/>
    <mergeCell ref="J139:J141"/>
    <mergeCell ref="K139:K141"/>
    <mergeCell ref="A142:A144"/>
    <mergeCell ref="B142:B144"/>
    <mergeCell ref="E142:E144"/>
    <mergeCell ref="F142:F144"/>
    <mergeCell ref="G142:G144"/>
    <mergeCell ref="H142:H144"/>
    <mergeCell ref="I142:I144"/>
    <mergeCell ref="J142:J144"/>
    <mergeCell ref="K142:K144"/>
    <mergeCell ref="A139:A141"/>
    <mergeCell ref="B139:B141"/>
    <mergeCell ref="E139:E141"/>
    <mergeCell ref="F139:F141"/>
    <mergeCell ref="G139:G141"/>
    <mergeCell ref="H133:H135"/>
    <mergeCell ref="I133:I135"/>
    <mergeCell ref="J133:J135"/>
    <mergeCell ref="K133:K135"/>
    <mergeCell ref="A136:A138"/>
    <mergeCell ref="B136:B138"/>
    <mergeCell ref="E136:E138"/>
    <mergeCell ref="F136:F138"/>
    <mergeCell ref="G136:G138"/>
    <mergeCell ref="H136:H138"/>
    <mergeCell ref="I136:I138"/>
    <mergeCell ref="J136:J138"/>
    <mergeCell ref="K136:K138"/>
    <mergeCell ref="A133:A135"/>
    <mergeCell ref="B133:B135"/>
    <mergeCell ref="E133:E135"/>
    <mergeCell ref="F133:F135"/>
    <mergeCell ref="G133:G135"/>
    <mergeCell ref="H127:H129"/>
    <mergeCell ref="I127:I129"/>
    <mergeCell ref="J127:J129"/>
    <mergeCell ref="K127:K129"/>
    <mergeCell ref="A130:A132"/>
    <mergeCell ref="B130:B132"/>
    <mergeCell ref="E130:E132"/>
    <mergeCell ref="F130:F132"/>
    <mergeCell ref="G130:G132"/>
    <mergeCell ref="H130:H132"/>
    <mergeCell ref="I130:I132"/>
    <mergeCell ref="J130:J132"/>
    <mergeCell ref="K130:K132"/>
    <mergeCell ref="A127:A129"/>
    <mergeCell ref="B127:B129"/>
    <mergeCell ref="E127:E129"/>
    <mergeCell ref="F127:F129"/>
    <mergeCell ref="G127:G129"/>
    <mergeCell ref="H121:H123"/>
    <mergeCell ref="I121:I123"/>
    <mergeCell ref="J121:J123"/>
    <mergeCell ref="K121:K123"/>
    <mergeCell ref="A124:A126"/>
    <mergeCell ref="B124:B126"/>
    <mergeCell ref="E124:E126"/>
    <mergeCell ref="F124:F126"/>
    <mergeCell ref="G124:G126"/>
    <mergeCell ref="H124:H126"/>
    <mergeCell ref="I124:I126"/>
    <mergeCell ref="J124:J126"/>
    <mergeCell ref="K124:K126"/>
    <mergeCell ref="A121:A123"/>
    <mergeCell ref="B121:B123"/>
    <mergeCell ref="E121:E123"/>
    <mergeCell ref="F121:F123"/>
    <mergeCell ref="G121:G123"/>
    <mergeCell ref="H115:H117"/>
    <mergeCell ref="I115:I117"/>
    <mergeCell ref="J115:J117"/>
    <mergeCell ref="K115:K117"/>
    <mergeCell ref="A118:A120"/>
    <mergeCell ref="B118:B120"/>
    <mergeCell ref="E118:E120"/>
    <mergeCell ref="F118:F120"/>
    <mergeCell ref="G118:G120"/>
    <mergeCell ref="H118:H120"/>
    <mergeCell ref="I118:I120"/>
    <mergeCell ref="J118:J120"/>
    <mergeCell ref="K118:K120"/>
    <mergeCell ref="A115:A117"/>
    <mergeCell ref="B115:B117"/>
    <mergeCell ref="E115:E117"/>
    <mergeCell ref="F115:F117"/>
    <mergeCell ref="G115:G117"/>
    <mergeCell ref="H109:H111"/>
    <mergeCell ref="I109:I111"/>
    <mergeCell ref="J109:J111"/>
    <mergeCell ref="K109:K111"/>
    <mergeCell ref="A112:A114"/>
    <mergeCell ref="B112:B114"/>
    <mergeCell ref="E112:E114"/>
    <mergeCell ref="F112:F114"/>
    <mergeCell ref="G112:G114"/>
    <mergeCell ref="H112:H114"/>
    <mergeCell ref="I112:I114"/>
    <mergeCell ref="J112:J114"/>
    <mergeCell ref="K112:K114"/>
    <mergeCell ref="A109:A111"/>
    <mergeCell ref="B109:B111"/>
    <mergeCell ref="E109:E111"/>
    <mergeCell ref="F109:F111"/>
    <mergeCell ref="G109:G111"/>
    <mergeCell ref="H103:H105"/>
    <mergeCell ref="I103:I105"/>
    <mergeCell ref="J103:J105"/>
    <mergeCell ref="K103:K105"/>
    <mergeCell ref="A106:A108"/>
    <mergeCell ref="B106:B108"/>
    <mergeCell ref="E106:E108"/>
    <mergeCell ref="F106:F108"/>
    <mergeCell ref="G106:G108"/>
    <mergeCell ref="H106:H108"/>
    <mergeCell ref="I106:I108"/>
    <mergeCell ref="J106:J108"/>
    <mergeCell ref="K106:K108"/>
    <mergeCell ref="A103:A105"/>
    <mergeCell ref="B103:B105"/>
    <mergeCell ref="E103:E105"/>
    <mergeCell ref="F103:F105"/>
    <mergeCell ref="G103:G105"/>
    <mergeCell ref="H97:H99"/>
    <mergeCell ref="I97:I99"/>
    <mergeCell ref="J97:J99"/>
    <mergeCell ref="K97:K99"/>
    <mergeCell ref="A100:A102"/>
    <mergeCell ref="B100:B102"/>
    <mergeCell ref="E100:E102"/>
    <mergeCell ref="F100:F102"/>
    <mergeCell ref="G100:G102"/>
    <mergeCell ref="H100:H102"/>
    <mergeCell ref="I100:I102"/>
    <mergeCell ref="J100:J102"/>
    <mergeCell ref="K100:K102"/>
    <mergeCell ref="A97:A99"/>
    <mergeCell ref="B97:B99"/>
    <mergeCell ref="E97:E99"/>
    <mergeCell ref="F97:F99"/>
    <mergeCell ref="G97:G99"/>
    <mergeCell ref="H91:H93"/>
    <mergeCell ref="I91:I93"/>
    <mergeCell ref="J91:J93"/>
    <mergeCell ref="K91:K93"/>
    <mergeCell ref="A94:A96"/>
    <mergeCell ref="B94:B96"/>
    <mergeCell ref="E94:E96"/>
    <mergeCell ref="F94:F96"/>
    <mergeCell ref="G94:G96"/>
    <mergeCell ref="H94:H96"/>
    <mergeCell ref="I94:I96"/>
    <mergeCell ref="J94:J96"/>
    <mergeCell ref="K94:K96"/>
    <mergeCell ref="A91:A93"/>
    <mergeCell ref="B91:B93"/>
    <mergeCell ref="E91:E93"/>
    <mergeCell ref="F91:F93"/>
    <mergeCell ref="G91:G93"/>
    <mergeCell ref="H85:H87"/>
    <mergeCell ref="I85:I87"/>
    <mergeCell ref="J85:J87"/>
    <mergeCell ref="K85:K87"/>
    <mergeCell ref="A88:A90"/>
    <mergeCell ref="B88:B90"/>
    <mergeCell ref="E88:E90"/>
    <mergeCell ref="F88:F90"/>
    <mergeCell ref="G88:G90"/>
    <mergeCell ref="H88:H90"/>
    <mergeCell ref="I88:I90"/>
    <mergeCell ref="J88:J90"/>
    <mergeCell ref="K88:K90"/>
    <mergeCell ref="A85:A87"/>
    <mergeCell ref="B85:B87"/>
    <mergeCell ref="E85:E87"/>
    <mergeCell ref="F85:F87"/>
    <mergeCell ref="G85:G87"/>
    <mergeCell ref="H79:H81"/>
    <mergeCell ref="I79:I81"/>
    <mergeCell ref="J79:J81"/>
    <mergeCell ref="K79:K81"/>
    <mergeCell ref="A82:A84"/>
    <mergeCell ref="B82:B84"/>
    <mergeCell ref="E82:E84"/>
    <mergeCell ref="F82:F84"/>
    <mergeCell ref="G82:G84"/>
    <mergeCell ref="H82:H84"/>
    <mergeCell ref="I82:I84"/>
    <mergeCell ref="J82:J84"/>
    <mergeCell ref="K82:K84"/>
    <mergeCell ref="A79:A81"/>
    <mergeCell ref="B79:B81"/>
    <mergeCell ref="E79:E81"/>
    <mergeCell ref="F79:F81"/>
    <mergeCell ref="G79:G81"/>
    <mergeCell ref="H73:H75"/>
    <mergeCell ref="I73:I75"/>
    <mergeCell ref="J73:J75"/>
    <mergeCell ref="K73:K75"/>
    <mergeCell ref="A76:A78"/>
    <mergeCell ref="B76:B78"/>
    <mergeCell ref="E76:E78"/>
    <mergeCell ref="F76:F78"/>
    <mergeCell ref="G76:G78"/>
    <mergeCell ref="H76:H78"/>
    <mergeCell ref="I76:I78"/>
    <mergeCell ref="J76:J78"/>
    <mergeCell ref="K76:K78"/>
    <mergeCell ref="A73:A75"/>
    <mergeCell ref="B73:B75"/>
    <mergeCell ref="E73:E75"/>
    <mergeCell ref="F73:F75"/>
    <mergeCell ref="G73:G75"/>
    <mergeCell ref="H67:H69"/>
    <mergeCell ref="I67:I69"/>
    <mergeCell ref="J67:J69"/>
    <mergeCell ref="K67:K69"/>
    <mergeCell ref="A70:A72"/>
    <mergeCell ref="B70:B72"/>
    <mergeCell ref="E70:E72"/>
    <mergeCell ref="F70:F72"/>
    <mergeCell ref="G70:G72"/>
    <mergeCell ref="H70:H72"/>
    <mergeCell ref="I70:I72"/>
    <mergeCell ref="J70:J72"/>
    <mergeCell ref="K70:K72"/>
    <mergeCell ref="A67:A69"/>
    <mergeCell ref="B67:B69"/>
    <mergeCell ref="E67:E69"/>
    <mergeCell ref="F67:F69"/>
    <mergeCell ref="G67:G69"/>
    <mergeCell ref="H61:H63"/>
    <mergeCell ref="I61:I63"/>
    <mergeCell ref="J61:J63"/>
    <mergeCell ref="K61:K63"/>
    <mergeCell ref="A64:A66"/>
    <mergeCell ref="B64:B66"/>
    <mergeCell ref="E64:E66"/>
    <mergeCell ref="F64:F66"/>
    <mergeCell ref="G64:G66"/>
    <mergeCell ref="H64:H66"/>
    <mergeCell ref="I64:I66"/>
    <mergeCell ref="J64:J66"/>
    <mergeCell ref="K64:K66"/>
    <mergeCell ref="A61:A63"/>
    <mergeCell ref="B61:B63"/>
    <mergeCell ref="E61:E63"/>
    <mergeCell ref="F61:F63"/>
    <mergeCell ref="G61:G63"/>
    <mergeCell ref="H55:H57"/>
    <mergeCell ref="I55:I57"/>
    <mergeCell ref="J55:J57"/>
    <mergeCell ref="K55:K57"/>
    <mergeCell ref="A58:A60"/>
    <mergeCell ref="B58:B60"/>
    <mergeCell ref="E58:E60"/>
    <mergeCell ref="F58:F60"/>
    <mergeCell ref="G58:G60"/>
    <mergeCell ref="H58:H60"/>
    <mergeCell ref="I58:I60"/>
    <mergeCell ref="J58:J60"/>
    <mergeCell ref="K58:K60"/>
    <mergeCell ref="A55:A57"/>
    <mergeCell ref="B55:B57"/>
    <mergeCell ref="E55:E57"/>
    <mergeCell ref="F55:F57"/>
    <mergeCell ref="G55:G57"/>
    <mergeCell ref="H49:H51"/>
    <mergeCell ref="I49:I51"/>
    <mergeCell ref="J49:J51"/>
    <mergeCell ref="K49:K51"/>
    <mergeCell ref="A52:A54"/>
    <mergeCell ref="B52:B54"/>
    <mergeCell ref="E52:E54"/>
    <mergeCell ref="F52:F54"/>
    <mergeCell ref="G52:G54"/>
    <mergeCell ref="H52:H54"/>
    <mergeCell ref="I52:I54"/>
    <mergeCell ref="J52:J54"/>
    <mergeCell ref="K52:K54"/>
    <mergeCell ref="A49:A51"/>
    <mergeCell ref="B49:B51"/>
    <mergeCell ref="E49:E51"/>
    <mergeCell ref="F49:F51"/>
    <mergeCell ref="G49:G51"/>
    <mergeCell ref="H43:H45"/>
    <mergeCell ref="I43:I45"/>
    <mergeCell ref="J43:J45"/>
    <mergeCell ref="K43:K45"/>
    <mergeCell ref="A46:A48"/>
    <mergeCell ref="B46:B48"/>
    <mergeCell ref="E46:E48"/>
    <mergeCell ref="F46:F48"/>
    <mergeCell ref="G46:G48"/>
    <mergeCell ref="H46:H48"/>
    <mergeCell ref="I46:I48"/>
    <mergeCell ref="J46:J48"/>
    <mergeCell ref="K46:K48"/>
    <mergeCell ref="A43:A45"/>
    <mergeCell ref="B43:B45"/>
    <mergeCell ref="E43:E45"/>
    <mergeCell ref="F43:F45"/>
    <mergeCell ref="G43:G45"/>
    <mergeCell ref="H37:H39"/>
    <mergeCell ref="I37:I39"/>
    <mergeCell ref="J37:J39"/>
    <mergeCell ref="K37:K39"/>
    <mergeCell ref="A40:A42"/>
    <mergeCell ref="B40:B42"/>
    <mergeCell ref="E40:E42"/>
    <mergeCell ref="F40:F42"/>
    <mergeCell ref="G40:G42"/>
    <mergeCell ref="H40:H42"/>
    <mergeCell ref="I40:I42"/>
    <mergeCell ref="J40:J42"/>
    <mergeCell ref="K40:K42"/>
    <mergeCell ref="A37:A39"/>
    <mergeCell ref="B37:B39"/>
    <mergeCell ref="E37:E39"/>
    <mergeCell ref="F37:F39"/>
    <mergeCell ref="G37:G39"/>
    <mergeCell ref="H31:H33"/>
    <mergeCell ref="I31:I33"/>
    <mergeCell ref="J31:J33"/>
    <mergeCell ref="K31:K33"/>
    <mergeCell ref="A34:A36"/>
    <mergeCell ref="B34:B36"/>
    <mergeCell ref="E34:E36"/>
    <mergeCell ref="F34:F36"/>
    <mergeCell ref="G34:G36"/>
    <mergeCell ref="H34:H36"/>
    <mergeCell ref="I34:I36"/>
    <mergeCell ref="J34:J36"/>
    <mergeCell ref="K34:K36"/>
    <mergeCell ref="A31:A33"/>
    <mergeCell ref="B31:B33"/>
    <mergeCell ref="E31:E33"/>
    <mergeCell ref="F31:F33"/>
    <mergeCell ref="G31:G33"/>
    <mergeCell ref="H25:H27"/>
    <mergeCell ref="I25:I27"/>
    <mergeCell ref="J25:J27"/>
    <mergeCell ref="K25:K27"/>
    <mergeCell ref="A28:A30"/>
    <mergeCell ref="B28:B30"/>
    <mergeCell ref="E28:E30"/>
    <mergeCell ref="F28:F30"/>
    <mergeCell ref="G28:G30"/>
    <mergeCell ref="H28:H30"/>
    <mergeCell ref="I28:I30"/>
    <mergeCell ref="J28:J30"/>
    <mergeCell ref="K28:K30"/>
    <mergeCell ref="A25:A27"/>
    <mergeCell ref="B25:B27"/>
    <mergeCell ref="E25:E27"/>
    <mergeCell ref="F25:F27"/>
    <mergeCell ref="G25:G27"/>
    <mergeCell ref="H19:H21"/>
    <mergeCell ref="I19:I21"/>
    <mergeCell ref="J19:J21"/>
    <mergeCell ref="K19:K21"/>
    <mergeCell ref="A22:A24"/>
    <mergeCell ref="B22:B24"/>
    <mergeCell ref="E22:E24"/>
    <mergeCell ref="F22:F24"/>
    <mergeCell ref="G22:G24"/>
    <mergeCell ref="H22:H24"/>
    <mergeCell ref="I22:I24"/>
    <mergeCell ref="J22:J24"/>
    <mergeCell ref="K22:K24"/>
    <mergeCell ref="A19:A21"/>
    <mergeCell ref="B19:B21"/>
    <mergeCell ref="E19:E21"/>
    <mergeCell ref="F19:F21"/>
    <mergeCell ref="G19:G21"/>
    <mergeCell ref="H13:H15"/>
    <mergeCell ref="I13:I15"/>
    <mergeCell ref="J13:J15"/>
    <mergeCell ref="K13:K15"/>
    <mergeCell ref="A16:A18"/>
    <mergeCell ref="B16:B18"/>
    <mergeCell ref="E16:E18"/>
    <mergeCell ref="F16:F18"/>
    <mergeCell ref="G16:G18"/>
    <mergeCell ref="H16:H18"/>
    <mergeCell ref="I16:I18"/>
    <mergeCell ref="J16:J18"/>
    <mergeCell ref="K16:K18"/>
    <mergeCell ref="A13:A15"/>
    <mergeCell ref="B13:B15"/>
    <mergeCell ref="E13:E15"/>
    <mergeCell ref="F13:F15"/>
    <mergeCell ref="G13:G15"/>
    <mergeCell ref="A2:K2"/>
    <mergeCell ref="A6:K6"/>
    <mergeCell ref="A3:K3"/>
    <mergeCell ref="H7:H9"/>
    <mergeCell ref="I7:I9"/>
    <mergeCell ref="J7:J9"/>
    <mergeCell ref="K7:K9"/>
    <mergeCell ref="A10:A12"/>
    <mergeCell ref="B10:B12"/>
    <mergeCell ref="E10:E12"/>
    <mergeCell ref="F10:F12"/>
    <mergeCell ref="G10:G12"/>
    <mergeCell ref="H10:H12"/>
    <mergeCell ref="I10:I12"/>
    <mergeCell ref="J10:J12"/>
    <mergeCell ref="K10:K12"/>
    <mergeCell ref="A7:A9"/>
    <mergeCell ref="B7:B9"/>
    <mergeCell ref="E7:E9"/>
    <mergeCell ref="F7:F9"/>
    <mergeCell ref="G7:G9"/>
  </mergeCells>
  <pageMargins left="0.25" right="0.25" top="0.5" bottom="0.719029921259843" header="0.5" footer="0.5"/>
  <pageSetup scale="80" fitToHeight="57" orientation="portrait" horizontalDpi="300" verticalDpi="300" r:id="rId1"/>
  <headerFooter alignWithMargins="0">
    <oddFooter>&amp;L&amp;"Calibri,Regular"&amp;8 Ordinance Attachment by Fund - Created on: 09/11/2024 04:16 PM &amp;R&amp;"Calibri,Regular"&amp;8Page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8DFC5-DE72-448F-80B8-2985CA114D62}"/>
</file>

<file path=customXml/itemProps2.xml><?xml version="1.0" encoding="utf-8"?>
<ds:datastoreItem xmlns:ds="http://schemas.openxmlformats.org/officeDocument/2006/customXml" ds:itemID="{A273B33D-E753-4EF7-8138-69DE475231FF}"/>
</file>

<file path=customXml/itemProps3.xml><?xml version="1.0" encoding="utf-8"?>
<ds:datastoreItem xmlns:ds="http://schemas.openxmlformats.org/officeDocument/2006/customXml" ds:itemID="{45E9E55C-9601-4D65-8A51-BB91856BF963}"/>
</file>

<file path=customXml/itemProps4.xml><?xml version="1.0" encoding="utf-8"?>
<ds:datastoreItem xmlns:ds="http://schemas.openxmlformats.org/officeDocument/2006/customXml" ds:itemID="{56ACE8B7-17C7-4125-ADBD-074F7E569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/>
  <cp:keywords/>
  <dc:description/>
  <cp:lastModifiedBy>Kessler, Ames</cp:lastModifiedBy>
  <cp:revision/>
  <dcterms:created xsi:type="dcterms:W3CDTF">2024-09-12T18:28:21Z</dcterms:created>
  <dcterms:modified xsi:type="dcterms:W3CDTF">2024-09-18T18:14:35Z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MediaServiceImageTags">
    <vt:lpwstr/>
  </property>
</Properties>
</file>