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5505" activeTab="0"/>
  </bookViews>
  <sheets>
    <sheet name="GG" sheetId="1" r:id="rId1"/>
  </sheets>
  <externalReferences>
    <externalReference r:id="rId4"/>
  </externalReferences>
  <definedNames>
    <definedName name="_xlnm.Print_Area" localSheetId="0">'GG'!$A$1:$E$447</definedName>
    <definedName name="_xlnm.Print_Titles" localSheetId="0">'GG'!$1:$4</definedName>
  </definedNames>
  <calcPr fullCalcOnLoad="1"/>
</workbook>
</file>

<file path=xl/sharedStrings.xml><?xml version="1.0" encoding="utf-8"?>
<sst xmlns="http://schemas.openxmlformats.org/spreadsheetml/2006/main" count="563" uniqueCount="518">
  <si>
    <t>Attachment A:  General CIP Reconciliation Fund and Project List</t>
  </si>
  <si>
    <t>Ordinance 14517, Section 118 General Government Capital Improvement Program</t>
  </si>
  <si>
    <t>Project</t>
  </si>
  <si>
    <t>Description</t>
  </si>
  <si>
    <t>2002 CIP rec</t>
  </si>
  <si>
    <t>Parks and Open Space Acquisition</t>
  </si>
  <si>
    <t>009005</t>
  </si>
  <si>
    <t>Lake Wilderness Elem</t>
  </si>
  <si>
    <t>009006</t>
  </si>
  <si>
    <t>Crestwood Elementary</t>
  </si>
  <si>
    <t>009420</t>
  </si>
  <si>
    <t>Sunny Hills Elem Dis</t>
  </si>
  <si>
    <t>309001</t>
  </si>
  <si>
    <t>Fil Emergency Contin</t>
  </si>
  <si>
    <t>309007</t>
  </si>
  <si>
    <t>Renton Schl Dist 403</t>
  </si>
  <si>
    <t>309008</t>
  </si>
  <si>
    <t>Kent Schl Dist 415 F</t>
  </si>
  <si>
    <t>3090 Total CIP Reconciliation</t>
  </si>
  <si>
    <t xml:space="preserve">Conservation Futures Levy Subfund </t>
  </si>
  <si>
    <t>315106</t>
  </si>
  <si>
    <t>TDR Loan Repayment</t>
  </si>
  <si>
    <t>315115</t>
  </si>
  <si>
    <t>Soos Creek Cedar Tr.</t>
  </si>
  <si>
    <t>Milton Cfl.</t>
  </si>
  <si>
    <t>315107</t>
  </si>
  <si>
    <t>Leschi-Natural Area</t>
  </si>
  <si>
    <t>315110</t>
  </si>
  <si>
    <t>Ames Lake Acquisitio</t>
  </si>
  <si>
    <t>315112</t>
  </si>
  <si>
    <t>Renton TDC/Acq Costs</t>
  </si>
  <si>
    <t>315113</t>
  </si>
  <si>
    <t>Seatac TDC/Acq Costs</t>
  </si>
  <si>
    <t>315114</t>
  </si>
  <si>
    <t>Mirrormont Property</t>
  </si>
  <si>
    <t>Soos Creek Cedar Tr</t>
  </si>
  <si>
    <t>315119</t>
  </si>
  <si>
    <t>Christianson Pond</t>
  </si>
  <si>
    <t>315124</t>
  </si>
  <si>
    <t>Magnolia Dairy Farm</t>
  </si>
  <si>
    <t>Issaquah CFL</t>
  </si>
  <si>
    <t>3151 Total CIP Reconciliation</t>
  </si>
  <si>
    <t xml:space="preserve">Parks, Recreation and Open Space </t>
  </si>
  <si>
    <t>Acquisition Evaluations</t>
  </si>
  <si>
    <t>316104</t>
  </si>
  <si>
    <t>Cottage Lake Park</t>
  </si>
  <si>
    <t>316213</t>
  </si>
  <si>
    <t>Des Moines Sports Pa</t>
  </si>
  <si>
    <t>Mid Fork Snoqualmie Devlp</t>
  </si>
  <si>
    <t>316280</t>
  </si>
  <si>
    <t>Ballfield Initiative Development</t>
  </si>
  <si>
    <t>YSFG Transfer</t>
  </si>
  <si>
    <t>Landscape Restoration Ham Creek</t>
  </si>
  <si>
    <t>316851</t>
  </si>
  <si>
    <t>N Sea-Tac Core</t>
  </si>
  <si>
    <t>Hazel Valley Connector</t>
  </si>
  <si>
    <t>East Redmond Ballfield</t>
  </si>
  <si>
    <t>316926</t>
  </si>
  <si>
    <t>Cedar River Trail Pa</t>
  </si>
  <si>
    <t>3160 Total CIP Reconciliation</t>
  </si>
  <si>
    <t>Ballfield Int 2001 Bond</t>
  </si>
  <si>
    <t>D11015</t>
  </si>
  <si>
    <t>3162 Total CIP Reconciliation</t>
  </si>
  <si>
    <t>Surface and Stormwater Mgt. Constr.</t>
  </si>
  <si>
    <t>047063</t>
  </si>
  <si>
    <t>SWM CIP Monitoring</t>
  </si>
  <si>
    <t>047091</t>
  </si>
  <si>
    <t>Fund 318 Contingency</t>
  </si>
  <si>
    <t>047099</t>
  </si>
  <si>
    <t>Meadowbrook Cdbg</t>
  </si>
  <si>
    <t>047106</t>
  </si>
  <si>
    <t>Priority Fldpln Home</t>
  </si>
  <si>
    <t>047043</t>
  </si>
  <si>
    <t>River CIP Monitoring</t>
  </si>
  <si>
    <t>047055</t>
  </si>
  <si>
    <t>Small SWM CIP</t>
  </si>
  <si>
    <t>3180 Total CIP Reconciliation</t>
  </si>
  <si>
    <t>1% for Arts Projects Sub-Fund</t>
  </si>
  <si>
    <t>662102</t>
  </si>
  <si>
    <t>Public Art For HMC</t>
  </si>
  <si>
    <t>662108</t>
  </si>
  <si>
    <t>North Seatac Park</t>
  </si>
  <si>
    <t>662122</t>
  </si>
  <si>
    <t>PC-Maintenance</t>
  </si>
  <si>
    <t>662124</t>
  </si>
  <si>
    <t>PC-Immediate Respons</t>
  </si>
  <si>
    <t>662128</t>
  </si>
  <si>
    <t>PC-Proj Mgmt &amp; Coll</t>
  </si>
  <si>
    <t>662142</t>
  </si>
  <si>
    <t>PC-Artist Registries</t>
  </si>
  <si>
    <t>662144</t>
  </si>
  <si>
    <t>Youth Deten Fclty Ar</t>
  </si>
  <si>
    <t>662153</t>
  </si>
  <si>
    <t>Robert Morris Earthw</t>
  </si>
  <si>
    <t>662154</t>
  </si>
  <si>
    <t>Kingdome Art</t>
  </si>
  <si>
    <t>662157</t>
  </si>
  <si>
    <t>Dcfm-Airport Art</t>
  </si>
  <si>
    <t>662160</t>
  </si>
  <si>
    <t>PC-Outreach &amp; Ed</t>
  </si>
  <si>
    <t>662161</t>
  </si>
  <si>
    <t>Nssp-Poetry &amp; Art On</t>
  </si>
  <si>
    <t>662162</t>
  </si>
  <si>
    <t>Transit Hub Art Proj</t>
  </si>
  <si>
    <t>662164</t>
  </si>
  <si>
    <t>SWM-Denny Wy/Lk Unio</t>
  </si>
  <si>
    <t>662165</t>
  </si>
  <si>
    <t>Courthouse Art</t>
  </si>
  <si>
    <t>662168</t>
  </si>
  <si>
    <t>Nssp-Portable Coll P</t>
  </si>
  <si>
    <t>662170</t>
  </si>
  <si>
    <t>Public Art For Swm P</t>
  </si>
  <si>
    <t>662173</t>
  </si>
  <si>
    <t>Transit Facility Imp</t>
  </si>
  <si>
    <t>662174</t>
  </si>
  <si>
    <t>Public Art For Dcfm</t>
  </si>
  <si>
    <t>662176</t>
  </si>
  <si>
    <t>Public Art For Parks</t>
  </si>
  <si>
    <t>662177</t>
  </si>
  <si>
    <t>RJC Art</t>
  </si>
  <si>
    <t>662179</t>
  </si>
  <si>
    <t>Td-Expanded Park &amp; R</t>
  </si>
  <si>
    <t>662180</t>
  </si>
  <si>
    <t>Td-Route 36 Trolley</t>
  </si>
  <si>
    <t>662181</t>
  </si>
  <si>
    <t>Rd-York Bridge</t>
  </si>
  <si>
    <t>662182</t>
  </si>
  <si>
    <t>Public Art For Sw Pr</t>
  </si>
  <si>
    <t>662183</t>
  </si>
  <si>
    <t>Art For Transit Proj</t>
  </si>
  <si>
    <t>662184</t>
  </si>
  <si>
    <t>Art For Roads Projec</t>
  </si>
  <si>
    <t>662185</t>
  </si>
  <si>
    <t>HMC Lrcip</t>
  </si>
  <si>
    <t>662186</t>
  </si>
  <si>
    <t>Arts &amp; Ed Initiative</t>
  </si>
  <si>
    <t>662187</t>
  </si>
  <si>
    <t>Art For Wastewater P</t>
  </si>
  <si>
    <t>662188</t>
  </si>
  <si>
    <t>Nerf Art Project</t>
  </si>
  <si>
    <t>662200</t>
  </si>
  <si>
    <t>Staff Svcs &amp; Prog Su</t>
  </si>
  <si>
    <t>D10317</t>
  </si>
  <si>
    <t>1% For Arts Projects</t>
  </si>
  <si>
    <t>662136</t>
  </si>
  <si>
    <t>1% For Art-Fact Trns</t>
  </si>
  <si>
    <t>3201 Total CIP Reconciliation</t>
  </si>
  <si>
    <t>1991 Series A Sub-Fund</t>
  </si>
  <si>
    <t>Public Arts CDA Transfer</t>
  </si>
  <si>
    <t>3202 Total CIP Reconciliation</t>
  </si>
  <si>
    <t>1% for Arts 1993 Series A</t>
  </si>
  <si>
    <t>D11715</t>
  </si>
  <si>
    <t>3203 Total CIP Reconciliation</t>
  </si>
  <si>
    <t>One Percent for Art 1993 Series B</t>
  </si>
  <si>
    <t>1% For Art</t>
  </si>
  <si>
    <t>3204 Total CIP Reconciliation</t>
  </si>
  <si>
    <t>SWM CIP NON-BOND SUBFUND</t>
  </si>
  <si>
    <t>00A975</t>
  </si>
  <si>
    <t>Samm R ESA Habit Res</t>
  </si>
  <si>
    <t>00F945</t>
  </si>
  <si>
    <t>Rutherford Creek</t>
  </si>
  <si>
    <t>0A1027</t>
  </si>
  <si>
    <t>Sammamish Ws Coop</t>
  </si>
  <si>
    <t>0A1155</t>
  </si>
  <si>
    <t>Taylor Creek Channel</t>
  </si>
  <si>
    <t>0A1175</t>
  </si>
  <si>
    <t>Swamp Ck Drain Imp</t>
  </si>
  <si>
    <t>0A1405</t>
  </si>
  <si>
    <t>Skyway Drain Plan Lu</t>
  </si>
  <si>
    <t>0A1445</t>
  </si>
  <si>
    <t>Atwood Bank Stabiliz</t>
  </si>
  <si>
    <t>0A1455</t>
  </si>
  <si>
    <t>Mcaleer Crk Bypass</t>
  </si>
  <si>
    <t>0A1506</t>
  </si>
  <si>
    <t>Green River Ws Kcd</t>
  </si>
  <si>
    <t>0A1536</t>
  </si>
  <si>
    <t>Combined Soos Small</t>
  </si>
  <si>
    <t>0A1626</t>
  </si>
  <si>
    <t>White Center Drainage</t>
  </si>
  <si>
    <t>0A1726</t>
  </si>
  <si>
    <t>Central Puget Ws Kcd</t>
  </si>
  <si>
    <t>0A1788</t>
  </si>
  <si>
    <t>Small Projects Progr</t>
  </si>
  <si>
    <t>0A1807</t>
  </si>
  <si>
    <t>Dss Rdp Ndap Qf/Smal</t>
  </si>
  <si>
    <t>0B1175</t>
  </si>
  <si>
    <t>Wildcliffe Shore Di</t>
  </si>
  <si>
    <t>0E1685</t>
  </si>
  <si>
    <t>South 360Th Embankment</t>
  </si>
  <si>
    <t>0F1535</t>
  </si>
  <si>
    <t>Se 256Th Soos Cr Fis</t>
  </si>
  <si>
    <t>0F1787</t>
  </si>
  <si>
    <t>Liquid Vactor Waste</t>
  </si>
  <si>
    <t>0G1135</t>
  </si>
  <si>
    <t>Trib 0321 Hab Enhmnt</t>
  </si>
  <si>
    <t>0G1795</t>
  </si>
  <si>
    <t>Shamrock Park</t>
  </si>
  <si>
    <t>0J1795</t>
  </si>
  <si>
    <t>Drng Dist 13 Emgcy R</t>
  </si>
  <si>
    <t>0L1787</t>
  </si>
  <si>
    <t>King St Building Fur</t>
  </si>
  <si>
    <t>0Q1787</t>
  </si>
  <si>
    <t>F3292 Central Costs</t>
  </si>
  <si>
    <t>2C1406</t>
  </si>
  <si>
    <t>Wh Mlk-Beacon Cm Rd</t>
  </si>
  <si>
    <t>2C1790</t>
  </si>
  <si>
    <t>Native Plant 98</t>
  </si>
  <si>
    <t>86260F</t>
  </si>
  <si>
    <t>Wtd Samm R @ Marymoor</t>
  </si>
  <si>
    <t>D12802</t>
  </si>
  <si>
    <t>Swm Cip Nonbond Defa</t>
  </si>
  <si>
    <t>3292 Total CIP Reconciliation</t>
  </si>
  <si>
    <t>Long-Term Leases</t>
  </si>
  <si>
    <t>667000</t>
  </si>
  <si>
    <t>Property Services Long Term Leases</t>
  </si>
  <si>
    <t>D03310</t>
  </si>
  <si>
    <t>Building Mod. Fund Default</t>
  </si>
  <si>
    <t>3310 Total CIP Reconciliation</t>
  </si>
  <si>
    <t>Children's Theater &amp; PNW Ballet Grants 1993</t>
  </si>
  <si>
    <t>D11708</t>
  </si>
  <si>
    <t>Default Project</t>
  </si>
  <si>
    <t>3345 Total CIP Reconciliation</t>
  </si>
  <si>
    <t>INFORMATION SYSTEMS</t>
  </si>
  <si>
    <t>D11720</t>
  </si>
  <si>
    <t>ORG 1720 DFLT</t>
  </si>
  <si>
    <t>3346FC</t>
  </si>
  <si>
    <t>Tech Bond Finance Rate Charge</t>
  </si>
  <si>
    <t>Sheriff Evidence Moving</t>
  </si>
  <si>
    <t>Building Security Phase</t>
  </si>
  <si>
    <t>3346 Total CIP Reconciliation</t>
  </si>
  <si>
    <t>Youth Services Facility Construction</t>
  </si>
  <si>
    <t>D03350</t>
  </si>
  <si>
    <t>Youth Svs 335 Default</t>
  </si>
  <si>
    <t>3350 Total CIP Reconciliation</t>
  </si>
  <si>
    <t>AIRPORT CONSTRUCTION</t>
  </si>
  <si>
    <t>001347</t>
  </si>
  <si>
    <t>Control Tower Stairs</t>
  </si>
  <si>
    <t>001348</t>
  </si>
  <si>
    <t>Tower Seismic Upgrade</t>
  </si>
  <si>
    <t>001350</t>
  </si>
  <si>
    <t>WS Aero Building</t>
  </si>
  <si>
    <t>D10714</t>
  </si>
  <si>
    <t>Airport Construction Default</t>
  </si>
  <si>
    <t>001355</t>
  </si>
  <si>
    <t>KC Airport Westside Redevelopment</t>
  </si>
  <si>
    <t>3380 Total CIP Reconciliation</t>
  </si>
  <si>
    <t>WORKING FOREST 96 BD SBFD</t>
  </si>
  <si>
    <t>D11726</t>
  </si>
  <si>
    <t>Working Forest 95 BN</t>
  </si>
  <si>
    <t>3391 Total CIP Reconciliation</t>
  </si>
  <si>
    <t>PARK LAND ACQ 1993 SERIES B</t>
  </si>
  <si>
    <t>Ames Lake</t>
  </si>
  <si>
    <t>3402 Total CIP Reconciliation</t>
  </si>
  <si>
    <t>Art and Historic Preservation 1993 B</t>
  </si>
  <si>
    <t>D11722</t>
  </si>
  <si>
    <t>Org 1722 Default</t>
  </si>
  <si>
    <t>3412 Total CIP Reconciliation</t>
  </si>
  <si>
    <t>Arts Initiative 1996 Sub-Fund</t>
  </si>
  <si>
    <t>341300</t>
  </si>
  <si>
    <t>Major Arts Adm</t>
  </si>
  <si>
    <t>341306</t>
  </si>
  <si>
    <t>Burien Little Theatr</t>
  </si>
  <si>
    <t>341312</t>
  </si>
  <si>
    <t>Federal Way Philharm</t>
  </si>
  <si>
    <t>341413</t>
  </si>
  <si>
    <t>New Stevens Llc</t>
  </si>
  <si>
    <t>City of Snoqualmie</t>
  </si>
  <si>
    <t>341417</t>
  </si>
  <si>
    <t>Fall City Masonic Lo</t>
  </si>
  <si>
    <t>341418</t>
  </si>
  <si>
    <t>M P Waterman Lodge #</t>
  </si>
  <si>
    <t>341359</t>
  </si>
  <si>
    <t>Small Arts &amp; Heritage</t>
  </si>
  <si>
    <t>341384</t>
  </si>
  <si>
    <t>City Of Redmond</t>
  </si>
  <si>
    <t>3414XX</t>
  </si>
  <si>
    <t>Suburban Landmark Restoration RD 17</t>
  </si>
  <si>
    <t>D13280</t>
  </si>
  <si>
    <t>Dflt Sm Arts&amp;Her-Art</t>
  </si>
  <si>
    <t>3413 Total CIP Reconciliation</t>
  </si>
  <si>
    <t>Cultural Initiative 1997 PSC</t>
  </si>
  <si>
    <t>3414X2</t>
  </si>
  <si>
    <t>Pacific Science Center</t>
  </si>
  <si>
    <t>3414 Total CIP Reconciliation</t>
  </si>
  <si>
    <t>Cultural Initiative Sym</t>
  </si>
  <si>
    <t>Seattle Symphony</t>
  </si>
  <si>
    <t>3415 Total CIP Reconciliation</t>
  </si>
  <si>
    <t>MJR MNTNCE RSRV SUB-FUND</t>
  </si>
  <si>
    <t>302214</t>
  </si>
  <si>
    <t>Debt Service</t>
  </si>
  <si>
    <t>3421 Total CIP Reconciliation</t>
  </si>
  <si>
    <t>96 TECH SYSTEMS BD SBFND</t>
  </si>
  <si>
    <t>343415</t>
  </si>
  <si>
    <t>Code Revise/Clerk</t>
  </si>
  <si>
    <t>3434 Total CIP Reconciliation</t>
  </si>
  <si>
    <t>Technology System Bond - CIP Reconciliation</t>
  </si>
  <si>
    <t>343632</t>
  </si>
  <si>
    <t>Emergency MER Management Technology</t>
  </si>
  <si>
    <t>3435 Total CIP Reconciliation</t>
  </si>
  <si>
    <t>98 TECH SYSTEMS BND SBFND</t>
  </si>
  <si>
    <t>D13436</t>
  </si>
  <si>
    <t>98 Tech Bond</t>
  </si>
  <si>
    <t>3436 Total CIP Reconciliation</t>
  </si>
  <si>
    <t>1997 Finance System Acquisition</t>
  </si>
  <si>
    <t>Financial Systems Business Case Analysis</t>
  </si>
  <si>
    <t>3441 Total CIP Reconciliation</t>
  </si>
  <si>
    <t>REGIONAL JUST CTR PRJCTS</t>
  </si>
  <si>
    <t>346117</t>
  </si>
  <si>
    <t>Office of Jail Planning</t>
  </si>
  <si>
    <t>3461 Total CIP Reconciliation</t>
  </si>
  <si>
    <t>Emergency Communication Systems Construction Subfund</t>
  </si>
  <si>
    <t>D15686</t>
  </si>
  <si>
    <t>ECS Levy Administration</t>
  </si>
  <si>
    <t>3471 Total CIP Reconciliation</t>
  </si>
  <si>
    <t xml:space="preserve">ECS County Projects </t>
  </si>
  <si>
    <t>D15688</t>
  </si>
  <si>
    <t>ECS COUNTY PROJECTS</t>
  </si>
  <si>
    <t>King County ECS</t>
  </si>
  <si>
    <t>3472 Total CIP Reconciliation</t>
  </si>
  <si>
    <t>Radio Communication Services CIP</t>
  </si>
  <si>
    <t>D15080</t>
  </si>
  <si>
    <t>Radio Com. Infrastructure</t>
  </si>
  <si>
    <t>3473 Total CIP Reconciliation</t>
  </si>
  <si>
    <t>PARKS FACILITIES REHAB</t>
  </si>
  <si>
    <t>Emergency Contingency Fund 349</t>
  </si>
  <si>
    <t>349094</t>
  </si>
  <si>
    <t>Tennis Court Rehab</t>
  </si>
  <si>
    <t>349115</t>
  </si>
  <si>
    <t>Marymoor Road Rehab</t>
  </si>
  <si>
    <t>349127</t>
  </si>
  <si>
    <t>Lake Wilderness Center</t>
  </si>
  <si>
    <t>349141</t>
  </si>
  <si>
    <t>Pool Water System Rehab</t>
  </si>
  <si>
    <t>349314</t>
  </si>
  <si>
    <t>Tolt Pipeline-155Th St</t>
  </si>
  <si>
    <t>349404</t>
  </si>
  <si>
    <t>Lake Wilder Ctr Rehab</t>
  </si>
  <si>
    <t>349506</t>
  </si>
  <si>
    <t>Equestrian Trail Improv</t>
  </si>
  <si>
    <t>349508</t>
  </si>
  <si>
    <t>Mary Moor Pk Electric Upg</t>
  </si>
  <si>
    <t>349939</t>
  </si>
  <si>
    <t>Shoreline Transfer</t>
  </si>
  <si>
    <t>349963</t>
  </si>
  <si>
    <t>Lake Wilderness</t>
  </si>
  <si>
    <t>349991</t>
  </si>
  <si>
    <t>Marymoor Mansion Rehab</t>
  </si>
  <si>
    <t>D10347</t>
  </si>
  <si>
    <t>Parks-3490/Pks Fac Rehab</t>
  </si>
  <si>
    <t>3490 Total CIP Reconciliation</t>
  </si>
  <si>
    <t>Open Space Admin. Sub Fund</t>
  </si>
  <si>
    <t>D03511</t>
  </si>
  <si>
    <t>3511 Total CIP Reconciliation</t>
  </si>
  <si>
    <t>OS KC Bond Funded Subfund</t>
  </si>
  <si>
    <t>352121</t>
  </si>
  <si>
    <t>Lake Desire to Spring Lke</t>
  </si>
  <si>
    <t>352132</t>
  </si>
  <si>
    <t>Soos Creek Trail Ext.</t>
  </si>
  <si>
    <t>352133</t>
  </si>
  <si>
    <t>352153</t>
  </si>
  <si>
    <t>Nelson Bauer</t>
  </si>
  <si>
    <t>3521 Total CIP Reconciliation</t>
  </si>
  <si>
    <t>OS KC NON BND FND SUBFUND</t>
  </si>
  <si>
    <t>352212</t>
  </si>
  <si>
    <t>ENUMCLAW PLATEAU-NON</t>
  </si>
  <si>
    <t>352221</t>
  </si>
  <si>
    <t>LAKE DESIRE NON BOND</t>
  </si>
  <si>
    <t>Swamp Creek</t>
  </si>
  <si>
    <t>352461</t>
  </si>
  <si>
    <t>SITE MGMNT PARKS</t>
  </si>
  <si>
    <t>3522 Total CIP Reconciliation</t>
  </si>
  <si>
    <t>Open Space - Auburn</t>
  </si>
  <si>
    <t>354101</t>
  </si>
  <si>
    <t>White Rvr/Lakeland H</t>
  </si>
  <si>
    <t>3541 Total CIP Reconciliation</t>
  </si>
  <si>
    <t>OS DES MOINES PJT SUBFUND</t>
  </si>
  <si>
    <t>354501</t>
  </si>
  <si>
    <t>Des Moines Creek Trail</t>
  </si>
  <si>
    <t>3545 Total CIP Reconciliation</t>
  </si>
  <si>
    <t>Water Quality Construction Series 1999 B</t>
  </si>
  <si>
    <t>D13156</t>
  </si>
  <si>
    <t>3619 Total CIP Reconciliation</t>
  </si>
  <si>
    <t>Arts Construction 1999</t>
  </si>
  <si>
    <t>Bellevue Arts Museum</t>
  </si>
  <si>
    <t>3661 Total CIP Reconciliation</t>
  </si>
  <si>
    <t>Major Regional Cultural Facility 01 Bond</t>
  </si>
  <si>
    <t>Major Regional Arts and Heritage</t>
  </si>
  <si>
    <t>3662 Total CIP Reconciliation</t>
  </si>
  <si>
    <t>REAL ESTATE EXCISE TAX #1</t>
  </si>
  <si>
    <t>REET 1 Transfer to 3160</t>
  </si>
  <si>
    <t>REET 1 Transfer to 3490</t>
  </si>
  <si>
    <t>368151</t>
  </si>
  <si>
    <t>T/T Open Space Fund 3151</t>
  </si>
  <si>
    <t>REET I Transfer to 3522</t>
  </si>
  <si>
    <t>3681 Total CIP Reconciliation</t>
  </si>
  <si>
    <t>REAL ESTATE EXCISE TAX #2</t>
  </si>
  <si>
    <t>REET 2 Transfer to 3160</t>
  </si>
  <si>
    <t>REET 2 Transfer to 3490</t>
  </si>
  <si>
    <t>3682 Total CIP Reconciliation</t>
  </si>
  <si>
    <t>Transfer of Dev. Credit Program</t>
  </si>
  <si>
    <t>D14691</t>
  </si>
  <si>
    <t>Transfer of Development Credit</t>
  </si>
  <si>
    <t>369001</t>
  </si>
  <si>
    <t>3691 Total CIP Reconciliation</t>
  </si>
  <si>
    <t>ITS CAPITAL FUND</t>
  </si>
  <si>
    <t>PC Replacement</t>
  </si>
  <si>
    <t>3781 Total CIP Reconciliation</t>
  </si>
  <si>
    <t>BC 2001 BAN Proceeds</t>
  </si>
  <si>
    <t>D12485</t>
  </si>
  <si>
    <t>3802 Total CIP Reconciliation</t>
  </si>
  <si>
    <t xml:space="preserve">BCI 2002 BAN PROCEEDS    </t>
  </si>
  <si>
    <t>D13410</t>
  </si>
  <si>
    <t>BCI 2002 BAN PROCEED</t>
  </si>
  <si>
    <t>3804 Total CIP Reconciliation</t>
  </si>
  <si>
    <t>S W CAP EQUIPT RECOVERY</t>
  </si>
  <si>
    <t>003020</t>
  </si>
  <si>
    <t>CERP EQUIPMENT PURCH</t>
  </si>
  <si>
    <t>003021</t>
  </si>
  <si>
    <t>CERP CAPITAL REPAIRS</t>
  </si>
  <si>
    <t>3810 Total CIP Reconciliation</t>
  </si>
  <si>
    <t>ENVIROMENTAL RES SUBFUND</t>
  </si>
  <si>
    <t>003089</t>
  </si>
  <si>
    <t>Puyallup/ Kit. Corner</t>
  </si>
  <si>
    <t>003090</t>
  </si>
  <si>
    <t>Houghton Remediation</t>
  </si>
  <si>
    <t>003182</t>
  </si>
  <si>
    <t>Administration - Environmental</t>
  </si>
  <si>
    <t>3831 Total CIP Reconciliation</t>
  </si>
  <si>
    <t>Farmland &amp; Open Space Acq.</t>
  </si>
  <si>
    <t>036404</t>
  </si>
  <si>
    <t>AG PROGRAM ADMIN</t>
  </si>
  <si>
    <t>384000</t>
  </si>
  <si>
    <t>FINANCE DEPT FUND CH</t>
  </si>
  <si>
    <t>384001</t>
  </si>
  <si>
    <t>FARMLAND ACQUISITION</t>
  </si>
  <si>
    <t>3840 Total CIP Reconciliation</t>
  </si>
  <si>
    <t>AGRICULTURE PRESERVATION</t>
  </si>
  <si>
    <t>384201</t>
  </si>
  <si>
    <t>FED NATRL CONSERV GR</t>
  </si>
  <si>
    <t>3842 Total CIP Reconciliation</t>
  </si>
  <si>
    <t xml:space="preserve">HMC Construction 1977 </t>
  </si>
  <si>
    <t>387971</t>
  </si>
  <si>
    <t>HMC View Park Garage</t>
  </si>
  <si>
    <t>668294</t>
  </si>
  <si>
    <t>HMC Clinic Construction</t>
  </si>
  <si>
    <t>3870 Total CIP Reconciliation</t>
  </si>
  <si>
    <t xml:space="preserve">HMC Construction 1993 </t>
  </si>
  <si>
    <t>668296</t>
  </si>
  <si>
    <t>2nd Floor Addition</t>
  </si>
  <si>
    <t>3871 Total CIP Reconciliation</t>
  </si>
  <si>
    <t xml:space="preserve">Solid Waste 1993 Bonds Construction Subfund </t>
  </si>
  <si>
    <t>D11711</t>
  </si>
  <si>
    <t>SW Construction Default</t>
  </si>
  <si>
    <t>013085</t>
  </si>
  <si>
    <t>Skykomish Drop Box I</t>
  </si>
  <si>
    <t>013101</t>
  </si>
  <si>
    <t>Vashon Transfer Station</t>
  </si>
  <si>
    <t>013112</t>
  </si>
  <si>
    <t>TSTIP Floor Safety Improvements</t>
  </si>
  <si>
    <t>3901 Total CIP Reconciliation</t>
  </si>
  <si>
    <t xml:space="preserve">Landfill Reserve Fund </t>
  </si>
  <si>
    <t>CH 5th Flare</t>
  </si>
  <si>
    <t>3910 Total CIP Reconciliation</t>
  </si>
  <si>
    <t>Building Repair &amp; Replacement</t>
  </si>
  <si>
    <t>3X5101</t>
  </si>
  <si>
    <t>Courthouse Complex R</t>
  </si>
  <si>
    <t>395086</t>
  </si>
  <si>
    <t>Nrf Emergency Repair</t>
  </si>
  <si>
    <t>395615</t>
  </si>
  <si>
    <t>800 Mzh Communicatio</t>
  </si>
  <si>
    <t>395694</t>
  </si>
  <si>
    <t>Police Shooting Rang</t>
  </si>
  <si>
    <t>Dist Ct-Sea Add Jury</t>
  </si>
  <si>
    <t>PHO-HVAC C Diseases</t>
  </si>
  <si>
    <t>395725</t>
  </si>
  <si>
    <t>Pho-Omp/Ppp/Cip Phas</t>
  </si>
  <si>
    <t>395727</t>
  </si>
  <si>
    <t>Prosc Atty 1997 Proj</t>
  </si>
  <si>
    <t>395733</t>
  </si>
  <si>
    <t>Archives/Records 5Yr</t>
  </si>
  <si>
    <t>Energy Performance Construction</t>
  </si>
  <si>
    <t>SC Repair and Replacement</t>
  </si>
  <si>
    <t>KCAC Repair and Replacement</t>
  </si>
  <si>
    <t>Dist Ct Bellevue Maintenance</t>
  </si>
  <si>
    <t>395841</t>
  </si>
  <si>
    <t>RJC 3Rd Fl Courtrm I</t>
  </si>
  <si>
    <t>KCCF Repair and Replacement</t>
  </si>
  <si>
    <t>853T06</t>
  </si>
  <si>
    <t>RJC CT Circulating P</t>
  </si>
  <si>
    <t>D17587</t>
  </si>
  <si>
    <t>Br&amp;R-New Projects-De</t>
  </si>
  <si>
    <t>3951 Total CIP Reconciliation</t>
  </si>
  <si>
    <t>Bldg.Repair &amp; Replacement 01 Bond</t>
  </si>
  <si>
    <t>D11021</t>
  </si>
  <si>
    <t>3952 Total CIP Reconciliation</t>
  </si>
  <si>
    <t>HMC Repair &amp; Replacement Fund</t>
  </si>
  <si>
    <t>Boren Street Garage</t>
  </si>
  <si>
    <t>HMC-ECM Program Cons</t>
  </si>
  <si>
    <t>HMC View Park Garage SE</t>
  </si>
  <si>
    <t>678369</t>
  </si>
  <si>
    <t>Westwood Radiology</t>
  </si>
  <si>
    <t>678371</t>
  </si>
  <si>
    <t>Emergency Department Support</t>
  </si>
  <si>
    <t>8EH Remodel</t>
  </si>
  <si>
    <t>678390</t>
  </si>
  <si>
    <t>EEG / Seizure Lab</t>
  </si>
  <si>
    <t>2EH Research Lab</t>
  </si>
  <si>
    <t>Toilet Room Upgrades</t>
  </si>
  <si>
    <t>MRI Building Purchase</t>
  </si>
  <si>
    <t>678410</t>
  </si>
  <si>
    <t>MSNRY Deterioration</t>
  </si>
  <si>
    <t>D13960</t>
  </si>
  <si>
    <t>HMC Default</t>
  </si>
  <si>
    <t>3961 Total CIP Reconciliation</t>
  </si>
  <si>
    <t>HMC Disproportionate Research</t>
  </si>
  <si>
    <t>Transfer from 3964 to 3961</t>
  </si>
  <si>
    <t>3964 Total CIP Reconciliation</t>
  </si>
  <si>
    <t>Total All Funds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</si>
</sst>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??_);_(@_)"/>
    <numFmt numFmtId="165" formatCode="#,##0;[Red]\(#,##0\);0"/>
    <numFmt numFmtId="166" formatCode="#,##0;[Red]\(#,##0\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4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name val="MS Sans Serif"/>
      <family val="2"/>
    </font>
    <font>
      <sz val="10"/>
      <color indexed="46"/>
      <name val="MS Sans Serif"/>
      <family val="2"/>
    </font>
    <font>
      <sz val="10"/>
      <color indexed="46"/>
      <name val="Arial"/>
      <family val="0"/>
    </font>
    <font>
      <b/>
      <u val="single"/>
      <sz val="10"/>
      <name val="MS Sans Serif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0"/>
    </font>
    <font>
      <b/>
      <sz val="10"/>
      <color indexed="46"/>
      <name val="MS Sans Serif"/>
      <family val="2"/>
    </font>
    <font>
      <b/>
      <sz val="10"/>
      <color indexed="4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68" fontId="1" fillId="0" borderId="0" xfId="17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69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6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169" fontId="3" fillId="0" borderId="0" xfId="15" applyNumberFormat="1" applyFont="1" applyFill="1" applyBorder="1" applyAlignment="1">
      <alignment horizontal="right" wrapText="1"/>
    </xf>
    <xf numFmtId="168" fontId="4" fillId="0" borderId="0" xfId="17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" xfId="19" applyFont="1" applyFill="1" applyBorder="1">
      <alignment/>
      <protection/>
    </xf>
    <xf numFmtId="0" fontId="1" fillId="0" borderId="2" xfId="19" applyFont="1" applyFill="1" applyBorder="1">
      <alignment/>
      <protection/>
    </xf>
    <xf numFmtId="169" fontId="1" fillId="0" borderId="3" xfId="15" applyNumberFormat="1" applyFont="1" applyFill="1" applyBorder="1" applyAlignment="1">
      <alignment/>
    </xf>
    <xf numFmtId="0" fontId="1" fillId="0" borderId="4" xfId="19" applyFont="1" applyFill="1" applyBorder="1">
      <alignment/>
      <protection/>
    </xf>
    <xf numFmtId="0" fontId="1" fillId="0" borderId="5" xfId="19" applyFont="1" applyFill="1" applyBorder="1">
      <alignment/>
      <protection/>
    </xf>
    <xf numFmtId="169" fontId="1" fillId="0" borderId="6" xfId="15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169" fontId="3" fillId="0" borderId="0" xfId="15" applyNumberFormat="1" applyFont="1" applyFill="1" applyBorder="1" applyAlignment="1" applyProtection="1">
      <alignment horizontal="right" wrapText="1"/>
      <protection locked="0"/>
    </xf>
    <xf numFmtId="0" fontId="1" fillId="0" borderId="0" xfId="0" applyNumberFormat="1" applyFont="1" applyFill="1" applyBorder="1" applyAlignment="1" applyProtection="1" quotePrefix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69" fontId="1" fillId="2" borderId="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169" fontId="1" fillId="0" borderId="3" xfId="15" applyNumberFormat="1" applyFont="1" applyFill="1" applyBorder="1" applyAlignment="1" applyProtection="1">
      <alignment horizontal="right" wrapText="1"/>
      <protection locked="0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169" fontId="1" fillId="0" borderId="6" xfId="15" applyNumberFormat="1" applyFont="1" applyFill="1" applyBorder="1" applyAlignment="1" applyProtection="1">
      <alignment horizontal="right" wrapText="1"/>
      <protection locked="0"/>
    </xf>
    <xf numFmtId="169" fontId="3" fillId="0" borderId="0" xfId="15" applyNumberFormat="1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169" fontId="1" fillId="0" borderId="0" xfId="15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>
      <alignment/>
    </xf>
    <xf numFmtId="169" fontId="1" fillId="0" borderId="0" xfId="0" applyNumberFormat="1" applyFont="1" applyFill="1" applyAlignment="1">
      <alignment/>
    </xf>
    <xf numFmtId="169" fontId="1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right" wrapText="1"/>
    </xf>
    <xf numFmtId="0" fontId="1" fillId="0" borderId="1" xfId="19" applyFont="1" applyFill="1" applyBorder="1" applyAlignment="1">
      <alignment horizontal="left"/>
      <protection/>
    </xf>
    <xf numFmtId="0" fontId="1" fillId="0" borderId="4" xfId="19" applyFont="1" applyFill="1" applyBorder="1" applyAlignment="1">
      <alignment horizontal="left"/>
      <protection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 wrapText="1"/>
    </xf>
    <xf numFmtId="169" fontId="1" fillId="0" borderId="3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wrapText="1"/>
    </xf>
    <xf numFmtId="169" fontId="1" fillId="0" borderId="6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166" fontId="1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>
      <alignment horizontal="left"/>
    </xf>
    <xf numFmtId="169" fontId="1" fillId="0" borderId="0" xfId="15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169" fontId="3" fillId="0" borderId="0" xfId="15" applyNumberFormat="1" applyFont="1" applyFill="1" applyBorder="1" applyAlignment="1">
      <alignment horizontal="right" wrapText="1"/>
    </xf>
    <xf numFmtId="169" fontId="3" fillId="0" borderId="0" xfId="15" applyNumberFormat="1" applyFont="1" applyFill="1" applyBorder="1" applyAlignment="1" applyProtection="1">
      <alignment horizontal="left" vertical="top" wrapText="1"/>
      <protection locked="0"/>
    </xf>
    <xf numFmtId="169" fontId="10" fillId="0" borderId="0" xfId="0" applyNumberFormat="1" applyFont="1" applyFill="1" applyBorder="1" applyAlignment="1">
      <alignment horizontal="right" wrapText="1"/>
    </xf>
    <xf numFmtId="166" fontId="10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9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left" vertical="top" wrapText="1"/>
      <protection locked="0"/>
    </xf>
    <xf numFmtId="169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9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wrapText="1"/>
    </xf>
    <xf numFmtId="169" fontId="10" fillId="0" borderId="3" xfId="0" applyNumberFormat="1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left" wrapText="1"/>
    </xf>
    <xf numFmtId="169" fontId="10" fillId="0" borderId="6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68" fontId="3" fillId="0" borderId="0" xfId="17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/>
    </xf>
    <xf numFmtId="168" fontId="4" fillId="0" borderId="0" xfId="17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 vertical="top" wrapText="1"/>
      <protection locked="0"/>
    </xf>
    <xf numFmtId="168" fontId="1" fillId="0" borderId="0" xfId="17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168" fontId="12" fillId="0" borderId="0" xfId="17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69" fontId="1" fillId="0" borderId="3" xfId="15" applyNumberFormat="1" applyFont="1" applyFill="1" applyBorder="1" applyAlignment="1">
      <alignment horizontal="right" wrapText="1"/>
    </xf>
    <xf numFmtId="169" fontId="1" fillId="0" borderId="6" xfId="15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69" fontId="1" fillId="0" borderId="0" xfId="15" applyNumberFormat="1" applyFont="1" applyFill="1" applyBorder="1" applyAlignment="1" applyProtection="1">
      <alignment wrapText="1"/>
      <protection locked="0"/>
    </xf>
    <xf numFmtId="169" fontId="3" fillId="0" borderId="0" xfId="15" applyNumberFormat="1" applyFont="1" applyBorder="1" applyAlignment="1">
      <alignment horizontal="right"/>
    </xf>
    <xf numFmtId="169" fontId="3" fillId="0" borderId="0" xfId="15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9" fontId="3" fillId="0" borderId="0" xfId="15" applyNumberFormat="1" applyFont="1" applyFill="1" applyBorder="1" applyAlignment="1" applyProtection="1">
      <alignment horizontal="right"/>
      <protection locked="0"/>
    </xf>
    <xf numFmtId="169" fontId="3" fillId="0" borderId="0" xfId="15" applyNumberFormat="1" applyFont="1" applyFill="1" applyBorder="1" applyAlignment="1">
      <alignment/>
    </xf>
    <xf numFmtId="169" fontId="1" fillId="0" borderId="0" xfId="15" applyNumberFormat="1" applyFont="1" applyFill="1" applyBorder="1" applyAlignment="1">
      <alignment/>
    </xf>
    <xf numFmtId="169" fontId="1" fillId="0" borderId="0" xfId="15" applyNumberFormat="1" applyFont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169" fontId="1" fillId="0" borderId="0" xfId="15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 applyProtection="1" quotePrefix="1">
      <alignment horizontal="center" wrapText="1"/>
      <protection locked="0"/>
    </xf>
    <xf numFmtId="0" fontId="4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left" wrapText="1"/>
    </xf>
    <xf numFmtId="169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1" fontId="1" fillId="0" borderId="0" xfId="0" applyNumberFormat="1" applyFont="1" applyFill="1" applyBorder="1" applyAlignment="1" applyProtection="1">
      <alignment horizontal="left" wrapText="1"/>
      <protection locked="0"/>
    </xf>
    <xf numFmtId="169" fontId="1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9" fontId="1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69" fontId="1" fillId="0" borderId="6" xfId="0" applyNumberFormat="1" applyFont="1" applyFill="1" applyBorder="1" applyAlignment="1">
      <alignment/>
    </xf>
    <xf numFmtId="0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2" xfId="0" applyNumberFormat="1" applyFont="1" applyFill="1" applyBorder="1" applyAlignment="1" applyProtection="1">
      <alignment horizontal="left" vertical="top" wrapText="1"/>
      <protection locked="0"/>
    </xf>
    <xf numFmtId="0" fontId="1" fillId="0" borderId="4" xfId="0" applyNumberFormat="1" applyFont="1" applyFill="1" applyBorder="1" applyAlignment="1" applyProtection="1">
      <alignment horizontal="left" wrapText="1"/>
      <protection locked="0"/>
    </xf>
    <xf numFmtId="0" fontId="1" fillId="0" borderId="5" xfId="0" applyNumberFormat="1" applyFont="1" applyFill="1" applyBorder="1" applyAlignment="1" applyProtection="1">
      <alignment horizontal="left" vertical="top" wrapText="1"/>
      <protection locked="0"/>
    </xf>
    <xf numFmtId="0" fontId="1" fillId="0" borderId="7" xfId="0" applyNumberFormat="1" applyFont="1" applyFill="1" applyBorder="1" applyAlignment="1" applyProtection="1">
      <alignment horizontal="left" wrapText="1"/>
      <protection locked="0"/>
    </xf>
    <xf numFmtId="0" fontId="1" fillId="0" borderId="7" xfId="0" applyNumberFormat="1" applyFont="1" applyFill="1" applyBorder="1" applyAlignment="1" applyProtection="1">
      <alignment horizontal="left" vertical="top" wrapText="1"/>
      <protection locked="0"/>
    </xf>
    <xf numFmtId="169" fontId="1" fillId="0" borderId="7" xfId="15" applyNumberFormat="1" applyFont="1" applyFill="1" applyBorder="1" applyAlignment="1" applyProtection="1">
      <alignment horizontal="right" wrapText="1"/>
      <protection locked="0"/>
    </xf>
    <xf numFmtId="0" fontId="10" fillId="0" borderId="1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JOHN\Local%20Settings\Temporary%20Internet%20Files\OLK3\3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."/>
      <sheetName val="FinPlan"/>
      <sheetName val="3 yr no exp"/>
      <sheetName val="3160"/>
      <sheetName val="3160R"/>
    </sheetNames>
    <sheetDataSet>
      <sheetData sheetId="3">
        <row r="28">
          <cell r="E28" t="str">
            <v>316040</v>
          </cell>
          <cell r="F28" t="str">
            <v>EMERGENCY CONTINGENCY</v>
          </cell>
        </row>
        <row r="31">
          <cell r="E31" t="str">
            <v>316080</v>
          </cell>
          <cell r="F31" t="str">
            <v>BALLFIELD INITIATIVE</v>
          </cell>
          <cell r="L31">
            <v>-33929</v>
          </cell>
        </row>
        <row r="32">
          <cell r="E32" t="str">
            <v>316112</v>
          </cell>
          <cell r="F32" t="str">
            <v>BIG FINN HILL BALLFIELDS</v>
          </cell>
          <cell r="L32">
            <v>-8547</v>
          </cell>
        </row>
        <row r="34">
          <cell r="E34" t="str">
            <v>316118</v>
          </cell>
          <cell r="F34" t="str">
            <v>PARKS-MARYMOOR PKG-TN CRT</v>
          </cell>
          <cell r="L34">
            <v>9193</v>
          </cell>
        </row>
        <row r="38">
          <cell r="E38" t="str">
            <v>316128</v>
          </cell>
          <cell r="F38" t="str">
            <v>SI VIEW SITE PLAN</v>
          </cell>
          <cell r="L38">
            <v>7160</v>
          </cell>
        </row>
        <row r="42">
          <cell r="E42" t="str">
            <v>316195</v>
          </cell>
          <cell r="F42" t="str">
            <v>DANIEL'S CREEK</v>
          </cell>
          <cell r="L42">
            <v>1070</v>
          </cell>
        </row>
        <row r="47">
          <cell r="E47" t="str">
            <v>316208</v>
          </cell>
          <cell r="F47" t="str">
            <v>BARK PROPERTY</v>
          </cell>
          <cell r="L47">
            <v>286</v>
          </cell>
        </row>
        <row r="69">
          <cell r="E69" t="str">
            <v>316384</v>
          </cell>
          <cell r="F69" t="str">
            <v>THREE FORKS</v>
          </cell>
          <cell r="L69">
            <v>1959</v>
          </cell>
        </row>
        <row r="72">
          <cell r="E72" t="str">
            <v>316405</v>
          </cell>
          <cell r="F72" t="str">
            <v>THREE FORKS DEVELOPMENT</v>
          </cell>
          <cell r="L72">
            <v>-1959</v>
          </cell>
        </row>
        <row r="85">
          <cell r="E85" t="str">
            <v>316500</v>
          </cell>
          <cell r="F85" t="str">
            <v>MOSS LAKE NORTH ACQ</v>
          </cell>
          <cell r="L85">
            <v>1510</v>
          </cell>
        </row>
        <row r="96">
          <cell r="E96" t="str">
            <v>316583</v>
          </cell>
          <cell r="F96" t="str">
            <v>WEST HILL COMMUNITY CTR</v>
          </cell>
          <cell r="L96">
            <v>-4369</v>
          </cell>
        </row>
        <row r="111">
          <cell r="E111" t="str">
            <v>316917</v>
          </cell>
          <cell r="F111" t="str">
            <v>MARYMOOR MSTR PLAN UPDATE</v>
          </cell>
          <cell r="L111">
            <v>-440</v>
          </cell>
        </row>
        <row r="112">
          <cell r="E112" t="str">
            <v>316919</v>
          </cell>
          <cell r="F112" t="str">
            <v>MARYMOOR PARKING</v>
          </cell>
          <cell r="L112">
            <v>440</v>
          </cell>
        </row>
        <row r="126">
          <cell r="E126" t="str">
            <v>316205</v>
          </cell>
          <cell r="F126" t="str">
            <v>WEST HILL COMM CTR IMPROV</v>
          </cell>
          <cell r="L126">
            <v>-230</v>
          </cell>
        </row>
        <row r="128">
          <cell r="E128" t="str">
            <v>D10346</v>
          </cell>
          <cell r="F128" t="str">
            <v>PARKS-316/PKS REC&amp;OPEN SP</v>
          </cell>
          <cell r="L128">
            <v>92624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5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9.140625" style="13" customWidth="1"/>
    <col min="2" max="2" width="9.140625" style="9" customWidth="1"/>
    <col min="3" max="3" width="45.7109375" style="9" customWidth="1"/>
    <col min="4" max="4" width="21.57421875" style="4" bestFit="1" customWidth="1"/>
    <col min="5" max="5" width="14.57421875" style="19" customWidth="1"/>
    <col min="6" max="6" width="14.28125" style="6" bestFit="1" customWidth="1"/>
    <col min="7" max="7" width="9.140625" style="7" customWidth="1"/>
    <col min="8" max="8" width="9.140625" style="8" customWidth="1"/>
    <col min="9" max="9" width="9.140625" style="9" customWidth="1"/>
    <col min="10" max="16384" width="9.140625" style="10" customWidth="1"/>
  </cols>
  <sheetData>
    <row r="1" spans="1:5" ht="12.75">
      <c r="A1" s="1"/>
      <c r="B1" s="2" t="s">
        <v>0</v>
      </c>
      <c r="C1" s="3"/>
      <c r="E1" s="5"/>
    </row>
    <row r="2" spans="1:5" ht="12.75">
      <c r="A2" s="1"/>
      <c r="B2" s="11" t="s">
        <v>1</v>
      </c>
      <c r="C2" s="3"/>
      <c r="D2" s="12"/>
      <c r="E2" s="5"/>
    </row>
    <row r="3" spans="1:5" ht="12.75">
      <c r="A3" s="1"/>
      <c r="B3" s="3"/>
      <c r="C3" s="3"/>
      <c r="D3" s="12"/>
      <c r="E3" s="5"/>
    </row>
    <row r="4" spans="1:9" s="16" customFormat="1" ht="12.75">
      <c r="A4" s="13"/>
      <c r="B4" s="14" t="s">
        <v>2</v>
      </c>
      <c r="C4" s="14" t="s">
        <v>3</v>
      </c>
      <c r="D4" s="15" t="s">
        <v>4</v>
      </c>
      <c r="E4" s="5"/>
      <c r="F4" s="6"/>
      <c r="G4" s="7"/>
      <c r="H4" s="7"/>
      <c r="I4" s="3"/>
    </row>
    <row r="5" spans="2:4" ht="12.75">
      <c r="B5" s="17"/>
      <c r="C5" s="17"/>
      <c r="D5" s="18"/>
    </row>
    <row r="6" spans="1:9" s="22" customFormat="1" ht="13.5" thickBot="1">
      <c r="A6" s="13">
        <v>3090</v>
      </c>
      <c r="B6" s="20"/>
      <c r="C6" s="21" t="s">
        <v>5</v>
      </c>
      <c r="D6" s="18"/>
      <c r="E6" s="5"/>
      <c r="F6" s="6"/>
      <c r="G6" s="7"/>
      <c r="H6" s="7"/>
      <c r="I6" s="3"/>
    </row>
    <row r="7" spans="1:9" s="22" customFormat="1" ht="12.75">
      <c r="A7" s="13"/>
      <c r="B7" s="23" t="s">
        <v>6</v>
      </c>
      <c r="C7" s="24" t="s">
        <v>7</v>
      </c>
      <c r="D7" s="25">
        <v>-4236</v>
      </c>
      <c r="E7" s="5"/>
      <c r="F7" s="6"/>
      <c r="G7" s="7"/>
      <c r="H7" s="7"/>
      <c r="I7" s="3"/>
    </row>
    <row r="8" spans="1:9" s="22" customFormat="1" ht="13.5" thickBot="1">
      <c r="A8" s="13"/>
      <c r="B8" s="26" t="s">
        <v>6</v>
      </c>
      <c r="C8" s="27" t="s">
        <v>7</v>
      </c>
      <c r="D8" s="28">
        <v>4236</v>
      </c>
      <c r="E8" s="5"/>
      <c r="F8" s="6"/>
      <c r="G8" s="7"/>
      <c r="H8" s="7"/>
      <c r="I8" s="3"/>
    </row>
    <row r="9" spans="1:9" s="22" customFormat="1" ht="12.75">
      <c r="A9" s="13"/>
      <c r="B9" s="23" t="s">
        <v>8</v>
      </c>
      <c r="C9" s="24" t="s">
        <v>9</v>
      </c>
      <c r="D9" s="25">
        <v>-17325</v>
      </c>
      <c r="E9" s="5"/>
      <c r="F9" s="6"/>
      <c r="G9" s="7"/>
      <c r="H9" s="7"/>
      <c r="I9" s="3"/>
    </row>
    <row r="10" spans="1:9" s="22" customFormat="1" ht="13.5" thickBot="1">
      <c r="A10" s="13"/>
      <c r="B10" s="26" t="s">
        <v>8</v>
      </c>
      <c r="C10" s="27" t="s">
        <v>9</v>
      </c>
      <c r="D10" s="28">
        <v>17325</v>
      </c>
      <c r="E10" s="5"/>
      <c r="F10" s="6"/>
      <c r="G10" s="7"/>
      <c r="H10" s="7"/>
      <c r="I10" s="3"/>
    </row>
    <row r="11" spans="1:9" s="22" customFormat="1" ht="12.75">
      <c r="A11" s="13"/>
      <c r="B11" s="23" t="s">
        <v>10</v>
      </c>
      <c r="C11" s="24" t="s">
        <v>11</v>
      </c>
      <c r="D11" s="25">
        <v>-22707</v>
      </c>
      <c r="E11" s="5"/>
      <c r="F11" s="6"/>
      <c r="G11" s="7"/>
      <c r="H11" s="7"/>
      <c r="I11" s="3"/>
    </row>
    <row r="12" spans="1:9" s="22" customFormat="1" ht="13.5" thickBot="1">
      <c r="A12" s="13"/>
      <c r="B12" s="26" t="s">
        <v>10</v>
      </c>
      <c r="C12" s="27" t="s">
        <v>11</v>
      </c>
      <c r="D12" s="28">
        <v>22707</v>
      </c>
      <c r="E12" s="5"/>
      <c r="F12" s="6"/>
      <c r="G12" s="7"/>
      <c r="H12" s="7"/>
      <c r="I12" s="3"/>
    </row>
    <row r="13" spans="1:9" s="22" customFormat="1" ht="12.75">
      <c r="A13" s="13"/>
      <c r="B13" s="23" t="s">
        <v>12</v>
      </c>
      <c r="C13" s="24" t="s">
        <v>13</v>
      </c>
      <c r="D13" s="25">
        <v>-38393</v>
      </c>
      <c r="E13" s="5"/>
      <c r="F13" s="6"/>
      <c r="G13" s="7"/>
      <c r="H13" s="7"/>
      <c r="I13" s="3"/>
    </row>
    <row r="14" spans="1:9" s="22" customFormat="1" ht="13.5" thickBot="1">
      <c r="A14" s="13"/>
      <c r="B14" s="26" t="s">
        <v>12</v>
      </c>
      <c r="C14" s="27" t="s">
        <v>13</v>
      </c>
      <c r="D14" s="28">
        <v>38393</v>
      </c>
      <c r="E14" s="5"/>
      <c r="F14" s="6"/>
      <c r="G14" s="7"/>
      <c r="H14" s="7"/>
      <c r="I14" s="3"/>
    </row>
    <row r="15" spans="1:9" s="22" customFormat="1" ht="12.75">
      <c r="A15" s="13"/>
      <c r="B15" s="23" t="s">
        <v>14</v>
      </c>
      <c r="C15" s="24" t="s">
        <v>15</v>
      </c>
      <c r="D15" s="25">
        <v>-4667</v>
      </c>
      <c r="E15" s="5"/>
      <c r="F15" s="6"/>
      <c r="G15" s="7"/>
      <c r="H15" s="7"/>
      <c r="I15" s="3"/>
    </row>
    <row r="16" spans="1:9" s="22" customFormat="1" ht="13.5" thickBot="1">
      <c r="A16" s="13"/>
      <c r="B16" s="26" t="s">
        <v>14</v>
      </c>
      <c r="C16" s="27" t="s">
        <v>15</v>
      </c>
      <c r="D16" s="28">
        <v>4667</v>
      </c>
      <c r="E16" s="5"/>
      <c r="F16" s="6"/>
      <c r="G16" s="7"/>
      <c r="H16" s="7"/>
      <c r="I16" s="3"/>
    </row>
    <row r="17" spans="1:9" s="22" customFormat="1" ht="12.75">
      <c r="A17" s="13"/>
      <c r="B17" s="23" t="s">
        <v>16</v>
      </c>
      <c r="C17" s="24" t="s">
        <v>17</v>
      </c>
      <c r="D17" s="25">
        <v>-49179</v>
      </c>
      <c r="E17" s="5"/>
      <c r="F17" s="6"/>
      <c r="G17" s="7"/>
      <c r="H17" s="7"/>
      <c r="I17" s="3"/>
    </row>
    <row r="18" spans="1:9" s="22" customFormat="1" ht="13.5" thickBot="1">
      <c r="A18" s="13"/>
      <c r="B18" s="26" t="s">
        <v>16</v>
      </c>
      <c r="C18" s="27" t="s">
        <v>17</v>
      </c>
      <c r="D18" s="28">
        <v>49179</v>
      </c>
      <c r="E18" s="5"/>
      <c r="F18" s="6"/>
      <c r="G18" s="7"/>
      <c r="H18" s="7"/>
      <c r="I18" s="3"/>
    </row>
    <row r="19" spans="2:4" ht="12.75">
      <c r="B19" s="17"/>
      <c r="C19" s="2" t="s">
        <v>18</v>
      </c>
      <c r="D19" s="18">
        <f>SUM(D7:D18)</f>
        <v>0</v>
      </c>
    </row>
    <row r="20" spans="2:4" ht="12.75">
      <c r="B20" s="17"/>
      <c r="C20" s="17"/>
      <c r="D20" s="18"/>
    </row>
    <row r="21" spans="1:9" s="22" customFormat="1" ht="12.75">
      <c r="A21" s="13">
        <v>3151</v>
      </c>
      <c r="B21" s="29"/>
      <c r="C21" s="30" t="s">
        <v>19</v>
      </c>
      <c r="D21" s="31"/>
      <c r="E21" s="5"/>
      <c r="F21" s="6"/>
      <c r="G21" s="7"/>
      <c r="H21" s="7"/>
      <c r="I21" s="3"/>
    </row>
    <row r="22" spans="1:9" s="22" customFormat="1" ht="12.75" hidden="1">
      <c r="A22" s="13"/>
      <c r="B22" s="32" t="s">
        <v>20</v>
      </c>
      <c r="C22" s="33" t="s">
        <v>21</v>
      </c>
      <c r="D22" s="31"/>
      <c r="E22" s="5"/>
      <c r="F22" s="6"/>
      <c r="G22" s="7"/>
      <c r="H22" s="7"/>
      <c r="I22" s="3"/>
    </row>
    <row r="23" spans="1:9" s="22" customFormat="1" ht="12.75" hidden="1">
      <c r="A23" s="13"/>
      <c r="B23" s="32" t="s">
        <v>22</v>
      </c>
      <c r="C23" s="33" t="s">
        <v>23</v>
      </c>
      <c r="D23" s="31"/>
      <c r="E23" s="5"/>
      <c r="F23" s="6"/>
      <c r="G23" s="7"/>
      <c r="H23" s="7"/>
      <c r="I23" s="3"/>
    </row>
    <row r="24" spans="1:9" s="22" customFormat="1" ht="12.75" hidden="1">
      <c r="A24" s="13"/>
      <c r="B24" s="34">
        <v>315730</v>
      </c>
      <c r="C24" s="35" t="s">
        <v>24</v>
      </c>
      <c r="D24" s="31"/>
      <c r="E24" s="5"/>
      <c r="F24" s="6"/>
      <c r="G24" s="7"/>
      <c r="H24" s="7"/>
      <c r="I24" s="3"/>
    </row>
    <row r="25" spans="1:9" s="22" customFormat="1" ht="12.75" hidden="1">
      <c r="A25" s="13"/>
      <c r="B25" s="34">
        <v>315730</v>
      </c>
      <c r="C25" s="35" t="s">
        <v>24</v>
      </c>
      <c r="D25" s="31"/>
      <c r="E25" s="5"/>
      <c r="F25" s="6"/>
      <c r="G25" s="7"/>
      <c r="H25" s="7"/>
      <c r="I25" s="3"/>
    </row>
    <row r="26" spans="1:9" s="22" customFormat="1" ht="12.75">
      <c r="A26" s="13"/>
      <c r="B26" s="36" t="s">
        <v>20</v>
      </c>
      <c r="C26" s="36" t="s">
        <v>21</v>
      </c>
      <c r="D26" s="37">
        <v>300</v>
      </c>
      <c r="E26" s="5"/>
      <c r="F26" s="6"/>
      <c r="G26" s="7"/>
      <c r="H26" s="7"/>
      <c r="I26" s="3"/>
    </row>
    <row r="27" spans="1:9" s="22" customFormat="1" ht="12.75">
      <c r="A27" s="13"/>
      <c r="B27" s="36" t="s">
        <v>25</v>
      </c>
      <c r="C27" s="36" t="s">
        <v>26</v>
      </c>
      <c r="D27" s="37">
        <v>66</v>
      </c>
      <c r="E27" s="5"/>
      <c r="F27" s="6"/>
      <c r="G27" s="7"/>
      <c r="H27" s="7"/>
      <c r="I27" s="3"/>
    </row>
    <row r="28" spans="1:9" s="22" customFormat="1" ht="12.75">
      <c r="A28" s="13"/>
      <c r="B28" s="36" t="s">
        <v>27</v>
      </c>
      <c r="C28" s="36" t="s">
        <v>28</v>
      </c>
      <c r="D28" s="37">
        <v>-671</v>
      </c>
      <c r="E28" s="5"/>
      <c r="F28" s="6"/>
      <c r="G28" s="7"/>
      <c r="H28" s="7"/>
      <c r="I28" s="3"/>
    </row>
    <row r="29" spans="1:9" s="22" customFormat="1" ht="12.75">
      <c r="A29" s="13"/>
      <c r="B29" s="36" t="s">
        <v>29</v>
      </c>
      <c r="C29" s="36" t="s">
        <v>30</v>
      </c>
      <c r="D29" s="37">
        <v>-30000</v>
      </c>
      <c r="E29" s="5"/>
      <c r="F29" s="6"/>
      <c r="G29" s="7"/>
      <c r="H29" s="7"/>
      <c r="I29" s="3"/>
    </row>
    <row r="30" spans="1:9" s="22" customFormat="1" ht="12.75">
      <c r="A30" s="13"/>
      <c r="B30" s="36" t="s">
        <v>31</v>
      </c>
      <c r="C30" s="36" t="s">
        <v>32</v>
      </c>
      <c r="D30" s="37">
        <v>-30000</v>
      </c>
      <c r="E30" s="5"/>
      <c r="F30" s="6"/>
      <c r="G30" s="7"/>
      <c r="H30" s="7"/>
      <c r="I30" s="3"/>
    </row>
    <row r="31" spans="1:9" s="22" customFormat="1" ht="12.75">
      <c r="A31" s="13"/>
      <c r="B31" s="36" t="s">
        <v>33</v>
      </c>
      <c r="C31" s="36" t="s">
        <v>34</v>
      </c>
      <c r="D31" s="37">
        <v>5949</v>
      </c>
      <c r="E31" s="5"/>
      <c r="F31" s="6"/>
      <c r="G31" s="7"/>
      <c r="H31" s="7"/>
      <c r="I31" s="3"/>
    </row>
    <row r="32" spans="1:9" s="22" customFormat="1" ht="12.75">
      <c r="A32" s="13"/>
      <c r="B32" s="36" t="s">
        <v>22</v>
      </c>
      <c r="C32" s="36" t="s">
        <v>35</v>
      </c>
      <c r="D32" s="37">
        <v>-30</v>
      </c>
      <c r="E32" s="5"/>
      <c r="F32" s="6"/>
      <c r="G32" s="7"/>
      <c r="H32" s="7"/>
      <c r="I32" s="3"/>
    </row>
    <row r="33" spans="1:9" s="22" customFormat="1" ht="12.75">
      <c r="A33" s="13"/>
      <c r="B33" s="36" t="s">
        <v>36</v>
      </c>
      <c r="C33" s="36" t="s">
        <v>37</v>
      </c>
      <c r="D33" s="37">
        <v>755</v>
      </c>
      <c r="E33" s="5"/>
      <c r="F33" s="6"/>
      <c r="G33" s="7"/>
      <c r="H33" s="7"/>
      <c r="I33" s="3"/>
    </row>
    <row r="34" spans="1:9" s="22" customFormat="1" ht="13.5" thickBot="1">
      <c r="A34" s="13"/>
      <c r="B34" s="36" t="s">
        <v>38</v>
      </c>
      <c r="C34" s="36" t="s">
        <v>39</v>
      </c>
      <c r="D34" s="37">
        <v>20805</v>
      </c>
      <c r="E34" s="5"/>
      <c r="F34" s="6"/>
      <c r="G34" s="7"/>
      <c r="H34" s="7"/>
      <c r="I34" s="3"/>
    </row>
    <row r="35" spans="1:9" s="22" customFormat="1" ht="12.75">
      <c r="A35" s="13"/>
      <c r="B35" s="38">
        <v>315724</v>
      </c>
      <c r="C35" s="39" t="s">
        <v>40</v>
      </c>
      <c r="D35" s="40">
        <v>-64091</v>
      </c>
      <c r="E35" s="5"/>
      <c r="F35" s="6"/>
      <c r="G35" s="7"/>
      <c r="H35" s="7"/>
      <c r="I35" s="3"/>
    </row>
    <row r="36" spans="1:9" s="22" customFormat="1" ht="13.5" thickBot="1">
      <c r="A36" s="13"/>
      <c r="B36" s="41">
        <v>315724</v>
      </c>
      <c r="C36" s="42" t="s">
        <v>40</v>
      </c>
      <c r="D36" s="43">
        <v>64091</v>
      </c>
      <c r="E36" s="5"/>
      <c r="F36" s="6"/>
      <c r="G36" s="7"/>
      <c r="H36" s="7"/>
      <c r="I36" s="3"/>
    </row>
    <row r="37" spans="1:9" s="22" customFormat="1" ht="12.75">
      <c r="A37" s="13"/>
      <c r="B37" s="20"/>
      <c r="C37" s="2" t="s">
        <v>41</v>
      </c>
      <c r="D37" s="44">
        <f>SUM(D26:D36)</f>
        <v>-32826</v>
      </c>
      <c r="E37" s="5"/>
      <c r="F37" s="6"/>
      <c r="G37" s="7"/>
      <c r="H37" s="7"/>
      <c r="I37" s="3"/>
    </row>
    <row r="38" spans="2:7" ht="12.75">
      <c r="B38" s="17"/>
      <c r="D38" s="18"/>
      <c r="E38" s="8"/>
      <c r="F38" s="8"/>
      <c r="G38" s="45"/>
    </row>
    <row r="39" spans="1:7" ht="12.75">
      <c r="A39" s="13">
        <v>3160</v>
      </c>
      <c r="B39" s="29"/>
      <c r="C39" s="30" t="s">
        <v>42</v>
      </c>
      <c r="D39" s="31"/>
      <c r="E39" s="8"/>
      <c r="F39" s="8"/>
      <c r="G39" s="45"/>
    </row>
    <row r="40" spans="2:7" ht="12.75">
      <c r="B40" s="33">
        <v>316021</v>
      </c>
      <c r="C40" s="46" t="s">
        <v>43</v>
      </c>
      <c r="D40" s="47">
        <v>-1796</v>
      </c>
      <c r="E40" s="8"/>
      <c r="F40" s="8"/>
      <c r="G40" s="45"/>
    </row>
    <row r="41" spans="2:7" ht="12.75">
      <c r="B41" s="48" t="str">
        <f>'[1]3160'!E28</f>
        <v>316040</v>
      </c>
      <c r="C41" s="48" t="str">
        <f>PROPER('[1]3160'!F28)</f>
        <v>Emergency Contingency</v>
      </c>
      <c r="D41" s="49">
        <v>-1070</v>
      </c>
      <c r="E41" s="8"/>
      <c r="F41" s="8"/>
      <c r="G41" s="45"/>
    </row>
    <row r="42" spans="2:7" ht="12.75">
      <c r="B42" s="48" t="str">
        <f>'[1]3160'!E31</f>
        <v>316080</v>
      </c>
      <c r="C42" s="48" t="str">
        <f>PROPER('[1]3160'!F31)</f>
        <v>Ballfield Initiative</v>
      </c>
      <c r="D42" s="49">
        <f>'[1]3160'!L31</f>
        <v>-33929</v>
      </c>
      <c r="E42" s="8"/>
      <c r="F42" s="8"/>
      <c r="G42" s="45"/>
    </row>
    <row r="43" spans="2:7" ht="12.75">
      <c r="B43" s="35" t="s">
        <v>44</v>
      </c>
      <c r="C43" s="35" t="s">
        <v>45</v>
      </c>
      <c r="D43" s="50">
        <v>-241936</v>
      </c>
      <c r="E43" s="8"/>
      <c r="F43" s="8"/>
      <c r="G43" s="45"/>
    </row>
    <row r="44" spans="2:7" ht="12.75">
      <c r="B44" s="48" t="str">
        <f>'[1]3160'!E32</f>
        <v>316112</v>
      </c>
      <c r="C44" s="48" t="str">
        <f>PROPER('[1]3160'!F32)</f>
        <v>Big Finn Hill Ballfields</v>
      </c>
      <c r="D44" s="49">
        <f>'[1]3160'!L32</f>
        <v>-8547</v>
      </c>
      <c r="E44" s="8"/>
      <c r="F44" s="8"/>
      <c r="G44" s="45"/>
    </row>
    <row r="45" spans="2:7" ht="12.75">
      <c r="B45" s="48" t="str">
        <f>'[1]3160'!E34</f>
        <v>316118</v>
      </c>
      <c r="C45" s="48" t="str">
        <f>PROPER('[1]3160'!F34)</f>
        <v>Parks-Marymoor Pkg-Tn Crt</v>
      </c>
      <c r="D45" s="49">
        <f>'[1]3160'!L34</f>
        <v>9193</v>
      </c>
      <c r="E45" s="51"/>
      <c r="F45" s="51"/>
      <c r="G45" s="52"/>
    </row>
    <row r="46" spans="2:7" ht="12.75">
      <c r="B46" s="48" t="str">
        <f>'[1]3160'!E38</f>
        <v>316128</v>
      </c>
      <c r="C46" s="48" t="str">
        <f>PROPER('[1]3160'!F38)</f>
        <v>Si View Site Plan</v>
      </c>
      <c r="D46" s="49">
        <f>'[1]3160'!L38</f>
        <v>7160</v>
      </c>
      <c r="E46" s="51"/>
      <c r="F46" s="51"/>
      <c r="G46" s="52"/>
    </row>
    <row r="47" spans="2:7" ht="12.75">
      <c r="B47" s="48" t="str">
        <f>'[1]3160'!E42</f>
        <v>316195</v>
      </c>
      <c r="C47" s="48" t="str">
        <f>PROPER('[1]3160'!F42)</f>
        <v>Daniel'S Creek</v>
      </c>
      <c r="D47" s="49">
        <f>'[1]3160'!L42</f>
        <v>1070</v>
      </c>
      <c r="E47" s="51"/>
      <c r="F47" s="51"/>
      <c r="G47" s="52"/>
    </row>
    <row r="48" spans="2:7" ht="12.75">
      <c r="B48" s="48" t="str">
        <f>'[1]3160'!E126</f>
        <v>316205</v>
      </c>
      <c r="C48" s="48" t="str">
        <f>PROPER('[1]3160'!F126)</f>
        <v>West Hill Comm Ctr Improv</v>
      </c>
      <c r="D48" s="49">
        <f>'[1]3160'!L126</f>
        <v>-230</v>
      </c>
      <c r="E48" s="51"/>
      <c r="F48" s="51"/>
      <c r="G48" s="52"/>
    </row>
    <row r="49" spans="2:7" ht="13.5" thickBot="1">
      <c r="B49" s="48" t="str">
        <f>'[1]3160'!E47</f>
        <v>316208</v>
      </c>
      <c r="C49" s="48" t="str">
        <f>PROPER('[1]3160'!F47)</f>
        <v>Bark Property</v>
      </c>
      <c r="D49" s="49">
        <f>'[1]3160'!L47</f>
        <v>286</v>
      </c>
      <c r="E49" s="51"/>
      <c r="F49" s="51"/>
      <c r="G49" s="52"/>
    </row>
    <row r="50" spans="2:7" ht="12.75">
      <c r="B50" s="23" t="s">
        <v>46</v>
      </c>
      <c r="C50" s="24" t="s">
        <v>47</v>
      </c>
      <c r="D50" s="25">
        <v>-67500</v>
      </c>
      <c r="E50" s="51"/>
      <c r="F50" s="51"/>
      <c r="G50" s="52"/>
    </row>
    <row r="51" spans="2:7" ht="13.5" thickBot="1">
      <c r="B51" s="26" t="s">
        <v>46</v>
      </c>
      <c r="C51" s="27" t="s">
        <v>47</v>
      </c>
      <c r="D51" s="28">
        <v>67500</v>
      </c>
      <c r="E51" s="51"/>
      <c r="F51" s="51"/>
      <c r="G51" s="52"/>
    </row>
    <row r="52" spans="2:7" ht="12.75">
      <c r="B52" s="53">
        <v>316222</v>
      </c>
      <c r="C52" s="24" t="s">
        <v>48</v>
      </c>
      <c r="D52" s="25">
        <v>-50000</v>
      </c>
      <c r="E52" s="51"/>
      <c r="F52" s="51"/>
      <c r="G52" s="52"/>
    </row>
    <row r="53" spans="2:7" ht="13.5" thickBot="1">
      <c r="B53" s="54">
        <v>316222</v>
      </c>
      <c r="C53" s="27" t="s">
        <v>48</v>
      </c>
      <c r="D53" s="28">
        <v>50000</v>
      </c>
      <c r="E53" s="51"/>
      <c r="F53" s="51"/>
      <c r="G53" s="52"/>
    </row>
    <row r="54" spans="2:7" ht="12.75">
      <c r="B54" s="35" t="s">
        <v>49</v>
      </c>
      <c r="C54" s="35" t="s">
        <v>50</v>
      </c>
      <c r="D54" s="50">
        <v>196362</v>
      </c>
      <c r="E54" s="51"/>
      <c r="F54" s="51"/>
      <c r="G54" s="52"/>
    </row>
    <row r="55" spans="2:7" ht="12.75">
      <c r="B55" s="48" t="str">
        <f>'[1]3160'!E69</f>
        <v>316384</v>
      </c>
      <c r="C55" s="48" t="str">
        <f>PROPER('[1]3160'!F69)</f>
        <v>Three Forks</v>
      </c>
      <c r="D55" s="49">
        <f>'[1]3160'!L69</f>
        <v>1959</v>
      </c>
      <c r="E55" s="51"/>
      <c r="F55" s="51"/>
      <c r="G55" s="52"/>
    </row>
    <row r="56" spans="2:7" ht="12.75">
      <c r="B56" s="48" t="str">
        <f>'[1]3160'!E72</f>
        <v>316405</v>
      </c>
      <c r="C56" s="48" t="str">
        <f>PROPER('[1]3160'!F72)</f>
        <v>Three Forks Development</v>
      </c>
      <c r="D56" s="49">
        <f>'[1]3160'!L72</f>
        <v>-1959</v>
      </c>
      <c r="E56" s="51"/>
      <c r="F56" s="51"/>
      <c r="G56" s="52"/>
    </row>
    <row r="57" spans="2:7" ht="12.75">
      <c r="B57" s="55">
        <v>316406</v>
      </c>
      <c r="C57" s="48" t="s">
        <v>51</v>
      </c>
      <c r="D57" s="49">
        <v>-145000</v>
      </c>
      <c r="E57" s="51"/>
      <c r="F57" s="51"/>
      <c r="G57" s="52"/>
    </row>
    <row r="58" spans="2:7" ht="12.75">
      <c r="B58" s="48" t="str">
        <f>'[1]3160'!E85</f>
        <v>316500</v>
      </c>
      <c r="C58" s="48" t="str">
        <f>PROPER('[1]3160'!F85)</f>
        <v>Moss Lake North Acq</v>
      </c>
      <c r="D58" s="49">
        <f>'[1]3160'!L85</f>
        <v>1510</v>
      </c>
      <c r="E58" s="51"/>
      <c r="F58" s="51"/>
      <c r="G58" s="52"/>
    </row>
    <row r="59" spans="2:7" ht="12.75">
      <c r="B59" s="55">
        <v>316540</v>
      </c>
      <c r="C59" s="48" t="s">
        <v>52</v>
      </c>
      <c r="D59" s="49">
        <v>-136613</v>
      </c>
      <c r="E59" s="51"/>
      <c r="F59" s="51"/>
      <c r="G59" s="52"/>
    </row>
    <row r="60" spans="2:7" ht="12.75">
      <c r="B60" s="48" t="str">
        <f>'[1]3160'!E96</f>
        <v>316583</v>
      </c>
      <c r="C60" s="48" t="str">
        <f>PROPER('[1]3160'!F96)</f>
        <v>West Hill Community Ctr</v>
      </c>
      <c r="D60" s="49">
        <f>'[1]3160'!L96</f>
        <v>-4369</v>
      </c>
      <c r="E60" s="51"/>
      <c r="F60" s="51"/>
      <c r="G60" s="52"/>
    </row>
    <row r="61" spans="2:9" ht="13.5" thickBot="1">
      <c r="B61" s="35" t="s">
        <v>53</v>
      </c>
      <c r="C61" s="35" t="s">
        <v>54</v>
      </c>
      <c r="D61" s="50">
        <v>-86</v>
      </c>
      <c r="E61" s="51"/>
      <c r="F61" s="51"/>
      <c r="G61" s="52"/>
      <c r="I61" s="10"/>
    </row>
    <row r="62" spans="2:9" ht="12.75">
      <c r="B62" s="56">
        <v>316876</v>
      </c>
      <c r="C62" s="39" t="s">
        <v>55</v>
      </c>
      <c r="D62" s="57">
        <v>-129959</v>
      </c>
      <c r="E62" s="51"/>
      <c r="F62" s="51"/>
      <c r="G62" s="52"/>
      <c r="I62" s="10"/>
    </row>
    <row r="63" spans="2:9" ht="13.5" thickBot="1">
      <c r="B63" s="58">
        <v>316876</v>
      </c>
      <c r="C63" s="42" t="s">
        <v>55</v>
      </c>
      <c r="D63" s="59">
        <v>129959</v>
      </c>
      <c r="E63" s="51"/>
      <c r="F63" s="51"/>
      <c r="G63" s="52"/>
      <c r="I63" s="10"/>
    </row>
    <row r="64" spans="2:9" ht="12.75">
      <c r="B64" s="56">
        <v>316911</v>
      </c>
      <c r="C64" s="39" t="s">
        <v>56</v>
      </c>
      <c r="D64" s="57">
        <v>-53735</v>
      </c>
      <c r="E64" s="51"/>
      <c r="F64" s="51"/>
      <c r="G64" s="52"/>
      <c r="I64" s="10"/>
    </row>
    <row r="65" spans="2:9" ht="13.5" thickBot="1">
      <c r="B65" s="58">
        <v>316911</v>
      </c>
      <c r="C65" s="42" t="s">
        <v>56</v>
      </c>
      <c r="D65" s="59">
        <v>53735</v>
      </c>
      <c r="E65" s="51"/>
      <c r="F65" s="51"/>
      <c r="G65" s="52"/>
      <c r="I65" s="10"/>
    </row>
    <row r="66" spans="2:11" ht="12.75">
      <c r="B66" s="48" t="str">
        <f>'[1]3160'!E111</f>
        <v>316917</v>
      </c>
      <c r="C66" s="48" t="str">
        <f>PROPER('[1]3160'!F111)</f>
        <v>Marymoor Mstr Plan Update</v>
      </c>
      <c r="D66" s="49">
        <f>'[1]3160'!L111</f>
        <v>-440</v>
      </c>
      <c r="E66" s="51"/>
      <c r="F66" s="51"/>
      <c r="G66" s="52"/>
      <c r="I66" s="60"/>
      <c r="J66" s="61"/>
      <c r="K66" s="52"/>
    </row>
    <row r="67" spans="2:7" ht="13.5" thickBot="1">
      <c r="B67" s="48" t="str">
        <f>'[1]3160'!E112</f>
        <v>316919</v>
      </c>
      <c r="C67" s="48" t="str">
        <f>PROPER('[1]3160'!F112)</f>
        <v>Marymoor Parking</v>
      </c>
      <c r="D67" s="49">
        <f>'[1]3160'!L112</f>
        <v>440</v>
      </c>
      <c r="E67" s="51"/>
      <c r="F67" s="51"/>
      <c r="G67" s="52"/>
    </row>
    <row r="68" spans="2:7" ht="12.75">
      <c r="B68" s="23" t="s">
        <v>57</v>
      </c>
      <c r="C68" s="24" t="s">
        <v>58</v>
      </c>
      <c r="D68" s="25">
        <v>-193275</v>
      </c>
      <c r="E68" s="51"/>
      <c r="F68" s="51"/>
      <c r="G68" s="52"/>
    </row>
    <row r="69" spans="2:7" ht="13.5" thickBot="1">
      <c r="B69" s="26" t="s">
        <v>57</v>
      </c>
      <c r="C69" s="27" t="s">
        <v>58</v>
      </c>
      <c r="D69" s="28">
        <v>193275</v>
      </c>
      <c r="E69" s="62"/>
      <c r="F69" s="62"/>
      <c r="G69" s="63"/>
    </row>
    <row r="70" spans="2:7" ht="12.75">
      <c r="B70" s="48" t="str">
        <f>'[1]3160'!E128</f>
        <v>D10346</v>
      </c>
      <c r="C70" s="48" t="str">
        <f>PROPER('[1]3160'!F128)</f>
        <v>Parks-316/Pks Rec&amp;Open Sp</v>
      </c>
      <c r="D70" s="49">
        <f>'[1]3160'!L128</f>
        <v>92624</v>
      </c>
      <c r="E70" s="51"/>
      <c r="F70" s="51"/>
      <c r="G70" s="52"/>
    </row>
    <row r="71" spans="2:4" ht="12.75">
      <c r="B71" s="64"/>
      <c r="C71" s="65" t="s">
        <v>59</v>
      </c>
      <c r="D71" s="31">
        <f>SUM(D40:D70)</f>
        <v>-265371</v>
      </c>
    </row>
    <row r="72" spans="2:4" ht="12.75">
      <c r="B72" s="66"/>
      <c r="C72" s="67"/>
      <c r="D72" s="31"/>
    </row>
    <row r="73" spans="1:4" ht="12.75">
      <c r="A73" s="13">
        <v>3162</v>
      </c>
      <c r="B73" s="20"/>
      <c r="C73" s="21" t="s">
        <v>60</v>
      </c>
      <c r="D73" s="18"/>
    </row>
    <row r="74" spans="2:4" ht="12.75">
      <c r="B74" s="20" t="s">
        <v>61</v>
      </c>
      <c r="C74" s="20" t="s">
        <v>60</v>
      </c>
      <c r="D74" s="68">
        <v>350</v>
      </c>
    </row>
    <row r="75" spans="1:4" ht="12.75">
      <c r="A75" s="69"/>
      <c r="B75" s="20"/>
      <c r="C75" s="2" t="s">
        <v>62</v>
      </c>
      <c r="D75" s="18">
        <f>SUM(D74)</f>
        <v>350</v>
      </c>
    </row>
    <row r="76" spans="1:9" s="45" customFormat="1" ht="12.75">
      <c r="A76" s="13"/>
      <c r="B76" s="35"/>
      <c r="C76" s="65"/>
      <c r="D76" s="70"/>
      <c r="E76" s="19"/>
      <c r="F76" s="6"/>
      <c r="G76" s="7"/>
      <c r="H76" s="8"/>
      <c r="I76" s="8"/>
    </row>
    <row r="77" spans="1:9" s="22" customFormat="1" ht="12.75">
      <c r="A77" s="69">
        <v>3180</v>
      </c>
      <c r="B77" s="35"/>
      <c r="C77" s="30" t="s">
        <v>63</v>
      </c>
      <c r="D77" s="71"/>
      <c r="E77" s="5"/>
      <c r="F77" s="6"/>
      <c r="G77" s="7"/>
      <c r="H77" s="7"/>
      <c r="I77" s="3"/>
    </row>
    <row r="78" spans="1:9" s="22" customFormat="1" ht="12.75">
      <c r="A78" s="69"/>
      <c r="B78" s="62" t="s">
        <v>64</v>
      </c>
      <c r="C78" s="62" t="s">
        <v>65</v>
      </c>
      <c r="D78" s="72">
        <v>12</v>
      </c>
      <c r="E78" s="7"/>
      <c r="F78" s="7"/>
      <c r="G78" s="7"/>
      <c r="H78" s="7"/>
      <c r="I78" s="3"/>
    </row>
    <row r="79" spans="1:9" s="22" customFormat="1" ht="12.75">
      <c r="A79" s="69"/>
      <c r="B79" s="62" t="s">
        <v>66</v>
      </c>
      <c r="C79" s="62" t="s">
        <v>67</v>
      </c>
      <c r="D79" s="72">
        <v>33</v>
      </c>
      <c r="E79" s="7"/>
      <c r="F79" s="7"/>
      <c r="G79" s="7"/>
      <c r="H79" s="7"/>
      <c r="I79" s="3"/>
    </row>
    <row r="80" spans="1:9" s="22" customFormat="1" ht="12.75">
      <c r="A80" s="69"/>
      <c r="B80" s="62" t="s">
        <v>68</v>
      </c>
      <c r="C80" s="62" t="s">
        <v>69</v>
      </c>
      <c r="D80" s="72">
        <v>-15351</v>
      </c>
      <c r="E80" s="7"/>
      <c r="F80" s="7"/>
      <c r="G80" s="7"/>
      <c r="H80" s="7"/>
      <c r="I80" s="3"/>
    </row>
    <row r="81" spans="1:9" s="22" customFormat="1" ht="12.75">
      <c r="A81" s="69"/>
      <c r="B81" s="62" t="s">
        <v>70</v>
      </c>
      <c r="C81" s="62" t="s">
        <v>71</v>
      </c>
      <c r="D81" s="72">
        <v>1463</v>
      </c>
      <c r="E81" s="7"/>
      <c r="F81" s="7"/>
      <c r="G81" s="7"/>
      <c r="H81" s="7"/>
      <c r="I81" s="3"/>
    </row>
    <row r="82" spans="1:9" s="22" customFormat="1" ht="12.75">
      <c r="A82" s="69"/>
      <c r="B82" s="62" t="s">
        <v>72</v>
      </c>
      <c r="C82" s="62" t="s">
        <v>73</v>
      </c>
      <c r="D82" s="72">
        <v>4174</v>
      </c>
      <c r="E82" s="62"/>
      <c r="F82" s="73"/>
      <c r="G82" s="7"/>
      <c r="H82" s="7"/>
      <c r="I82" s="3"/>
    </row>
    <row r="83" spans="1:9" s="22" customFormat="1" ht="12.75">
      <c r="A83" s="69"/>
      <c r="B83" s="62" t="s">
        <v>74</v>
      </c>
      <c r="C83" s="62" t="s">
        <v>75</v>
      </c>
      <c r="D83" s="72">
        <v>-12</v>
      </c>
      <c r="E83" s="62"/>
      <c r="F83" s="73"/>
      <c r="G83" s="7"/>
      <c r="H83" s="7"/>
      <c r="I83" s="3"/>
    </row>
    <row r="84" spans="1:9" s="22" customFormat="1" ht="12.75">
      <c r="A84" s="69"/>
      <c r="B84" s="74"/>
      <c r="C84" s="65" t="s">
        <v>76</v>
      </c>
      <c r="D84" s="75">
        <f>SUM(D78:D83)</f>
        <v>-9681</v>
      </c>
      <c r="E84" s="7"/>
      <c r="F84" s="7"/>
      <c r="G84" s="7"/>
      <c r="H84" s="7"/>
      <c r="I84" s="3"/>
    </row>
    <row r="85" spans="1:6" ht="12.75">
      <c r="A85" s="69"/>
      <c r="B85" s="76"/>
      <c r="C85" s="77"/>
      <c r="D85" s="78"/>
      <c r="E85" s="8"/>
      <c r="F85" s="8"/>
    </row>
    <row r="86" spans="1:9" s="45" customFormat="1" ht="12.75">
      <c r="A86" s="69">
        <v>3201</v>
      </c>
      <c r="B86" s="79"/>
      <c r="C86" s="30" t="s">
        <v>77</v>
      </c>
      <c r="D86" s="31"/>
      <c r="E86" s="19"/>
      <c r="F86" s="6"/>
      <c r="G86" s="7"/>
      <c r="H86" s="8"/>
      <c r="I86" s="8"/>
    </row>
    <row r="87" spans="2:7" ht="12.75">
      <c r="B87" s="80" t="s">
        <v>78</v>
      </c>
      <c r="C87" s="80" t="s">
        <v>79</v>
      </c>
      <c r="D87" s="63">
        <v>2270</v>
      </c>
      <c r="E87" s="45"/>
      <c r="F87" s="45"/>
      <c r="G87" s="45"/>
    </row>
    <row r="88" spans="2:7" ht="12.75">
      <c r="B88" s="80" t="s">
        <v>80</v>
      </c>
      <c r="C88" s="80" t="s">
        <v>81</v>
      </c>
      <c r="D88" s="63">
        <v>2</v>
      </c>
      <c r="E88" s="45"/>
      <c r="F88" s="45"/>
      <c r="G88" s="45"/>
    </row>
    <row r="89" spans="2:7" ht="12.75">
      <c r="B89" s="80" t="s">
        <v>82</v>
      </c>
      <c r="C89" s="80" t="s">
        <v>83</v>
      </c>
      <c r="D89" s="63">
        <v>-54154</v>
      </c>
      <c r="E89" s="45"/>
      <c r="F89" s="45"/>
      <c r="G89" s="45"/>
    </row>
    <row r="90" spans="2:7" ht="12.75">
      <c r="B90" s="80" t="s">
        <v>84</v>
      </c>
      <c r="C90" s="80" t="s">
        <v>85</v>
      </c>
      <c r="D90" s="63">
        <v>-76850</v>
      </c>
      <c r="E90" s="45"/>
      <c r="F90" s="45"/>
      <c r="G90" s="45"/>
    </row>
    <row r="91" spans="2:7" ht="12.75">
      <c r="B91" s="80" t="s">
        <v>86</v>
      </c>
      <c r="C91" s="80" t="s">
        <v>87</v>
      </c>
      <c r="D91" s="63">
        <v>-45034</v>
      </c>
      <c r="E91" s="45"/>
      <c r="F91" s="45"/>
      <c r="G91" s="45"/>
    </row>
    <row r="92" spans="2:7" ht="12.75">
      <c r="B92" s="80" t="s">
        <v>88</v>
      </c>
      <c r="C92" s="80" t="s">
        <v>89</v>
      </c>
      <c r="D92" s="63">
        <v>-31620</v>
      </c>
      <c r="E92" s="45"/>
      <c r="F92" s="45"/>
      <c r="G92" s="45"/>
    </row>
    <row r="93" spans="2:7" ht="12.75">
      <c r="B93" s="80" t="s">
        <v>90</v>
      </c>
      <c r="C93" s="80" t="s">
        <v>91</v>
      </c>
      <c r="D93" s="63">
        <v>2</v>
      </c>
      <c r="E93" s="45"/>
      <c r="F93" s="45"/>
      <c r="G93" s="45"/>
    </row>
    <row r="94" spans="2:7" ht="12.75">
      <c r="B94" s="80" t="s">
        <v>92</v>
      </c>
      <c r="C94" s="80" t="s">
        <v>93</v>
      </c>
      <c r="D94" s="63">
        <v>6</v>
      </c>
      <c r="E94" s="45"/>
      <c r="F94" s="45"/>
      <c r="G94" s="45"/>
    </row>
    <row r="95" spans="2:7" ht="12.75">
      <c r="B95" s="80" t="s">
        <v>94</v>
      </c>
      <c r="C95" s="80" t="s">
        <v>95</v>
      </c>
      <c r="D95" s="63">
        <v>-2</v>
      </c>
      <c r="E95" s="45"/>
      <c r="F95" s="45"/>
      <c r="G95" s="45"/>
    </row>
    <row r="96" spans="2:7" ht="12.75">
      <c r="B96" s="80" t="s">
        <v>96</v>
      </c>
      <c r="C96" s="80" t="s">
        <v>97</v>
      </c>
      <c r="D96" s="63">
        <v>-239888</v>
      </c>
      <c r="E96" s="45"/>
      <c r="F96" s="45"/>
      <c r="G96" s="45"/>
    </row>
    <row r="97" spans="2:7" ht="12.75">
      <c r="B97" s="80" t="s">
        <v>98</v>
      </c>
      <c r="C97" s="80" t="s">
        <v>99</v>
      </c>
      <c r="D97" s="63">
        <v>-67738</v>
      </c>
      <c r="E97" s="45"/>
      <c r="F97" s="45"/>
      <c r="G97" s="45"/>
    </row>
    <row r="98" spans="2:7" ht="12.75">
      <c r="B98" s="80" t="s">
        <v>100</v>
      </c>
      <c r="C98" s="80" t="s">
        <v>101</v>
      </c>
      <c r="D98" s="63">
        <v>-42424</v>
      </c>
      <c r="E98" s="45"/>
      <c r="F98" s="45"/>
      <c r="G98" s="45"/>
    </row>
    <row r="99" spans="2:7" ht="12.75">
      <c r="B99" s="80" t="s">
        <v>102</v>
      </c>
      <c r="C99" s="80" t="s">
        <v>103</v>
      </c>
      <c r="D99" s="63">
        <v>-23018</v>
      </c>
      <c r="E99" s="45"/>
      <c r="F99" s="45"/>
      <c r="G99" s="45"/>
    </row>
    <row r="100" spans="2:7" ht="12.75">
      <c r="B100" s="80" t="s">
        <v>104</v>
      </c>
      <c r="C100" s="80" t="s">
        <v>105</v>
      </c>
      <c r="D100" s="63">
        <v>-145282</v>
      </c>
      <c r="E100" s="45"/>
      <c r="F100" s="45"/>
      <c r="G100" s="45"/>
    </row>
    <row r="101" spans="2:7" ht="12.75">
      <c r="B101" s="80" t="s">
        <v>106</v>
      </c>
      <c r="C101" s="80" t="s">
        <v>107</v>
      </c>
      <c r="D101" s="63">
        <v>-288537</v>
      </c>
      <c r="E101" s="45"/>
      <c r="F101" s="45"/>
      <c r="G101" s="45"/>
    </row>
    <row r="102" spans="2:7" ht="12.75">
      <c r="B102" s="80" t="s">
        <v>108</v>
      </c>
      <c r="C102" s="80" t="s">
        <v>109</v>
      </c>
      <c r="D102" s="63">
        <v>-7532</v>
      </c>
      <c r="E102" s="45"/>
      <c r="F102" s="45"/>
      <c r="G102" s="45"/>
    </row>
    <row r="103" spans="2:7" ht="12.75">
      <c r="B103" s="80" t="s">
        <v>110</v>
      </c>
      <c r="C103" s="80" t="s">
        <v>111</v>
      </c>
      <c r="D103" s="63">
        <v>-67618</v>
      </c>
      <c r="E103" s="45"/>
      <c r="F103" s="45"/>
      <c r="G103" s="45"/>
    </row>
    <row r="104" spans="2:7" ht="12.75">
      <c r="B104" s="80" t="s">
        <v>112</v>
      </c>
      <c r="C104" s="80" t="s">
        <v>113</v>
      </c>
      <c r="D104" s="63">
        <v>-20099</v>
      </c>
      <c r="E104" s="45"/>
      <c r="F104" s="45"/>
      <c r="G104" s="45"/>
    </row>
    <row r="105" spans="2:7" ht="12.75">
      <c r="B105" s="80" t="s">
        <v>114</v>
      </c>
      <c r="C105" s="80" t="s">
        <v>115</v>
      </c>
      <c r="D105" s="63">
        <v>-110794</v>
      </c>
      <c r="E105" s="45"/>
      <c r="F105" s="80"/>
      <c r="G105" s="63"/>
    </row>
    <row r="106" spans="2:7" ht="12.75">
      <c r="B106" s="80" t="s">
        <v>116</v>
      </c>
      <c r="C106" s="80" t="s">
        <v>117</v>
      </c>
      <c r="D106" s="63">
        <v>-282984</v>
      </c>
      <c r="E106" s="45"/>
      <c r="F106" s="80"/>
      <c r="G106" s="63"/>
    </row>
    <row r="107" spans="2:7" ht="12.75">
      <c r="B107" s="80" t="s">
        <v>118</v>
      </c>
      <c r="C107" s="80" t="s">
        <v>119</v>
      </c>
      <c r="D107" s="63">
        <v>-174737</v>
      </c>
      <c r="E107" s="45"/>
      <c r="F107" s="80"/>
      <c r="G107" s="63"/>
    </row>
    <row r="108" spans="2:7" ht="12.75">
      <c r="B108" s="80" t="s">
        <v>120</v>
      </c>
      <c r="C108" s="80" t="s">
        <v>121</v>
      </c>
      <c r="D108" s="63">
        <v>-596923</v>
      </c>
      <c r="E108" s="45"/>
      <c r="F108" s="80"/>
      <c r="G108" s="63"/>
    </row>
    <row r="109" spans="2:7" ht="12.75">
      <c r="B109" s="80" t="s">
        <v>122</v>
      </c>
      <c r="C109" s="80" t="s">
        <v>123</v>
      </c>
      <c r="D109" s="63">
        <v>-4900</v>
      </c>
      <c r="E109" s="45"/>
      <c r="F109" s="80"/>
      <c r="G109" s="63"/>
    </row>
    <row r="110" spans="2:7" ht="12.75">
      <c r="B110" s="80" t="s">
        <v>124</v>
      </c>
      <c r="C110" s="80" t="s">
        <v>125</v>
      </c>
      <c r="D110" s="63">
        <v>-83192</v>
      </c>
      <c r="E110" s="45"/>
      <c r="F110" s="80"/>
      <c r="G110" s="63"/>
    </row>
    <row r="111" spans="2:7" ht="12.75">
      <c r="B111" s="80" t="s">
        <v>126</v>
      </c>
      <c r="C111" s="80" t="s">
        <v>127</v>
      </c>
      <c r="D111" s="63">
        <v>-101881</v>
      </c>
      <c r="E111" s="45"/>
      <c r="F111" s="80"/>
      <c r="G111" s="63"/>
    </row>
    <row r="112" spans="2:7" ht="12.75">
      <c r="B112" s="80" t="s">
        <v>128</v>
      </c>
      <c r="C112" s="80" t="s">
        <v>129</v>
      </c>
      <c r="D112" s="63">
        <v>-94066</v>
      </c>
      <c r="E112" s="45"/>
      <c r="F112" s="80"/>
      <c r="G112" s="63"/>
    </row>
    <row r="113" spans="2:7" ht="12.75">
      <c r="B113" s="80" t="s">
        <v>130</v>
      </c>
      <c r="C113" s="80" t="s">
        <v>131</v>
      </c>
      <c r="D113" s="63">
        <v>-75150</v>
      </c>
      <c r="E113" s="45"/>
      <c r="F113" s="80"/>
      <c r="G113" s="63"/>
    </row>
    <row r="114" spans="2:7" ht="12.75">
      <c r="B114" s="80" t="s">
        <v>132</v>
      </c>
      <c r="C114" s="80" t="s">
        <v>133</v>
      </c>
      <c r="D114" s="63">
        <v>-88190</v>
      </c>
      <c r="E114" s="45"/>
      <c r="F114" s="80"/>
      <c r="G114" s="63"/>
    </row>
    <row r="115" spans="2:7" ht="12.75">
      <c r="B115" s="80" t="s">
        <v>134</v>
      </c>
      <c r="C115" s="80" t="s">
        <v>135</v>
      </c>
      <c r="D115" s="63">
        <v>-3313</v>
      </c>
      <c r="E115" s="45"/>
      <c r="F115" s="80"/>
      <c r="G115" s="63"/>
    </row>
    <row r="116" spans="2:7" ht="12.75">
      <c r="B116" s="80" t="s">
        <v>136</v>
      </c>
      <c r="C116" s="80" t="s">
        <v>137</v>
      </c>
      <c r="D116" s="63">
        <v>-372637</v>
      </c>
      <c r="E116" s="45"/>
      <c r="F116" s="80"/>
      <c r="G116" s="63"/>
    </row>
    <row r="117" spans="2:7" ht="12.75">
      <c r="B117" s="80" t="s">
        <v>138</v>
      </c>
      <c r="C117" s="80" t="s">
        <v>139</v>
      </c>
      <c r="D117" s="63">
        <v>-45580</v>
      </c>
      <c r="E117" s="45"/>
      <c r="F117" s="80"/>
      <c r="G117" s="63"/>
    </row>
    <row r="118" spans="2:7" ht="12.75">
      <c r="B118" s="80" t="s">
        <v>140</v>
      </c>
      <c r="C118" s="80" t="s">
        <v>141</v>
      </c>
      <c r="D118" s="63">
        <v>-42681</v>
      </c>
      <c r="E118" s="45"/>
      <c r="F118" s="80"/>
      <c r="G118" s="63"/>
    </row>
    <row r="119" spans="2:7" ht="12.75">
      <c r="B119" s="80" t="s">
        <v>142</v>
      </c>
      <c r="C119" s="80" t="s">
        <v>143</v>
      </c>
      <c r="D119" s="63">
        <v>9</v>
      </c>
      <c r="E119" s="45"/>
      <c r="F119" s="80"/>
      <c r="G119" s="63"/>
    </row>
    <row r="120" spans="2:7" ht="12.75">
      <c r="B120" s="80" t="s">
        <v>144</v>
      </c>
      <c r="C120" s="80" t="s">
        <v>145</v>
      </c>
      <c r="D120" s="63">
        <v>-99852</v>
      </c>
      <c r="E120" s="45"/>
      <c r="F120" s="80"/>
      <c r="G120" s="63"/>
    </row>
    <row r="121" spans="1:9" s="45" customFormat="1" ht="12.75">
      <c r="A121" s="69"/>
      <c r="B121" s="79"/>
      <c r="C121" s="65" t="s">
        <v>146</v>
      </c>
      <c r="D121" s="31">
        <f>SUM(D87:D120)</f>
        <v>-3284387</v>
      </c>
      <c r="E121" s="80"/>
      <c r="F121" s="80"/>
      <c r="G121" s="63"/>
      <c r="H121" s="8"/>
      <c r="I121" s="8"/>
    </row>
    <row r="122" spans="1:9" s="45" customFormat="1" ht="12.75">
      <c r="A122" s="69"/>
      <c r="B122" s="79"/>
      <c r="C122" s="65"/>
      <c r="D122" s="31"/>
      <c r="E122" s="80"/>
      <c r="F122" s="80"/>
      <c r="G122" s="63"/>
      <c r="H122" s="8"/>
      <c r="I122" s="8"/>
    </row>
    <row r="123" spans="1:9" s="45" customFormat="1" ht="12.75">
      <c r="A123" s="69">
        <v>3202</v>
      </c>
      <c r="B123" s="79"/>
      <c r="C123" s="30" t="s">
        <v>147</v>
      </c>
      <c r="D123" s="31"/>
      <c r="E123" s="80"/>
      <c r="F123" s="80"/>
      <c r="G123" s="63"/>
      <c r="H123" s="8"/>
      <c r="I123" s="8"/>
    </row>
    <row r="124" spans="1:9" s="45" customFormat="1" ht="12.75">
      <c r="A124" s="69"/>
      <c r="B124" s="80">
        <v>320203</v>
      </c>
      <c r="C124" s="80" t="s">
        <v>148</v>
      </c>
      <c r="D124" s="63">
        <v>-535</v>
      </c>
      <c r="E124" s="80"/>
      <c r="F124" s="80"/>
      <c r="G124" s="63"/>
      <c r="H124" s="8"/>
      <c r="I124" s="8"/>
    </row>
    <row r="125" spans="1:9" s="45" customFormat="1" ht="12.75">
      <c r="A125" s="69"/>
      <c r="B125" s="79"/>
      <c r="C125" s="65" t="s">
        <v>149</v>
      </c>
      <c r="D125" s="31">
        <f>SUM(D124)</f>
        <v>-535</v>
      </c>
      <c r="E125" s="80"/>
      <c r="F125" s="80"/>
      <c r="G125" s="63"/>
      <c r="H125" s="8"/>
      <c r="I125" s="8"/>
    </row>
    <row r="126" spans="1:9" s="45" customFormat="1" ht="12.75">
      <c r="A126" s="69"/>
      <c r="B126" s="79"/>
      <c r="C126" s="65"/>
      <c r="D126" s="31"/>
      <c r="E126" s="80"/>
      <c r="F126" s="80"/>
      <c r="G126" s="63"/>
      <c r="H126" s="8"/>
      <c r="I126" s="8"/>
    </row>
    <row r="127" spans="1:9" s="45" customFormat="1" ht="12.75">
      <c r="A127" s="69">
        <v>3203</v>
      </c>
      <c r="B127" s="79"/>
      <c r="C127" s="30" t="s">
        <v>150</v>
      </c>
      <c r="D127" s="31"/>
      <c r="E127" s="80"/>
      <c r="F127" s="80"/>
      <c r="G127" s="63"/>
      <c r="H127" s="8"/>
      <c r="I127" s="8"/>
    </row>
    <row r="128" spans="1:9" s="45" customFormat="1" ht="12.75">
      <c r="A128" s="69"/>
      <c r="B128" s="80" t="s">
        <v>151</v>
      </c>
      <c r="C128" s="80" t="s">
        <v>148</v>
      </c>
      <c r="D128" s="63">
        <v>475</v>
      </c>
      <c r="E128" s="80"/>
      <c r="F128" s="80"/>
      <c r="G128" s="63"/>
      <c r="H128" s="8"/>
      <c r="I128" s="8"/>
    </row>
    <row r="129" spans="1:9" s="45" customFormat="1" ht="12.75">
      <c r="A129" s="69"/>
      <c r="B129" s="79"/>
      <c r="C129" s="65" t="s">
        <v>152</v>
      </c>
      <c r="D129" s="31">
        <f>SUM(D128)</f>
        <v>475</v>
      </c>
      <c r="E129" s="80"/>
      <c r="F129" s="80"/>
      <c r="G129" s="63"/>
      <c r="H129" s="8"/>
      <c r="I129" s="8"/>
    </row>
    <row r="130" spans="1:9" s="45" customFormat="1" ht="12.75">
      <c r="A130" s="69"/>
      <c r="B130" s="79"/>
      <c r="C130" s="65"/>
      <c r="D130" s="31"/>
      <c r="E130" s="80"/>
      <c r="F130" s="80"/>
      <c r="G130" s="63"/>
      <c r="H130" s="8"/>
      <c r="I130" s="8"/>
    </row>
    <row r="131" spans="1:9" s="45" customFormat="1" ht="12.75">
      <c r="A131" s="69">
        <v>3204</v>
      </c>
      <c r="B131" s="79"/>
      <c r="C131" s="30" t="s">
        <v>153</v>
      </c>
      <c r="D131" s="31"/>
      <c r="H131" s="8"/>
      <c r="I131" s="8"/>
    </row>
    <row r="132" spans="1:9" s="45" customFormat="1" ht="12.75">
      <c r="A132" s="69"/>
      <c r="B132" s="6">
        <v>320215</v>
      </c>
      <c r="C132" s="46" t="s">
        <v>148</v>
      </c>
      <c r="D132" s="47">
        <v>638</v>
      </c>
      <c r="H132" s="8"/>
      <c r="I132" s="8"/>
    </row>
    <row r="133" spans="1:9" s="45" customFormat="1" ht="12.75">
      <c r="A133" s="69"/>
      <c r="B133" s="80" t="s">
        <v>151</v>
      </c>
      <c r="C133" s="80" t="s">
        <v>154</v>
      </c>
      <c r="D133" s="63">
        <v>-196</v>
      </c>
      <c r="H133" s="8"/>
      <c r="I133" s="8"/>
    </row>
    <row r="134" spans="1:9" s="45" customFormat="1" ht="12.75">
      <c r="A134" s="69"/>
      <c r="B134" s="79"/>
      <c r="C134" s="65" t="s">
        <v>155</v>
      </c>
      <c r="D134" s="31">
        <f>SUM(D132:D133)</f>
        <v>442</v>
      </c>
      <c r="H134" s="8"/>
      <c r="I134" s="8"/>
    </row>
    <row r="135" spans="1:9" s="45" customFormat="1" ht="12.75">
      <c r="A135" s="69"/>
      <c r="B135" s="7"/>
      <c r="C135" s="46"/>
      <c r="D135" s="31"/>
      <c r="H135" s="8"/>
      <c r="I135" s="8"/>
    </row>
    <row r="136" spans="1:9" s="22" customFormat="1" ht="12.75">
      <c r="A136" s="13">
        <v>3292</v>
      </c>
      <c r="B136" s="20"/>
      <c r="C136" s="21" t="s">
        <v>156</v>
      </c>
      <c r="D136" s="18"/>
      <c r="E136" s="5"/>
      <c r="F136" s="6"/>
      <c r="G136" s="7"/>
      <c r="H136" s="7"/>
      <c r="I136" s="3"/>
    </row>
    <row r="137" spans="2:4" ht="12.75">
      <c r="B137" s="81" t="s">
        <v>157</v>
      </c>
      <c r="C137" s="62" t="s">
        <v>158</v>
      </c>
      <c r="D137" s="72">
        <v>47</v>
      </c>
    </row>
    <row r="138" spans="2:4" ht="12.75">
      <c r="B138" s="81" t="s">
        <v>159</v>
      </c>
      <c r="C138" s="62" t="s">
        <v>160</v>
      </c>
      <c r="D138" s="72">
        <v>8693</v>
      </c>
    </row>
    <row r="139" spans="2:4" ht="12.75">
      <c r="B139" s="81" t="s">
        <v>161</v>
      </c>
      <c r="C139" s="62" t="s">
        <v>162</v>
      </c>
      <c r="D139" s="72">
        <v>-16821</v>
      </c>
    </row>
    <row r="140" spans="2:4" ht="12.75">
      <c r="B140" s="81" t="s">
        <v>163</v>
      </c>
      <c r="C140" s="62" t="s">
        <v>164</v>
      </c>
      <c r="D140" s="72">
        <v>30617</v>
      </c>
    </row>
    <row r="141" spans="2:4" ht="12.75">
      <c r="B141" s="81" t="s">
        <v>165</v>
      </c>
      <c r="C141" s="62" t="s">
        <v>166</v>
      </c>
      <c r="D141" s="72">
        <v>124</v>
      </c>
    </row>
    <row r="142" spans="2:4" ht="12.75">
      <c r="B142" s="81" t="s">
        <v>167</v>
      </c>
      <c r="C142" s="62" t="s">
        <v>168</v>
      </c>
      <c r="D142" s="72">
        <v>549</v>
      </c>
    </row>
    <row r="143" spans="2:4" ht="12.75">
      <c r="B143" s="81" t="s">
        <v>169</v>
      </c>
      <c r="C143" s="62" t="s">
        <v>170</v>
      </c>
      <c r="D143" s="72">
        <v>-33270</v>
      </c>
    </row>
    <row r="144" spans="2:4" ht="12.75">
      <c r="B144" s="81" t="s">
        <v>171</v>
      </c>
      <c r="C144" s="62" t="s">
        <v>172</v>
      </c>
      <c r="D144" s="72">
        <v>77</v>
      </c>
    </row>
    <row r="145" spans="2:4" ht="12.75">
      <c r="B145" s="82" t="s">
        <v>173</v>
      </c>
      <c r="C145" s="83" t="s">
        <v>174</v>
      </c>
      <c r="D145" s="84">
        <v>-65000</v>
      </c>
    </row>
    <row r="146" spans="2:4" ht="12.75">
      <c r="B146" s="81" t="s">
        <v>175</v>
      </c>
      <c r="C146" s="62" t="s">
        <v>176</v>
      </c>
      <c r="D146" s="72">
        <v>230</v>
      </c>
    </row>
    <row r="147" spans="2:4" ht="12.75">
      <c r="B147" s="81" t="s">
        <v>177</v>
      </c>
      <c r="C147" s="62" t="s">
        <v>178</v>
      </c>
      <c r="D147" s="72">
        <v>55</v>
      </c>
    </row>
    <row r="148" spans="2:4" ht="12.75">
      <c r="B148" s="81" t="s">
        <v>179</v>
      </c>
      <c r="C148" s="62" t="s">
        <v>180</v>
      </c>
      <c r="D148" s="72">
        <v>-294578</v>
      </c>
    </row>
    <row r="149" spans="2:4" ht="12.75">
      <c r="B149" s="81" t="s">
        <v>181</v>
      </c>
      <c r="C149" s="62" t="s">
        <v>182</v>
      </c>
      <c r="D149" s="72">
        <v>386</v>
      </c>
    </row>
    <row r="150" spans="2:4" ht="12.75">
      <c r="B150" s="81" t="s">
        <v>183</v>
      </c>
      <c r="C150" s="85" t="s">
        <v>184</v>
      </c>
      <c r="D150" s="72">
        <v>51892</v>
      </c>
    </row>
    <row r="151" spans="2:4" ht="12.75">
      <c r="B151" s="81" t="s">
        <v>185</v>
      </c>
      <c r="C151" s="62" t="s">
        <v>186</v>
      </c>
      <c r="D151" s="72">
        <v>1266</v>
      </c>
    </row>
    <row r="152" spans="2:4" ht="12.75">
      <c r="B152" s="81" t="s">
        <v>187</v>
      </c>
      <c r="C152" s="62" t="s">
        <v>188</v>
      </c>
      <c r="D152" s="72">
        <v>11</v>
      </c>
    </row>
    <row r="153" spans="1:4" ht="12.75">
      <c r="A153" s="69"/>
      <c r="B153" s="81" t="s">
        <v>189</v>
      </c>
      <c r="C153" s="62" t="s">
        <v>190</v>
      </c>
      <c r="D153" s="72">
        <v>21</v>
      </c>
    </row>
    <row r="154" spans="1:9" s="45" customFormat="1" ht="12.75">
      <c r="A154" s="69"/>
      <c r="B154" s="81" t="s">
        <v>191</v>
      </c>
      <c r="C154" s="62" t="s">
        <v>192</v>
      </c>
      <c r="D154" s="72">
        <v>-8967</v>
      </c>
      <c r="E154" s="19"/>
      <c r="F154" s="6"/>
      <c r="G154" s="7"/>
      <c r="H154" s="8"/>
      <c r="I154" s="8"/>
    </row>
    <row r="155" spans="1:9" s="45" customFormat="1" ht="13.5" thickBot="1">
      <c r="A155" s="69"/>
      <c r="B155" s="81" t="s">
        <v>193</v>
      </c>
      <c r="C155" s="62" t="s">
        <v>194</v>
      </c>
      <c r="D155" s="72">
        <v>-3679</v>
      </c>
      <c r="E155" s="19"/>
      <c r="F155" s="6"/>
      <c r="G155" s="7"/>
      <c r="H155" s="8"/>
      <c r="I155" s="8"/>
    </row>
    <row r="156" spans="1:9" s="45" customFormat="1" ht="12.75">
      <c r="A156" s="69"/>
      <c r="B156" s="86" t="s">
        <v>195</v>
      </c>
      <c r="C156" s="87" t="s">
        <v>196</v>
      </c>
      <c r="D156" s="88">
        <v>-75000</v>
      </c>
      <c r="E156" s="19"/>
      <c r="F156" s="6"/>
      <c r="G156" s="7"/>
      <c r="H156" s="8"/>
      <c r="I156" s="8"/>
    </row>
    <row r="157" spans="1:9" s="45" customFormat="1" ht="13.5" thickBot="1">
      <c r="A157" s="69"/>
      <c r="B157" s="89" t="s">
        <v>195</v>
      </c>
      <c r="C157" s="90" t="s">
        <v>196</v>
      </c>
      <c r="D157" s="91">
        <v>75000</v>
      </c>
      <c r="E157" s="19"/>
      <c r="F157" s="6"/>
      <c r="G157" s="7"/>
      <c r="H157" s="8"/>
      <c r="I157" s="8"/>
    </row>
    <row r="158" spans="1:9" s="45" customFormat="1" ht="12.75">
      <c r="A158" s="13"/>
      <c r="B158" s="81" t="s">
        <v>197</v>
      </c>
      <c r="C158" s="62" t="s">
        <v>198</v>
      </c>
      <c r="D158" s="72">
        <v>294</v>
      </c>
      <c r="E158" s="19"/>
      <c r="F158" s="6"/>
      <c r="G158" s="7"/>
      <c r="H158" s="8"/>
      <c r="I158" s="8"/>
    </row>
    <row r="159" spans="2:4" ht="12.75">
      <c r="B159" s="81" t="s">
        <v>199</v>
      </c>
      <c r="C159" s="62" t="s">
        <v>200</v>
      </c>
      <c r="D159" s="72">
        <v>-107073</v>
      </c>
    </row>
    <row r="160" spans="2:4" ht="12.75">
      <c r="B160" s="81" t="s">
        <v>201</v>
      </c>
      <c r="C160" s="62" t="s">
        <v>202</v>
      </c>
      <c r="D160" s="72">
        <v>-99517</v>
      </c>
    </row>
    <row r="161" spans="2:4" ht="12.75">
      <c r="B161" s="82" t="s">
        <v>203</v>
      </c>
      <c r="C161" s="83" t="s">
        <v>204</v>
      </c>
      <c r="D161" s="84">
        <v>2076</v>
      </c>
    </row>
    <row r="162" spans="2:4" ht="12.75">
      <c r="B162" s="82" t="s">
        <v>205</v>
      </c>
      <c r="C162" s="83" t="s">
        <v>206</v>
      </c>
      <c r="D162" s="84">
        <v>719</v>
      </c>
    </row>
    <row r="163" spans="2:4" ht="12.75">
      <c r="B163" s="81" t="s">
        <v>207</v>
      </c>
      <c r="C163" s="62" t="s">
        <v>208</v>
      </c>
      <c r="D163" s="72">
        <v>-247</v>
      </c>
    </row>
    <row r="164" spans="2:4" ht="12.75">
      <c r="B164" s="62" t="s">
        <v>209</v>
      </c>
      <c r="C164" s="62" t="s">
        <v>210</v>
      </c>
      <c r="D164" s="72">
        <v>36626</v>
      </c>
    </row>
    <row r="165" spans="2:4" ht="12.75">
      <c r="B165" s="92"/>
      <c r="C165" s="65" t="s">
        <v>211</v>
      </c>
      <c r="D165" s="31">
        <f>SUM(D137:D164)</f>
        <v>-495469</v>
      </c>
    </row>
    <row r="166" spans="2:4" ht="12.75">
      <c r="B166" s="92"/>
      <c r="C166" s="77"/>
      <c r="D166" s="31"/>
    </row>
    <row r="167" spans="1:4" ht="12.75">
      <c r="A167" s="13">
        <v>3310</v>
      </c>
      <c r="B167" s="35"/>
      <c r="C167" s="30" t="s">
        <v>212</v>
      </c>
      <c r="D167" s="70"/>
    </row>
    <row r="168" spans="2:4" ht="12.75">
      <c r="B168" s="35" t="s">
        <v>213</v>
      </c>
      <c r="C168" s="35" t="s">
        <v>214</v>
      </c>
      <c r="D168" s="72">
        <v>-884829</v>
      </c>
    </row>
    <row r="169" spans="2:4" ht="12.75">
      <c r="B169" s="35" t="s">
        <v>215</v>
      </c>
      <c r="C169" s="35" t="s">
        <v>216</v>
      </c>
      <c r="D169" s="50">
        <v>58291</v>
      </c>
    </row>
    <row r="170" spans="2:4" ht="12.75">
      <c r="B170" s="35"/>
      <c r="C170" s="65" t="s">
        <v>217</v>
      </c>
      <c r="D170" s="70">
        <f>SUM(D168:D169)</f>
        <v>-826538</v>
      </c>
    </row>
    <row r="171" spans="2:4" ht="12.75">
      <c r="B171" s="17"/>
      <c r="C171" s="17"/>
      <c r="D171" s="18"/>
    </row>
    <row r="172" spans="1:4" ht="25.5">
      <c r="A172" s="13">
        <v>3345</v>
      </c>
      <c r="B172" s="79"/>
      <c r="C172" s="30" t="s">
        <v>218</v>
      </c>
      <c r="D172" s="31"/>
    </row>
    <row r="173" spans="2:4" ht="12.75">
      <c r="B173" s="7" t="s">
        <v>219</v>
      </c>
      <c r="C173" s="46" t="s">
        <v>220</v>
      </c>
      <c r="D173" s="47">
        <v>261</v>
      </c>
    </row>
    <row r="174" spans="2:4" ht="12.75">
      <c r="B174" s="79"/>
      <c r="C174" s="30" t="s">
        <v>221</v>
      </c>
      <c r="D174" s="31">
        <f>SUM(D173)</f>
        <v>261</v>
      </c>
    </row>
    <row r="175" spans="2:4" ht="12.75">
      <c r="B175" s="17"/>
      <c r="C175" s="17"/>
      <c r="D175" s="18"/>
    </row>
    <row r="176" spans="1:4" ht="12.75">
      <c r="A176" s="13">
        <v>3346</v>
      </c>
      <c r="B176" s="20"/>
      <c r="C176" s="21" t="s">
        <v>222</v>
      </c>
      <c r="D176" s="18"/>
    </row>
    <row r="177" spans="2:4" ht="12.75">
      <c r="B177" s="35" t="s">
        <v>223</v>
      </c>
      <c r="C177" s="35" t="s">
        <v>224</v>
      </c>
      <c r="D177" s="72">
        <v>2408</v>
      </c>
    </row>
    <row r="178" spans="2:4" ht="12.75">
      <c r="B178" s="35" t="s">
        <v>225</v>
      </c>
      <c r="C178" s="35" t="s">
        <v>226</v>
      </c>
      <c r="D178" s="72">
        <v>-148</v>
      </c>
    </row>
    <row r="179" spans="2:4" ht="12.75">
      <c r="B179" s="35">
        <v>334651</v>
      </c>
      <c r="C179" s="35" t="s">
        <v>227</v>
      </c>
      <c r="D179" s="72">
        <v>-18501</v>
      </c>
    </row>
    <row r="180" spans="2:4" ht="12.75">
      <c r="B180" s="35">
        <v>334660</v>
      </c>
      <c r="C180" s="35" t="s">
        <v>228</v>
      </c>
      <c r="D180" s="72">
        <v>-2619</v>
      </c>
    </row>
    <row r="181" spans="2:4" ht="12.75">
      <c r="B181" s="20"/>
      <c r="C181" s="65" t="s">
        <v>229</v>
      </c>
      <c r="D181" s="18">
        <f>SUM(D177:D180)</f>
        <v>-18860</v>
      </c>
    </row>
    <row r="182" spans="2:4" ht="12.75">
      <c r="B182" s="20"/>
      <c r="C182" s="65"/>
      <c r="D182" s="18"/>
    </row>
    <row r="183" spans="1:4" ht="12.75">
      <c r="A183" s="13">
        <v>3350</v>
      </c>
      <c r="B183" s="20"/>
      <c r="C183" s="65" t="s">
        <v>230</v>
      </c>
      <c r="D183" s="18"/>
    </row>
    <row r="184" spans="2:4" ht="12.75">
      <c r="B184" s="80" t="s">
        <v>231</v>
      </c>
      <c r="C184" s="80" t="s">
        <v>232</v>
      </c>
      <c r="D184" s="63">
        <v>63</v>
      </c>
    </row>
    <row r="185" spans="2:4" ht="12.75">
      <c r="B185" s="17"/>
      <c r="C185" s="65" t="s">
        <v>233</v>
      </c>
      <c r="D185" s="18">
        <f>SUM(D184)</f>
        <v>63</v>
      </c>
    </row>
    <row r="186" spans="2:4" ht="12.75">
      <c r="B186" s="17"/>
      <c r="C186" s="65"/>
      <c r="D186" s="18"/>
    </row>
    <row r="187" spans="1:7" ht="12.75">
      <c r="A187" s="13">
        <v>3380</v>
      </c>
      <c r="B187" s="20"/>
      <c r="C187" s="21" t="s">
        <v>234</v>
      </c>
      <c r="D187" s="18"/>
      <c r="E187" s="45"/>
      <c r="F187" s="45"/>
      <c r="G187" s="45"/>
    </row>
    <row r="188" spans="2:4" ht="12.75">
      <c r="B188" s="35" t="s">
        <v>235</v>
      </c>
      <c r="C188" s="35" t="s">
        <v>236</v>
      </c>
      <c r="D188" s="72">
        <v>9904</v>
      </c>
    </row>
    <row r="189" spans="2:4" ht="12.75">
      <c r="B189" s="35" t="s">
        <v>237</v>
      </c>
      <c r="C189" s="35" t="s">
        <v>238</v>
      </c>
      <c r="D189" s="72">
        <v>-35408</v>
      </c>
    </row>
    <row r="190" spans="2:4" ht="12.75">
      <c r="B190" s="35" t="s">
        <v>239</v>
      </c>
      <c r="C190" s="35" t="s">
        <v>240</v>
      </c>
      <c r="D190" s="72">
        <v>-164</v>
      </c>
    </row>
    <row r="191" spans="1:4" ht="12.75">
      <c r="A191" s="93"/>
      <c r="B191" s="35" t="s">
        <v>241</v>
      </c>
      <c r="C191" s="35" t="s">
        <v>242</v>
      </c>
      <c r="D191" s="72">
        <v>42452</v>
      </c>
    </row>
    <row r="192" spans="1:9" s="94" customFormat="1" ht="12.75">
      <c r="A192" s="13"/>
      <c r="B192" s="35" t="s">
        <v>243</v>
      </c>
      <c r="C192" s="35" t="s">
        <v>244</v>
      </c>
      <c r="D192" s="72">
        <v>-160090</v>
      </c>
      <c r="E192" s="19"/>
      <c r="F192" s="6"/>
      <c r="G192" s="7"/>
      <c r="H192" s="8"/>
      <c r="I192" s="9"/>
    </row>
    <row r="193" spans="2:4" ht="12.75">
      <c r="B193" s="74"/>
      <c r="C193" s="65" t="s">
        <v>245</v>
      </c>
      <c r="D193" s="31">
        <f>SUM(D188:D192)</f>
        <v>-143306</v>
      </c>
    </row>
    <row r="194" spans="2:4" ht="12.75">
      <c r="B194" s="17"/>
      <c r="C194" s="17"/>
      <c r="D194" s="18"/>
    </row>
    <row r="195" spans="1:9" s="22" customFormat="1" ht="12.75">
      <c r="A195" s="13">
        <v>3391</v>
      </c>
      <c r="B195" s="20"/>
      <c r="C195" s="21" t="s">
        <v>246</v>
      </c>
      <c r="D195" s="18"/>
      <c r="E195" s="5"/>
      <c r="F195" s="6"/>
      <c r="G195" s="7"/>
      <c r="H195" s="7"/>
      <c r="I195" s="3"/>
    </row>
    <row r="196" spans="1:9" s="22" customFormat="1" ht="12.75">
      <c r="A196" s="13"/>
      <c r="B196" s="35" t="s">
        <v>247</v>
      </c>
      <c r="C196" s="35" t="s">
        <v>248</v>
      </c>
      <c r="D196" s="50">
        <v>37</v>
      </c>
      <c r="E196" s="5"/>
      <c r="F196" s="6"/>
      <c r="G196" s="7"/>
      <c r="H196" s="7"/>
      <c r="I196" s="3"/>
    </row>
    <row r="197" spans="1:9" s="22" customFormat="1" ht="12.75">
      <c r="A197" s="13"/>
      <c r="B197" s="34"/>
      <c r="C197" s="65" t="s">
        <v>249</v>
      </c>
      <c r="D197" s="31">
        <f>SUM(D196)</f>
        <v>37</v>
      </c>
      <c r="E197" s="5"/>
      <c r="F197" s="6"/>
      <c r="G197" s="7"/>
      <c r="H197" s="7"/>
      <c r="I197" s="3"/>
    </row>
    <row r="198" spans="1:4" ht="12.75">
      <c r="A198" s="1"/>
      <c r="B198" s="17"/>
      <c r="C198" s="17"/>
      <c r="D198" s="18"/>
    </row>
    <row r="199" spans="1:9" s="1" customFormat="1" ht="12.75">
      <c r="A199" s="1">
        <v>3402</v>
      </c>
      <c r="B199" s="21"/>
      <c r="C199" s="21" t="s">
        <v>250</v>
      </c>
      <c r="D199" s="18"/>
      <c r="E199" s="95"/>
      <c r="F199" s="96"/>
      <c r="G199" s="79"/>
      <c r="H199" s="79"/>
      <c r="I199" s="97"/>
    </row>
    <row r="200" spans="1:9" s="16" customFormat="1" ht="12.75">
      <c r="A200" s="13"/>
      <c r="B200" s="20">
        <v>340203</v>
      </c>
      <c r="C200" s="20" t="s">
        <v>251</v>
      </c>
      <c r="D200" s="68">
        <v>-39</v>
      </c>
      <c r="E200" s="5"/>
      <c r="F200" s="6"/>
      <c r="G200" s="7"/>
      <c r="H200" s="7"/>
      <c r="I200" s="3"/>
    </row>
    <row r="201" spans="2:4" ht="12.75">
      <c r="B201" s="17"/>
      <c r="C201" s="65" t="s">
        <v>252</v>
      </c>
      <c r="D201" s="18">
        <f>SUM(D200)</f>
        <v>-39</v>
      </c>
    </row>
    <row r="202" spans="2:4" ht="12.75">
      <c r="B202" s="17"/>
      <c r="C202" s="65"/>
      <c r="D202" s="18"/>
    </row>
    <row r="203" spans="1:4" ht="12.75">
      <c r="A203" s="13">
        <v>3412</v>
      </c>
      <c r="B203" s="20"/>
      <c r="C203" s="21" t="s">
        <v>253</v>
      </c>
      <c r="D203" s="18"/>
    </row>
    <row r="204" spans="2:4" ht="12.75">
      <c r="B204" s="35" t="s">
        <v>254</v>
      </c>
      <c r="C204" s="35" t="s">
        <v>255</v>
      </c>
      <c r="D204" s="50">
        <v>11438</v>
      </c>
    </row>
    <row r="205" spans="2:4" ht="12.75">
      <c r="B205" s="98"/>
      <c r="C205" s="65" t="s">
        <v>256</v>
      </c>
      <c r="D205" s="31">
        <f>SUM(D204)</f>
        <v>11438</v>
      </c>
    </row>
    <row r="206" spans="2:4" ht="12.75">
      <c r="B206" s="17"/>
      <c r="C206" s="65"/>
      <c r="D206" s="18"/>
    </row>
    <row r="207" spans="1:4" ht="12.75">
      <c r="A207" s="13">
        <v>3413</v>
      </c>
      <c r="B207" s="79"/>
      <c r="C207" s="30" t="s">
        <v>257</v>
      </c>
      <c r="D207" s="70"/>
    </row>
    <row r="208" spans="1:4" ht="12.75">
      <c r="A208" s="99"/>
      <c r="B208" s="80" t="s">
        <v>258</v>
      </c>
      <c r="C208" s="80" t="s">
        <v>259</v>
      </c>
      <c r="D208" s="63">
        <v>-35393</v>
      </c>
    </row>
    <row r="209" spans="1:4" ht="12.75">
      <c r="A209" s="99"/>
      <c r="B209" s="80" t="s">
        <v>260</v>
      </c>
      <c r="C209" s="80" t="s">
        <v>261</v>
      </c>
      <c r="D209" s="63">
        <v>-1</v>
      </c>
    </row>
    <row r="210" spans="1:4" ht="12.75">
      <c r="A210" s="99"/>
      <c r="B210" s="80" t="s">
        <v>262</v>
      </c>
      <c r="C210" s="80" t="s">
        <v>263</v>
      </c>
      <c r="D210" s="63">
        <v>-42</v>
      </c>
    </row>
    <row r="211" spans="1:4" ht="12.75">
      <c r="A211" s="99"/>
      <c r="B211" s="80" t="s">
        <v>264</v>
      </c>
      <c r="C211" s="80" t="s">
        <v>265</v>
      </c>
      <c r="D211" s="63">
        <v>-23000</v>
      </c>
    </row>
    <row r="212" spans="1:4" ht="12.75">
      <c r="A212" s="99"/>
      <c r="B212" s="80">
        <v>341416</v>
      </c>
      <c r="C212" s="80" t="s">
        <v>266</v>
      </c>
      <c r="D212" s="63">
        <v>10000</v>
      </c>
    </row>
    <row r="213" spans="1:4" ht="12.75">
      <c r="A213" s="99"/>
      <c r="B213" s="80" t="s">
        <v>267</v>
      </c>
      <c r="C213" s="80" t="s">
        <v>268</v>
      </c>
      <c r="D213" s="63">
        <v>10000</v>
      </c>
    </row>
    <row r="214" spans="1:4" ht="12.75">
      <c r="A214" s="99"/>
      <c r="B214" s="80" t="s">
        <v>269</v>
      </c>
      <c r="C214" s="80" t="s">
        <v>270</v>
      </c>
      <c r="D214" s="63">
        <v>10000</v>
      </c>
    </row>
    <row r="215" spans="1:4" ht="12.75">
      <c r="A215" s="99"/>
      <c r="B215" s="80" t="s">
        <v>271</v>
      </c>
      <c r="C215" s="80" t="s">
        <v>272</v>
      </c>
      <c r="D215" s="63">
        <v>-1</v>
      </c>
    </row>
    <row r="216" spans="1:4" ht="12.75">
      <c r="A216" s="99"/>
      <c r="B216" s="80" t="s">
        <v>273</v>
      </c>
      <c r="C216" s="80" t="s">
        <v>274</v>
      </c>
      <c r="D216" s="63">
        <v>-2648</v>
      </c>
    </row>
    <row r="217" spans="1:4" ht="12.75">
      <c r="A217" s="99"/>
      <c r="B217" s="80" t="s">
        <v>275</v>
      </c>
      <c r="C217" s="80" t="s">
        <v>276</v>
      </c>
      <c r="D217" s="63">
        <v>55778</v>
      </c>
    </row>
    <row r="218" spans="1:4" ht="12.75">
      <c r="A218" s="99"/>
      <c r="B218" s="80" t="s">
        <v>277</v>
      </c>
      <c r="C218" s="80" t="s">
        <v>278</v>
      </c>
      <c r="D218" s="63">
        <v>706</v>
      </c>
    </row>
    <row r="219" spans="1:4" ht="12.75">
      <c r="A219" s="99"/>
      <c r="B219" s="79"/>
      <c r="C219" s="65" t="s">
        <v>279</v>
      </c>
      <c r="D219" s="70">
        <f>SUM(D208:D218)</f>
        <v>25399</v>
      </c>
    </row>
    <row r="220" spans="1:4" ht="12.75">
      <c r="A220" s="99"/>
      <c r="B220" s="79"/>
      <c r="C220" s="65"/>
      <c r="D220" s="70"/>
    </row>
    <row r="221" spans="1:4" ht="12.75">
      <c r="A221" s="13">
        <v>3414</v>
      </c>
      <c r="B221" s="20"/>
      <c r="C221" s="21" t="s">
        <v>280</v>
      </c>
      <c r="D221" s="18"/>
    </row>
    <row r="222" spans="2:4" ht="12.75">
      <c r="B222" s="35" t="s">
        <v>281</v>
      </c>
      <c r="C222" s="35" t="s">
        <v>282</v>
      </c>
      <c r="D222" s="50">
        <v>-32</v>
      </c>
    </row>
    <row r="223" spans="2:4" ht="12.75">
      <c r="B223" s="98"/>
      <c r="C223" s="65" t="s">
        <v>283</v>
      </c>
      <c r="D223" s="31">
        <f>SUM(D222)</f>
        <v>-32</v>
      </c>
    </row>
    <row r="224" spans="1:4" ht="12.75">
      <c r="A224" s="99"/>
      <c r="B224" s="79"/>
      <c r="C224" s="65"/>
      <c r="D224" s="70"/>
    </row>
    <row r="225" spans="1:4" ht="12.75">
      <c r="A225" s="13">
        <v>3415</v>
      </c>
      <c r="B225" s="20"/>
      <c r="C225" s="21" t="s">
        <v>284</v>
      </c>
      <c r="D225" s="18"/>
    </row>
    <row r="226" spans="2:4" ht="12.75">
      <c r="B226" s="35">
        <v>341502</v>
      </c>
      <c r="C226" s="35" t="s">
        <v>285</v>
      </c>
      <c r="D226" s="50">
        <v>614</v>
      </c>
    </row>
    <row r="227" spans="2:6" ht="12.75">
      <c r="B227" s="98"/>
      <c r="C227" s="65" t="s">
        <v>286</v>
      </c>
      <c r="D227" s="31">
        <f>SUM(D226)</f>
        <v>614</v>
      </c>
      <c r="E227" s="100"/>
      <c r="F227" s="101"/>
    </row>
    <row r="228" spans="2:6" ht="12.75">
      <c r="B228" s="98"/>
      <c r="C228" s="65"/>
      <c r="D228" s="31"/>
      <c r="E228" s="100"/>
      <c r="F228" s="101"/>
    </row>
    <row r="229" spans="1:9" s="22" customFormat="1" ht="12.75">
      <c r="A229" s="13">
        <v>3421</v>
      </c>
      <c r="B229" s="20"/>
      <c r="C229" s="21" t="s">
        <v>287</v>
      </c>
      <c r="D229" s="18"/>
      <c r="E229" s="102"/>
      <c r="F229" s="101"/>
      <c r="G229" s="7"/>
      <c r="H229" s="7"/>
      <c r="I229" s="3"/>
    </row>
    <row r="230" spans="1:9" s="22" customFormat="1" ht="12.75">
      <c r="A230" s="13"/>
      <c r="B230" s="35" t="s">
        <v>288</v>
      </c>
      <c r="C230" s="35" t="s">
        <v>289</v>
      </c>
      <c r="D230" s="50">
        <v>131073</v>
      </c>
      <c r="E230" s="102"/>
      <c r="F230" s="101"/>
      <c r="G230" s="7"/>
      <c r="H230" s="7"/>
      <c r="I230" s="3"/>
    </row>
    <row r="231" spans="1:9" s="22" customFormat="1" ht="12.75">
      <c r="A231" s="13"/>
      <c r="B231" s="98"/>
      <c r="C231" s="65" t="s">
        <v>290</v>
      </c>
      <c r="D231" s="31">
        <f>SUM(D230)</f>
        <v>131073</v>
      </c>
      <c r="E231" s="102"/>
      <c r="F231" s="101"/>
      <c r="G231" s="7"/>
      <c r="H231" s="7"/>
      <c r="I231" s="3"/>
    </row>
    <row r="232" spans="2:4" ht="12.75">
      <c r="B232" s="20"/>
      <c r="C232" s="20"/>
      <c r="D232" s="18"/>
    </row>
    <row r="233" spans="1:4" ht="12.75">
      <c r="A233" s="69">
        <v>3434</v>
      </c>
      <c r="B233" s="35"/>
      <c r="C233" s="103" t="s">
        <v>291</v>
      </c>
      <c r="D233" s="70"/>
    </row>
    <row r="234" spans="1:4" ht="12.75">
      <c r="A234" s="69"/>
      <c r="B234" s="35" t="s">
        <v>292</v>
      </c>
      <c r="C234" s="35" t="s">
        <v>293</v>
      </c>
      <c r="D234" s="72">
        <v>6563</v>
      </c>
    </row>
    <row r="235" spans="1:4" ht="12.75">
      <c r="A235" s="69"/>
      <c r="B235" s="104"/>
      <c r="C235" s="65" t="s">
        <v>294</v>
      </c>
      <c r="D235" s="31">
        <f>SUM(D234)</f>
        <v>6563</v>
      </c>
    </row>
    <row r="236" spans="1:4" ht="12.75">
      <c r="A236" s="69"/>
      <c r="B236" s="105"/>
      <c r="C236" s="105"/>
      <c r="D236" s="70"/>
    </row>
    <row r="237" spans="1:4" ht="25.5">
      <c r="A237" s="69">
        <v>3435</v>
      </c>
      <c r="B237" s="106"/>
      <c r="C237" s="30" t="s">
        <v>295</v>
      </c>
      <c r="D237" s="31"/>
    </row>
    <row r="238" spans="1:4" ht="12.75">
      <c r="A238" s="69"/>
      <c r="B238" s="35" t="s">
        <v>296</v>
      </c>
      <c r="C238" s="35" t="s">
        <v>297</v>
      </c>
      <c r="D238" s="72">
        <v>-2412</v>
      </c>
    </row>
    <row r="239" spans="2:4" ht="12.75">
      <c r="B239" s="98"/>
      <c r="C239" s="65" t="s">
        <v>298</v>
      </c>
      <c r="D239" s="31">
        <f>SUM(D238)</f>
        <v>-2412</v>
      </c>
    </row>
    <row r="240" spans="2:4" ht="12.75">
      <c r="B240" s="17"/>
      <c r="C240" s="17"/>
      <c r="D240" s="18"/>
    </row>
    <row r="241" spans="1:4" ht="12.75">
      <c r="A241" s="13">
        <v>3436</v>
      </c>
      <c r="B241" s="20"/>
      <c r="C241" s="21" t="s">
        <v>299</v>
      </c>
      <c r="D241" s="18"/>
    </row>
    <row r="242" spans="2:4" ht="12.75">
      <c r="B242" s="20" t="s">
        <v>300</v>
      </c>
      <c r="C242" s="20" t="s">
        <v>301</v>
      </c>
      <c r="D242" s="18">
        <v>32</v>
      </c>
    </row>
    <row r="243" spans="2:4" ht="12.75">
      <c r="B243" s="20"/>
      <c r="C243" s="65" t="s">
        <v>302</v>
      </c>
      <c r="D243" s="18">
        <f>SUM(D242)</f>
        <v>32</v>
      </c>
    </row>
    <row r="244" spans="2:4" ht="12.75">
      <c r="B244" s="17"/>
      <c r="C244" s="17"/>
      <c r="D244" s="18"/>
    </row>
    <row r="245" spans="1:4" ht="12.75">
      <c r="A245" s="93"/>
      <c r="B245" s="107"/>
      <c r="C245" s="108"/>
      <c r="D245" s="31"/>
    </row>
    <row r="246" spans="1:9" s="94" customFormat="1" ht="12.75">
      <c r="A246" s="93">
        <v>3441</v>
      </c>
      <c r="B246" s="109"/>
      <c r="C246" s="30" t="s">
        <v>303</v>
      </c>
      <c r="D246" s="70"/>
      <c r="E246" s="19"/>
      <c r="F246" s="6"/>
      <c r="G246" s="7"/>
      <c r="H246" s="8"/>
      <c r="I246" s="9"/>
    </row>
    <row r="247" spans="1:9" s="94" customFormat="1" ht="12.75">
      <c r="A247" s="13"/>
      <c r="B247" s="34">
        <v>344190</v>
      </c>
      <c r="C247" s="35" t="s">
        <v>304</v>
      </c>
      <c r="D247" s="70"/>
      <c r="E247" s="19"/>
      <c r="F247" s="6"/>
      <c r="G247" s="7"/>
      <c r="H247" s="8"/>
      <c r="I247" s="9"/>
    </row>
    <row r="248" spans="2:4" ht="12.75">
      <c r="B248" s="34"/>
      <c r="C248" s="65" t="s">
        <v>305</v>
      </c>
      <c r="D248" s="31"/>
    </row>
    <row r="249" spans="2:4" ht="12.75">
      <c r="B249" s="92"/>
      <c r="C249" s="77"/>
      <c r="D249" s="31"/>
    </row>
    <row r="250" spans="1:4" ht="12.75">
      <c r="A250" s="93">
        <v>3461</v>
      </c>
      <c r="B250" s="20"/>
      <c r="C250" s="21" t="s">
        <v>306</v>
      </c>
      <c r="D250" s="18"/>
    </row>
    <row r="251" spans="1:9" s="94" customFormat="1" ht="12.75">
      <c r="A251" s="13"/>
      <c r="B251" s="20" t="s">
        <v>307</v>
      </c>
      <c r="C251" s="20" t="s">
        <v>308</v>
      </c>
      <c r="D251" s="68">
        <v>-280006</v>
      </c>
      <c r="E251" s="102"/>
      <c r="F251" s="101"/>
      <c r="G251" s="7"/>
      <c r="H251" s="8"/>
      <c r="I251" s="9"/>
    </row>
    <row r="252" spans="2:4" ht="12.75">
      <c r="B252" s="20"/>
      <c r="C252" s="65" t="s">
        <v>309</v>
      </c>
      <c r="D252" s="31">
        <f>SUM(D251)</f>
        <v>-280006</v>
      </c>
    </row>
    <row r="253" spans="2:4" ht="12.75">
      <c r="B253" s="17"/>
      <c r="C253" s="17"/>
      <c r="D253" s="18"/>
    </row>
    <row r="254" spans="1:4" ht="25.5">
      <c r="A254" s="69">
        <v>3471</v>
      </c>
      <c r="B254" s="29"/>
      <c r="C254" s="30" t="s">
        <v>310</v>
      </c>
      <c r="D254" s="31"/>
    </row>
    <row r="255" spans="2:4" ht="12.75">
      <c r="B255" s="20" t="s">
        <v>311</v>
      </c>
      <c r="C255" s="20" t="s">
        <v>312</v>
      </c>
      <c r="D255" s="68">
        <v>1037</v>
      </c>
    </row>
    <row r="256" spans="2:4" ht="12.75">
      <c r="B256" s="20"/>
      <c r="C256" s="65" t="s">
        <v>313</v>
      </c>
      <c r="D256" s="31">
        <f>SUM(D255)</f>
        <v>1037</v>
      </c>
    </row>
    <row r="257" spans="2:4" ht="12.75">
      <c r="B257" s="17"/>
      <c r="C257" s="77"/>
      <c r="D257" s="31"/>
    </row>
    <row r="258" spans="1:4" ht="12.75">
      <c r="A258" s="13">
        <v>3472</v>
      </c>
      <c r="B258" s="35"/>
      <c r="C258" s="103" t="s">
        <v>314</v>
      </c>
      <c r="D258" s="31"/>
    </row>
    <row r="259" spans="2:4" ht="12.75">
      <c r="B259" s="35" t="s">
        <v>315</v>
      </c>
      <c r="C259" s="35" t="s">
        <v>316</v>
      </c>
      <c r="D259" s="72">
        <v>-47404</v>
      </c>
    </row>
    <row r="260" spans="2:4" ht="12.75">
      <c r="B260" s="35">
        <v>347201</v>
      </c>
      <c r="C260" s="35" t="s">
        <v>317</v>
      </c>
      <c r="D260" s="72">
        <v>47404</v>
      </c>
    </row>
    <row r="261" spans="2:4" ht="12.75">
      <c r="B261" s="105"/>
      <c r="C261" s="65" t="s">
        <v>318</v>
      </c>
      <c r="D261" s="31">
        <f>SUM(D259:D260)</f>
        <v>0</v>
      </c>
    </row>
    <row r="262" spans="2:4" ht="12.75">
      <c r="B262" s="17"/>
      <c r="C262" s="77"/>
      <c r="D262" s="31"/>
    </row>
    <row r="263" spans="1:4" ht="12.75">
      <c r="A263" s="13">
        <v>3473</v>
      </c>
      <c r="B263" s="21"/>
      <c r="C263" s="21" t="s">
        <v>319</v>
      </c>
      <c r="D263" s="18"/>
    </row>
    <row r="264" spans="1:4" ht="12.75">
      <c r="A264" s="1"/>
      <c r="B264" s="20" t="s">
        <v>320</v>
      </c>
      <c r="C264" s="20" t="s">
        <v>321</v>
      </c>
      <c r="D264" s="68">
        <v>89</v>
      </c>
    </row>
    <row r="265" spans="1:9" s="113" customFormat="1" ht="12.75">
      <c r="A265" s="13"/>
      <c r="B265" s="21"/>
      <c r="C265" s="21" t="s">
        <v>322</v>
      </c>
      <c r="D265" s="18">
        <f>SUM(D264)</f>
        <v>89</v>
      </c>
      <c r="E265" s="110"/>
      <c r="F265" s="96"/>
      <c r="G265" s="79"/>
      <c r="H265" s="111"/>
      <c r="I265" s="112"/>
    </row>
    <row r="266" spans="2:4" ht="12.75">
      <c r="B266" s="17"/>
      <c r="C266" s="17"/>
      <c r="D266" s="18"/>
    </row>
    <row r="267" spans="2:4" ht="12.75">
      <c r="B267" s="17"/>
      <c r="C267" s="77"/>
      <c r="D267" s="31"/>
    </row>
    <row r="268" spans="1:4" ht="13.5" thickBot="1">
      <c r="A268" s="13">
        <v>3490</v>
      </c>
      <c r="B268" s="35"/>
      <c r="C268" s="103" t="s">
        <v>323</v>
      </c>
      <c r="D268" s="70"/>
    </row>
    <row r="269" spans="2:4" ht="12.75">
      <c r="B269" s="56">
        <v>349050</v>
      </c>
      <c r="C269" s="39" t="s">
        <v>324</v>
      </c>
      <c r="D269" s="114">
        <v>-134184</v>
      </c>
    </row>
    <row r="270" spans="2:4" ht="13.5" thickBot="1">
      <c r="B270" s="58">
        <v>349050</v>
      </c>
      <c r="C270" s="42" t="s">
        <v>324</v>
      </c>
      <c r="D270" s="115">
        <v>134184</v>
      </c>
    </row>
    <row r="271" spans="1:9" s="45" customFormat="1" ht="12.75">
      <c r="A271" s="69"/>
      <c r="B271" s="35" t="s">
        <v>325</v>
      </c>
      <c r="C271" s="35" t="s">
        <v>326</v>
      </c>
      <c r="D271" s="116">
        <v>-20841</v>
      </c>
      <c r="E271" s="8"/>
      <c r="F271" s="8"/>
      <c r="H271" s="8"/>
      <c r="I271" s="8"/>
    </row>
    <row r="272" spans="1:9" s="45" customFormat="1" ht="12.75">
      <c r="A272" s="69"/>
      <c r="B272" s="35" t="s">
        <v>327</v>
      </c>
      <c r="C272" s="35" t="s">
        <v>328</v>
      </c>
      <c r="D272" s="116">
        <v>9972</v>
      </c>
      <c r="E272" s="62"/>
      <c r="F272" s="62"/>
      <c r="G272" s="63"/>
      <c r="H272" s="8"/>
      <c r="I272" s="8"/>
    </row>
    <row r="273" spans="1:9" s="45" customFormat="1" ht="12.75">
      <c r="A273" s="69"/>
      <c r="B273" s="35" t="s">
        <v>329</v>
      </c>
      <c r="C273" s="35" t="s">
        <v>330</v>
      </c>
      <c r="D273" s="116">
        <v>-19223</v>
      </c>
      <c r="E273" s="62"/>
      <c r="F273" s="62"/>
      <c r="G273" s="63"/>
      <c r="H273" s="8"/>
      <c r="I273" s="8"/>
    </row>
    <row r="274" spans="1:9" s="45" customFormat="1" ht="12.75">
      <c r="A274" s="69"/>
      <c r="B274" s="35" t="s">
        <v>331</v>
      </c>
      <c r="C274" s="35" t="s">
        <v>332</v>
      </c>
      <c r="D274" s="116">
        <v>-92</v>
      </c>
      <c r="E274" s="62"/>
      <c r="F274" s="62"/>
      <c r="G274" s="63"/>
      <c r="H274" s="8"/>
      <c r="I274" s="8"/>
    </row>
    <row r="275" spans="1:9" s="45" customFormat="1" ht="12.75">
      <c r="A275" s="69"/>
      <c r="B275" s="35" t="s">
        <v>333</v>
      </c>
      <c r="C275" s="35" t="s">
        <v>334</v>
      </c>
      <c r="D275" s="116">
        <v>-93</v>
      </c>
      <c r="E275" s="62"/>
      <c r="F275" s="62"/>
      <c r="G275" s="63"/>
      <c r="H275" s="8"/>
      <c r="I275" s="8"/>
    </row>
    <row r="276" spans="1:9" s="45" customFormat="1" ht="12.75">
      <c r="A276" s="69"/>
      <c r="B276" s="35" t="s">
        <v>335</v>
      </c>
      <c r="C276" s="35" t="s">
        <v>336</v>
      </c>
      <c r="D276" s="116">
        <v>-1770</v>
      </c>
      <c r="E276" s="62"/>
      <c r="F276" s="62"/>
      <c r="G276" s="63"/>
      <c r="H276" s="8"/>
      <c r="I276" s="8"/>
    </row>
    <row r="277" spans="1:9" s="45" customFormat="1" ht="12.75">
      <c r="A277" s="69"/>
      <c r="B277" s="35" t="s">
        <v>337</v>
      </c>
      <c r="C277" s="35" t="s">
        <v>338</v>
      </c>
      <c r="D277" s="116">
        <v>500</v>
      </c>
      <c r="E277" s="8"/>
      <c r="F277" s="8"/>
      <c r="H277" s="8"/>
      <c r="I277" s="8"/>
    </row>
    <row r="278" spans="1:9" s="45" customFormat="1" ht="12.75">
      <c r="A278" s="69"/>
      <c r="B278" s="35" t="s">
        <v>339</v>
      </c>
      <c r="C278" s="35" t="s">
        <v>340</v>
      </c>
      <c r="D278" s="116">
        <v>3984</v>
      </c>
      <c r="E278" s="8"/>
      <c r="F278" s="8"/>
      <c r="H278" s="8"/>
      <c r="I278" s="8"/>
    </row>
    <row r="279" spans="1:9" s="45" customFormat="1" ht="12.75">
      <c r="A279" s="69"/>
      <c r="B279" s="35" t="s">
        <v>341</v>
      </c>
      <c r="C279" s="35" t="s">
        <v>342</v>
      </c>
      <c r="D279" s="116">
        <v>-16035</v>
      </c>
      <c r="E279" s="8"/>
      <c r="F279" s="8"/>
      <c r="H279" s="8"/>
      <c r="I279" s="8"/>
    </row>
    <row r="280" spans="1:9" s="45" customFormat="1" ht="12.75">
      <c r="A280" s="69"/>
      <c r="B280" s="35" t="s">
        <v>343</v>
      </c>
      <c r="C280" s="35" t="s">
        <v>344</v>
      </c>
      <c r="D280" s="116">
        <v>-2803</v>
      </c>
      <c r="E280" s="8"/>
      <c r="F280" s="8"/>
      <c r="H280" s="8"/>
      <c r="I280" s="8"/>
    </row>
    <row r="281" spans="1:9" s="45" customFormat="1" ht="12.75">
      <c r="A281" s="69"/>
      <c r="B281" s="35" t="s">
        <v>345</v>
      </c>
      <c r="C281" s="35" t="s">
        <v>346</v>
      </c>
      <c r="D281" s="116">
        <v>2100</v>
      </c>
      <c r="E281" s="8"/>
      <c r="F281" s="8"/>
      <c r="H281" s="8"/>
      <c r="I281" s="8"/>
    </row>
    <row r="282" spans="1:9" s="45" customFormat="1" ht="12.75">
      <c r="A282" s="69"/>
      <c r="B282" s="35" t="s">
        <v>347</v>
      </c>
      <c r="C282" s="35" t="s">
        <v>348</v>
      </c>
      <c r="D282" s="116">
        <v>5093</v>
      </c>
      <c r="E282" s="8"/>
      <c r="F282" s="8"/>
      <c r="H282" s="8"/>
      <c r="I282" s="8"/>
    </row>
    <row r="283" spans="2:7" ht="12.75">
      <c r="B283" s="34"/>
      <c r="C283" s="65" t="s">
        <v>349</v>
      </c>
      <c r="D283" s="31">
        <f>SUM(D271:D282)</f>
        <v>-39208</v>
      </c>
      <c r="E283" s="8"/>
      <c r="F283" s="8"/>
      <c r="G283" s="45"/>
    </row>
    <row r="284" spans="2:7" ht="12.75">
      <c r="B284" s="117"/>
      <c r="C284" s="108"/>
      <c r="D284" s="31"/>
      <c r="E284" s="8"/>
      <c r="F284" s="8"/>
      <c r="G284" s="45"/>
    </row>
    <row r="285" spans="1:7" ht="12.75">
      <c r="A285" s="13">
        <v>3511</v>
      </c>
      <c r="B285" s="118"/>
      <c r="C285" s="65" t="s">
        <v>350</v>
      </c>
      <c r="D285" s="31"/>
      <c r="E285" s="8"/>
      <c r="F285" s="8"/>
      <c r="G285" s="45"/>
    </row>
    <row r="286" spans="2:7" ht="12.75">
      <c r="B286" s="118" t="s">
        <v>351</v>
      </c>
      <c r="C286" s="119" t="s">
        <v>350</v>
      </c>
      <c r="D286" s="120">
        <v>78</v>
      </c>
      <c r="E286" s="8"/>
      <c r="F286" s="8"/>
      <c r="G286" s="45"/>
    </row>
    <row r="287" spans="2:4" ht="12.75">
      <c r="B287" s="3"/>
      <c r="C287" s="65" t="s">
        <v>352</v>
      </c>
      <c r="D287" s="121">
        <f>SUM(D286)</f>
        <v>78</v>
      </c>
    </row>
    <row r="288" spans="3:4" ht="12.75">
      <c r="C288" s="108"/>
      <c r="D288" s="122"/>
    </row>
    <row r="289" spans="1:4" ht="12.75">
      <c r="A289" s="13">
        <v>3521</v>
      </c>
      <c r="B289" s="123"/>
      <c r="C289" s="30" t="s">
        <v>353</v>
      </c>
      <c r="D289" s="124"/>
    </row>
    <row r="290" spans="2:4" ht="12.75">
      <c r="B290" s="35" t="s">
        <v>354</v>
      </c>
      <c r="C290" s="35" t="s">
        <v>355</v>
      </c>
      <c r="D290" s="72">
        <v>116</v>
      </c>
    </row>
    <row r="291" spans="2:7" ht="12.75">
      <c r="B291" s="35" t="s">
        <v>356</v>
      </c>
      <c r="C291" s="35" t="s">
        <v>357</v>
      </c>
      <c r="D291" s="72">
        <v>60</v>
      </c>
      <c r="E291" s="8"/>
      <c r="F291" s="8"/>
      <c r="G291" s="45"/>
    </row>
    <row r="292" spans="2:4" ht="12.75">
      <c r="B292" s="35" t="s">
        <v>358</v>
      </c>
      <c r="C292" s="35" t="s">
        <v>357</v>
      </c>
      <c r="D292" s="72">
        <v>-973</v>
      </c>
    </row>
    <row r="293" spans="2:4" ht="12.75">
      <c r="B293" s="35" t="s">
        <v>359</v>
      </c>
      <c r="C293" s="35" t="s">
        <v>360</v>
      </c>
      <c r="D293" s="72">
        <v>-6113</v>
      </c>
    </row>
    <row r="294" spans="2:4" ht="12.75">
      <c r="B294" s="34"/>
      <c r="C294" s="65" t="s">
        <v>361</v>
      </c>
      <c r="D294" s="31">
        <f>SUM(D290:D293)</f>
        <v>-6910</v>
      </c>
    </row>
    <row r="295" spans="2:4" ht="12.75">
      <c r="B295" s="105"/>
      <c r="C295" s="105"/>
      <c r="D295" s="70"/>
    </row>
    <row r="296" spans="1:4" ht="12.75">
      <c r="A296" s="13">
        <v>3522</v>
      </c>
      <c r="B296" s="35"/>
      <c r="C296" s="103" t="s">
        <v>362</v>
      </c>
      <c r="D296" s="70"/>
    </row>
    <row r="297" spans="2:4" ht="12.75">
      <c r="B297" s="35" t="s">
        <v>363</v>
      </c>
      <c r="C297" s="35" t="s">
        <v>364</v>
      </c>
      <c r="D297" s="72">
        <v>-11</v>
      </c>
    </row>
    <row r="298" spans="2:4" ht="13.5" thickBot="1">
      <c r="B298" s="35" t="s">
        <v>365</v>
      </c>
      <c r="C298" s="35" t="s">
        <v>366</v>
      </c>
      <c r="D298" s="72">
        <v>63</v>
      </c>
    </row>
    <row r="299" spans="2:4" ht="12.75">
      <c r="B299" s="56">
        <v>352235</v>
      </c>
      <c r="C299" s="39" t="s">
        <v>367</v>
      </c>
      <c r="D299" s="88">
        <v>-181534</v>
      </c>
    </row>
    <row r="300" spans="2:4" ht="13.5" thickBot="1">
      <c r="B300" s="58">
        <v>352235</v>
      </c>
      <c r="C300" s="42" t="s">
        <v>367</v>
      </c>
      <c r="D300" s="91">
        <v>181534</v>
      </c>
    </row>
    <row r="301" spans="1:4" ht="12.75">
      <c r="A301" s="69"/>
      <c r="B301" s="35" t="s">
        <v>368</v>
      </c>
      <c r="C301" s="35" t="s">
        <v>369</v>
      </c>
      <c r="D301" s="72">
        <v>48888</v>
      </c>
    </row>
    <row r="302" spans="1:9" s="45" customFormat="1" ht="12.75">
      <c r="A302" s="69"/>
      <c r="B302" s="34"/>
      <c r="C302" s="65" t="s">
        <v>370</v>
      </c>
      <c r="D302" s="125">
        <f>SUM(D297:D301)</f>
        <v>48940</v>
      </c>
      <c r="E302" s="19"/>
      <c r="F302" s="6"/>
      <c r="G302" s="7"/>
      <c r="H302" s="8"/>
      <c r="I302" s="8"/>
    </row>
    <row r="303" spans="1:9" s="45" customFormat="1" ht="12.75">
      <c r="A303" s="13"/>
      <c r="B303" s="92"/>
      <c r="C303" s="77"/>
      <c r="D303" s="31"/>
      <c r="E303" s="19"/>
      <c r="F303" s="6"/>
      <c r="G303" s="7"/>
      <c r="H303" s="8"/>
      <c r="I303" s="8"/>
    </row>
    <row r="304" spans="1:9" s="22" customFormat="1" ht="12.75">
      <c r="A304" s="13">
        <v>3541</v>
      </c>
      <c r="B304" s="79"/>
      <c r="C304" s="30" t="s">
        <v>371</v>
      </c>
      <c r="D304" s="125"/>
      <c r="E304" s="5"/>
      <c r="F304" s="6"/>
      <c r="G304" s="7"/>
      <c r="H304" s="7"/>
      <c r="I304" s="3"/>
    </row>
    <row r="305" spans="2:4" ht="12.75">
      <c r="B305" s="62" t="s">
        <v>372</v>
      </c>
      <c r="C305" s="62" t="s">
        <v>373</v>
      </c>
      <c r="D305" s="72">
        <v>-31000</v>
      </c>
    </row>
    <row r="306" spans="2:4" ht="12.75">
      <c r="B306" s="111"/>
      <c r="C306" s="65" t="s">
        <v>374</v>
      </c>
      <c r="D306" s="125">
        <f>SUM(D305)</f>
        <v>-31000</v>
      </c>
    </row>
    <row r="307" spans="2:4" ht="12.75">
      <c r="B307" s="112"/>
      <c r="C307" s="65"/>
      <c r="D307" s="122"/>
    </row>
    <row r="308" spans="1:4" ht="12.75">
      <c r="A308" s="69">
        <v>3545</v>
      </c>
      <c r="B308" s="118"/>
      <c r="C308" s="97" t="s">
        <v>375</v>
      </c>
      <c r="D308" s="31"/>
    </row>
    <row r="309" spans="1:9" s="45" customFormat="1" ht="12.75">
      <c r="A309" s="13"/>
      <c r="B309" s="34" t="s">
        <v>376</v>
      </c>
      <c r="C309" s="35" t="s">
        <v>377</v>
      </c>
      <c r="D309" s="126">
        <v>-921</v>
      </c>
      <c r="E309" s="19"/>
      <c r="F309" s="6"/>
      <c r="G309" s="7"/>
      <c r="H309" s="8"/>
      <c r="I309" s="8"/>
    </row>
    <row r="310" spans="2:4" ht="12.75">
      <c r="B310" s="118"/>
      <c r="C310" s="65" t="s">
        <v>378</v>
      </c>
      <c r="D310" s="122">
        <f>SUM(D309)</f>
        <v>-921</v>
      </c>
    </row>
    <row r="311" spans="2:4" ht="12.75">
      <c r="B311" s="118"/>
      <c r="C311" s="65"/>
      <c r="D311" s="122"/>
    </row>
    <row r="312" spans="1:4" ht="12.75">
      <c r="A312" s="13">
        <v>3619</v>
      </c>
      <c r="B312" s="118"/>
      <c r="C312" s="65" t="s">
        <v>379</v>
      </c>
      <c r="D312" s="122"/>
    </row>
    <row r="313" spans="2:4" ht="12.75">
      <c r="B313" s="118" t="s">
        <v>380</v>
      </c>
      <c r="C313" s="119" t="str">
        <f>C312</f>
        <v>Water Quality Construction Series 1999 B</v>
      </c>
      <c r="D313" s="127">
        <v>33031</v>
      </c>
    </row>
    <row r="314" spans="2:4" ht="12.75">
      <c r="B314" s="118"/>
      <c r="C314" s="65" t="s">
        <v>381</v>
      </c>
      <c r="D314" s="122">
        <f>SUM(D313)</f>
        <v>33031</v>
      </c>
    </row>
    <row r="315" spans="2:4" ht="12.75">
      <c r="B315" s="118"/>
      <c r="C315" s="65"/>
      <c r="D315" s="122"/>
    </row>
    <row r="316" spans="1:4" ht="12.75">
      <c r="A316" s="13">
        <v>3661</v>
      </c>
      <c r="B316" s="118"/>
      <c r="C316" s="65" t="s">
        <v>382</v>
      </c>
      <c r="D316" s="122"/>
    </row>
    <row r="317" spans="2:4" ht="12.75">
      <c r="B317" s="118">
        <v>366102</v>
      </c>
      <c r="C317" s="119" t="s">
        <v>383</v>
      </c>
      <c r="D317" s="127">
        <v>245</v>
      </c>
    </row>
    <row r="318" spans="2:4" ht="12.75">
      <c r="B318" s="118"/>
      <c r="C318" s="65" t="s">
        <v>384</v>
      </c>
      <c r="D318" s="122">
        <f>SUM(D317)</f>
        <v>245</v>
      </c>
    </row>
    <row r="319" spans="2:4" ht="12.75">
      <c r="B319" s="118"/>
      <c r="C319" s="65"/>
      <c r="D319" s="122"/>
    </row>
    <row r="320" spans="1:9" s="45" customFormat="1" ht="13.5" customHeight="1">
      <c r="A320" s="69">
        <v>3662</v>
      </c>
      <c r="B320" s="79"/>
      <c r="C320" s="30" t="s">
        <v>385</v>
      </c>
      <c r="D320" s="31"/>
      <c r="E320" s="19"/>
      <c r="F320" s="6"/>
      <c r="G320" s="7"/>
      <c r="H320" s="8"/>
      <c r="I320" s="8"/>
    </row>
    <row r="321" spans="1:9" s="45" customFormat="1" ht="13.5" customHeight="1">
      <c r="A321" s="69"/>
      <c r="B321" s="80">
        <v>310012</v>
      </c>
      <c r="C321" s="80" t="s">
        <v>386</v>
      </c>
      <c r="D321" s="63">
        <v>1672</v>
      </c>
      <c r="E321" s="19"/>
      <c r="F321" s="6"/>
      <c r="G321" s="7"/>
      <c r="H321" s="8"/>
      <c r="I321" s="8"/>
    </row>
    <row r="322" spans="1:9" s="45" customFormat="1" ht="13.5" customHeight="1">
      <c r="A322" s="69"/>
      <c r="B322" s="79"/>
      <c r="C322" s="65" t="s">
        <v>387</v>
      </c>
      <c r="D322" s="31">
        <f>SUM(D321)</f>
        <v>1672</v>
      </c>
      <c r="E322" s="19"/>
      <c r="F322" s="6"/>
      <c r="G322" s="7"/>
      <c r="H322" s="8"/>
      <c r="I322" s="8"/>
    </row>
    <row r="323" spans="2:4" ht="12.75">
      <c r="B323" s="112"/>
      <c r="C323" s="77"/>
      <c r="D323" s="18"/>
    </row>
    <row r="324" spans="1:9" s="129" customFormat="1" ht="12.75">
      <c r="A324" s="69">
        <v>3681</v>
      </c>
      <c r="B324" s="35"/>
      <c r="C324" s="103" t="s">
        <v>388</v>
      </c>
      <c r="D324" s="70"/>
      <c r="E324" s="19"/>
      <c r="F324" s="6"/>
      <c r="G324" s="7"/>
      <c r="H324" s="8"/>
      <c r="I324" s="128"/>
    </row>
    <row r="325" spans="1:9" s="129" customFormat="1" ht="12.75">
      <c r="A325" s="69"/>
      <c r="B325" s="35">
        <v>368116</v>
      </c>
      <c r="C325" s="35" t="s">
        <v>389</v>
      </c>
      <c r="D325" s="130">
        <v>563908</v>
      </c>
      <c r="E325" s="19"/>
      <c r="F325" s="6"/>
      <c r="G325" s="7"/>
      <c r="H325" s="8"/>
      <c r="I325" s="128"/>
    </row>
    <row r="326" spans="1:9" s="129" customFormat="1" ht="12.75">
      <c r="A326" s="69"/>
      <c r="B326" s="35">
        <v>368149</v>
      </c>
      <c r="C326" s="35" t="s">
        <v>390</v>
      </c>
      <c r="D326" s="130">
        <v>-278799</v>
      </c>
      <c r="E326" s="19"/>
      <c r="F326" s="6"/>
      <c r="G326" s="7"/>
      <c r="H326" s="8"/>
      <c r="I326" s="128"/>
    </row>
    <row r="327" spans="1:9" s="129" customFormat="1" ht="12.75">
      <c r="A327" s="69"/>
      <c r="B327" s="35" t="s">
        <v>391</v>
      </c>
      <c r="C327" s="35" t="s">
        <v>392</v>
      </c>
      <c r="D327" s="72">
        <v>546692</v>
      </c>
      <c r="E327" s="5"/>
      <c r="F327" s="6"/>
      <c r="G327" s="7"/>
      <c r="H327" s="8"/>
      <c r="I327" s="128"/>
    </row>
    <row r="328" spans="1:9" s="129" customFormat="1" ht="12.75">
      <c r="A328" s="69"/>
      <c r="B328" s="35">
        <v>368152</v>
      </c>
      <c r="C328" s="35" t="s">
        <v>393</v>
      </c>
      <c r="D328" s="72">
        <v>266021</v>
      </c>
      <c r="E328" s="5"/>
      <c r="F328" s="6"/>
      <c r="G328" s="7"/>
      <c r="H328" s="8"/>
      <c r="I328" s="128"/>
    </row>
    <row r="329" spans="1:9" s="129" customFormat="1" ht="12.75">
      <c r="A329" s="69"/>
      <c r="B329" s="35"/>
      <c r="C329" s="65" t="s">
        <v>394</v>
      </c>
      <c r="D329" s="31">
        <f>SUM(D325:D328)</f>
        <v>1097822</v>
      </c>
      <c r="E329" s="19"/>
      <c r="F329" s="6"/>
      <c r="G329" s="7"/>
      <c r="H329" s="8"/>
      <c r="I329" s="128"/>
    </row>
    <row r="330" spans="1:9" s="129" customFormat="1" ht="12.75">
      <c r="A330" s="69"/>
      <c r="B330" s="105"/>
      <c r="C330" s="77"/>
      <c r="D330" s="31"/>
      <c r="E330" s="19"/>
      <c r="F330" s="6"/>
      <c r="G330" s="7"/>
      <c r="H330" s="8"/>
      <c r="I330" s="128"/>
    </row>
    <row r="331" spans="1:9" s="129" customFormat="1" ht="12.75">
      <c r="A331" s="69">
        <v>3682</v>
      </c>
      <c r="B331" s="35"/>
      <c r="C331" s="103" t="s">
        <v>395</v>
      </c>
      <c r="D331" s="70"/>
      <c r="E331" s="5"/>
      <c r="F331" s="6"/>
      <c r="G331" s="7"/>
      <c r="H331" s="8"/>
      <c r="I331" s="128"/>
    </row>
    <row r="332" spans="1:9" s="129" customFormat="1" ht="12.75">
      <c r="A332" s="69"/>
      <c r="B332" s="35">
        <v>368216</v>
      </c>
      <c r="C332" s="35" t="s">
        <v>396</v>
      </c>
      <c r="D332" s="72">
        <v>669585</v>
      </c>
      <c r="E332" s="5"/>
      <c r="F332" s="6"/>
      <c r="G332" s="7"/>
      <c r="H332" s="8"/>
      <c r="I332" s="128"/>
    </row>
    <row r="333" spans="1:9" s="129" customFormat="1" ht="12.75">
      <c r="A333" s="69"/>
      <c r="B333" s="35">
        <v>368249</v>
      </c>
      <c r="C333" s="35" t="s">
        <v>397</v>
      </c>
      <c r="D333" s="72">
        <v>-1240813</v>
      </c>
      <c r="E333" s="5"/>
      <c r="F333" s="6"/>
      <c r="G333" s="7"/>
      <c r="H333" s="8"/>
      <c r="I333" s="128"/>
    </row>
    <row r="334" spans="1:9" s="129" customFormat="1" ht="12.75">
      <c r="A334" s="69"/>
      <c r="B334" s="34"/>
      <c r="C334" s="65" t="s">
        <v>398</v>
      </c>
      <c r="D334" s="125">
        <f>SUM(D332:D333)</f>
        <v>-571228</v>
      </c>
      <c r="E334" s="19"/>
      <c r="F334" s="6"/>
      <c r="G334" s="7"/>
      <c r="H334" s="8"/>
      <c r="I334" s="128"/>
    </row>
    <row r="335" spans="1:9" s="45" customFormat="1" ht="12.75">
      <c r="A335" s="13"/>
      <c r="B335" s="92"/>
      <c r="C335" s="77"/>
      <c r="D335" s="31"/>
      <c r="E335" s="19"/>
      <c r="F335" s="6"/>
      <c r="G335" s="7"/>
      <c r="H335" s="8"/>
      <c r="I335" s="8"/>
    </row>
    <row r="336" spans="1:7" ht="12.75">
      <c r="A336" s="69">
        <v>3691</v>
      </c>
      <c r="B336" s="131"/>
      <c r="C336" s="30" t="s">
        <v>399</v>
      </c>
      <c r="D336" s="31"/>
      <c r="F336" s="132"/>
      <c r="G336" s="8"/>
    </row>
    <row r="337" spans="1:9" s="45" customFormat="1" ht="12.75">
      <c r="A337" s="69"/>
      <c r="B337" s="36" t="s">
        <v>400</v>
      </c>
      <c r="C337" s="133" t="s">
        <v>401</v>
      </c>
      <c r="D337" s="37">
        <v>2820</v>
      </c>
      <c r="E337" s="19"/>
      <c r="F337" s="132"/>
      <c r="G337" s="8"/>
      <c r="H337" s="8"/>
      <c r="I337" s="8"/>
    </row>
    <row r="338" spans="1:9" s="45" customFormat="1" ht="12.75">
      <c r="A338" s="69"/>
      <c r="B338" s="36" t="s">
        <v>402</v>
      </c>
      <c r="C338" s="133" t="s">
        <v>401</v>
      </c>
      <c r="D338" s="37">
        <v>-9283</v>
      </c>
      <c r="E338" s="19"/>
      <c r="F338" s="132"/>
      <c r="G338" s="8"/>
      <c r="H338" s="8"/>
      <c r="I338" s="8"/>
    </row>
    <row r="339" spans="1:9" s="45" customFormat="1" ht="12.75">
      <c r="A339" s="69"/>
      <c r="B339" s="34"/>
      <c r="C339" s="65" t="s">
        <v>403</v>
      </c>
      <c r="D339" s="31">
        <f>SUM(D337:D338)</f>
        <v>-6463</v>
      </c>
      <c r="E339" s="19"/>
      <c r="F339" s="6"/>
      <c r="G339" s="7"/>
      <c r="H339" s="8"/>
      <c r="I339" s="8"/>
    </row>
    <row r="340" spans="1:9" s="45" customFormat="1" ht="12.75">
      <c r="A340" s="13"/>
      <c r="B340" s="92"/>
      <c r="C340" s="77"/>
      <c r="D340" s="134"/>
      <c r="E340" s="19"/>
      <c r="F340" s="6"/>
      <c r="G340" s="7"/>
      <c r="H340" s="8"/>
      <c r="I340" s="8"/>
    </row>
    <row r="341" spans="2:4" ht="12.75">
      <c r="B341" s="17"/>
      <c r="C341" s="135"/>
      <c r="D341" s="18"/>
    </row>
    <row r="342" spans="1:4" ht="12.75">
      <c r="A342" s="93">
        <v>3781</v>
      </c>
      <c r="B342" s="35"/>
      <c r="C342" s="103" t="s">
        <v>404</v>
      </c>
      <c r="D342" s="70"/>
    </row>
    <row r="343" spans="1:9" s="94" customFormat="1" ht="12.75">
      <c r="A343" s="13"/>
      <c r="B343" s="35">
        <v>378101</v>
      </c>
      <c r="C343" s="35" t="s">
        <v>405</v>
      </c>
      <c r="D343" s="72">
        <v>-286</v>
      </c>
      <c r="E343" s="19"/>
      <c r="F343" s="6"/>
      <c r="G343" s="7"/>
      <c r="H343" s="8"/>
      <c r="I343" s="9"/>
    </row>
    <row r="344" spans="2:4" ht="12.75">
      <c r="B344" s="103"/>
      <c r="C344" s="65" t="s">
        <v>406</v>
      </c>
      <c r="D344" s="70">
        <f>SUM(D343)</f>
        <v>-286</v>
      </c>
    </row>
    <row r="345" ht="12.75">
      <c r="D345" s="78"/>
    </row>
    <row r="346" spans="1:4" ht="12.75">
      <c r="A346" s="1">
        <v>3802</v>
      </c>
      <c r="B346" s="97"/>
      <c r="C346" s="30" t="s">
        <v>407</v>
      </c>
      <c r="D346" s="18"/>
    </row>
    <row r="347" spans="1:9" s="136" customFormat="1" ht="12.75">
      <c r="A347" s="13"/>
      <c r="B347" s="3" t="s">
        <v>408</v>
      </c>
      <c r="C347" s="46" t="s">
        <v>407</v>
      </c>
      <c r="D347" s="68">
        <v>55409</v>
      </c>
      <c r="E347" s="19"/>
      <c r="F347" s="6"/>
      <c r="G347" s="7"/>
      <c r="H347" s="8"/>
      <c r="I347" s="9"/>
    </row>
    <row r="348" spans="2:4" ht="12.75">
      <c r="B348" s="97"/>
      <c r="C348" s="65" t="s">
        <v>409</v>
      </c>
      <c r="D348" s="18">
        <f>SUM(D347)</f>
        <v>55409</v>
      </c>
    </row>
    <row r="349" spans="2:4" ht="12.75">
      <c r="B349" s="17"/>
      <c r="C349" s="108"/>
      <c r="D349" s="18"/>
    </row>
    <row r="350" spans="1:9" s="22" customFormat="1" ht="12.75">
      <c r="A350" s="13">
        <v>3804</v>
      </c>
      <c r="B350" s="103"/>
      <c r="C350" s="30" t="s">
        <v>410</v>
      </c>
      <c r="D350" s="70"/>
      <c r="E350" s="5"/>
      <c r="F350" s="6"/>
      <c r="G350" s="7"/>
      <c r="H350" s="7"/>
      <c r="I350" s="3"/>
    </row>
    <row r="351" spans="1:9" s="22" customFormat="1" ht="12.75">
      <c r="A351" s="13"/>
      <c r="B351" s="62" t="s">
        <v>411</v>
      </c>
      <c r="C351" s="62" t="s">
        <v>412</v>
      </c>
      <c r="D351" s="72">
        <v>39000</v>
      </c>
      <c r="E351" s="5"/>
      <c r="F351" s="6"/>
      <c r="G351" s="7"/>
      <c r="H351" s="7"/>
      <c r="I351" s="3"/>
    </row>
    <row r="352" spans="1:9" s="22" customFormat="1" ht="12.75">
      <c r="A352" s="13"/>
      <c r="B352" s="103"/>
      <c r="C352" s="65" t="s">
        <v>413</v>
      </c>
      <c r="D352" s="70">
        <f>SUM(D351)</f>
        <v>39000</v>
      </c>
      <c r="E352" s="5"/>
      <c r="F352" s="6"/>
      <c r="G352" s="7"/>
      <c r="H352" s="7"/>
      <c r="I352" s="3"/>
    </row>
    <row r="353" spans="2:4" ht="12.75">
      <c r="B353" s="135"/>
      <c r="C353" s="77"/>
      <c r="D353" s="18"/>
    </row>
    <row r="354" spans="1:9" s="45" customFormat="1" ht="12.75">
      <c r="A354" s="69">
        <v>3810</v>
      </c>
      <c r="B354" s="35"/>
      <c r="C354" s="103" t="s">
        <v>414</v>
      </c>
      <c r="D354" s="70"/>
      <c r="E354" s="19"/>
      <c r="F354" s="6"/>
      <c r="G354" s="7"/>
      <c r="H354" s="8"/>
      <c r="I354" s="8"/>
    </row>
    <row r="355" spans="1:9" s="45" customFormat="1" ht="12.75">
      <c r="A355" s="69"/>
      <c r="B355" s="35" t="s">
        <v>415</v>
      </c>
      <c r="C355" s="35" t="s">
        <v>416</v>
      </c>
      <c r="D355" s="50">
        <v>-5214724</v>
      </c>
      <c r="E355" s="19"/>
      <c r="F355" s="132"/>
      <c r="G355" s="8"/>
      <c r="H355" s="8"/>
      <c r="I355" s="8"/>
    </row>
    <row r="356" spans="1:9" s="45" customFormat="1" ht="12.75">
      <c r="A356" s="69"/>
      <c r="B356" s="35" t="s">
        <v>417</v>
      </c>
      <c r="C356" s="35" t="s">
        <v>418</v>
      </c>
      <c r="D356" s="50">
        <v>-253244</v>
      </c>
      <c r="E356" s="19"/>
      <c r="F356" s="132"/>
      <c r="G356" s="8"/>
      <c r="H356" s="8"/>
      <c r="I356" s="8"/>
    </row>
    <row r="357" spans="1:9" s="45" customFormat="1" ht="12.75">
      <c r="A357" s="69"/>
      <c r="B357" s="35"/>
      <c r="C357" s="65" t="s">
        <v>419</v>
      </c>
      <c r="D357" s="70">
        <f>SUM(D355:D356)</f>
        <v>-5467968</v>
      </c>
      <c r="E357" s="19"/>
      <c r="F357" s="6"/>
      <c r="G357" s="7"/>
      <c r="H357" s="8"/>
      <c r="I357" s="8"/>
    </row>
    <row r="358" spans="2:4" ht="12.75">
      <c r="B358" s="17"/>
      <c r="C358" s="17"/>
      <c r="D358" s="18"/>
    </row>
    <row r="359" spans="1:4" ht="12.75">
      <c r="A359" s="13">
        <v>3831</v>
      </c>
      <c r="B359" s="35"/>
      <c r="C359" s="103" t="s">
        <v>420</v>
      </c>
      <c r="D359" s="70"/>
    </row>
    <row r="360" spans="2:4" ht="12.75">
      <c r="B360" s="35" t="s">
        <v>421</v>
      </c>
      <c r="C360" s="35" t="s">
        <v>422</v>
      </c>
      <c r="D360" s="72">
        <v>-7148</v>
      </c>
    </row>
    <row r="361" spans="2:4" ht="12.75">
      <c r="B361" s="35" t="s">
        <v>423</v>
      </c>
      <c r="C361" s="35" t="s">
        <v>424</v>
      </c>
      <c r="D361" s="72">
        <v>-6657</v>
      </c>
    </row>
    <row r="362" spans="2:4" ht="12.75">
      <c r="B362" s="35" t="s">
        <v>425</v>
      </c>
      <c r="C362" s="35" t="s">
        <v>426</v>
      </c>
      <c r="D362" s="72">
        <v>1000</v>
      </c>
    </row>
    <row r="363" spans="2:4" ht="12.75">
      <c r="B363" s="35"/>
      <c r="C363" s="65" t="s">
        <v>427</v>
      </c>
      <c r="D363" s="70">
        <f>SUM(D360:D362)</f>
        <v>-12805</v>
      </c>
    </row>
    <row r="364" spans="2:4" ht="12.75">
      <c r="B364" s="17"/>
      <c r="C364" s="17"/>
      <c r="D364" s="18"/>
    </row>
    <row r="365" spans="1:6" ht="12.75">
      <c r="A365" s="13">
        <v>3840</v>
      </c>
      <c r="B365" s="7"/>
      <c r="C365" s="137" t="s">
        <v>428</v>
      </c>
      <c r="D365" s="70"/>
      <c r="E365" s="102"/>
      <c r="F365" s="101"/>
    </row>
    <row r="366" spans="2:6" ht="12.75">
      <c r="B366" s="35" t="s">
        <v>429</v>
      </c>
      <c r="C366" s="35" t="s">
        <v>430</v>
      </c>
      <c r="D366" s="50">
        <v>-19599</v>
      </c>
      <c r="E366" s="102"/>
      <c r="F366" s="101"/>
    </row>
    <row r="367" spans="2:6" ht="12.75">
      <c r="B367" s="35" t="s">
        <v>431</v>
      </c>
      <c r="C367" s="35" t="s">
        <v>432</v>
      </c>
      <c r="D367" s="50">
        <v>-173</v>
      </c>
      <c r="E367" s="102"/>
      <c r="F367" s="101"/>
    </row>
    <row r="368" spans="2:6" ht="12.75">
      <c r="B368" s="35" t="s">
        <v>433</v>
      </c>
      <c r="C368" s="35" t="s">
        <v>434</v>
      </c>
      <c r="D368" s="50">
        <v>19772</v>
      </c>
      <c r="E368" s="8"/>
      <c r="F368" s="8"/>
    </row>
    <row r="369" spans="2:6" ht="12.75">
      <c r="B369" s="21"/>
      <c r="C369" s="65" t="s">
        <v>435</v>
      </c>
      <c r="D369" s="4">
        <f>SUM(D366:D368)</f>
        <v>0</v>
      </c>
      <c r="E369" s="8"/>
      <c r="F369" s="8"/>
    </row>
    <row r="370" spans="1:6" ht="12.75">
      <c r="A370" s="69"/>
      <c r="B370" s="17"/>
      <c r="C370" s="17"/>
      <c r="D370" s="78"/>
      <c r="E370" s="8"/>
      <c r="F370" s="8"/>
    </row>
    <row r="371" spans="1:9" s="45" customFormat="1" ht="12.75">
      <c r="A371" s="13">
        <v>3842</v>
      </c>
      <c r="B371" s="35"/>
      <c r="C371" s="103" t="s">
        <v>436</v>
      </c>
      <c r="D371" s="70"/>
      <c r="E371" s="102"/>
      <c r="F371" s="101"/>
      <c r="G371" s="7"/>
      <c r="H371" s="8"/>
      <c r="I371" s="8"/>
    </row>
    <row r="372" spans="2:4" ht="12.75">
      <c r="B372" s="35" t="s">
        <v>437</v>
      </c>
      <c r="C372" s="35" t="s">
        <v>438</v>
      </c>
      <c r="D372" s="50">
        <v>751</v>
      </c>
    </row>
    <row r="373" spans="2:4" ht="12.75">
      <c r="B373" s="35"/>
      <c r="C373" s="65" t="s">
        <v>439</v>
      </c>
      <c r="D373" s="70">
        <f>SUM(D372)</f>
        <v>751</v>
      </c>
    </row>
    <row r="374" spans="2:4" ht="12.75">
      <c r="B374" s="17"/>
      <c r="C374" s="135"/>
      <c r="D374" s="18"/>
    </row>
    <row r="375" spans="1:4" ht="12.75">
      <c r="A375" s="13">
        <v>3870</v>
      </c>
      <c r="B375" s="123"/>
      <c r="C375" s="137" t="s">
        <v>440</v>
      </c>
      <c r="D375" s="70"/>
    </row>
    <row r="376" spans="2:4" ht="12.75">
      <c r="B376" s="35" t="s">
        <v>441</v>
      </c>
      <c r="C376" s="35" t="s">
        <v>442</v>
      </c>
      <c r="D376" s="72">
        <v>-194981</v>
      </c>
    </row>
    <row r="377" spans="2:4" ht="12.75">
      <c r="B377" s="35" t="s">
        <v>443</v>
      </c>
      <c r="C377" s="35" t="s">
        <v>444</v>
      </c>
      <c r="D377" s="72">
        <v>-71970</v>
      </c>
    </row>
    <row r="378" spans="2:4" ht="12.75">
      <c r="B378" s="64"/>
      <c r="C378" s="65" t="s">
        <v>445</v>
      </c>
      <c r="D378" s="70">
        <f>SUM(D376:D377)</f>
        <v>-266951</v>
      </c>
    </row>
    <row r="379" spans="2:4" ht="12.75">
      <c r="B379" s="17"/>
      <c r="C379" s="135"/>
      <c r="D379" s="18"/>
    </row>
    <row r="380" spans="1:4" ht="12.75">
      <c r="A380" s="69">
        <v>3871</v>
      </c>
      <c r="B380" s="123"/>
      <c r="C380" s="137" t="s">
        <v>446</v>
      </c>
      <c r="D380" s="124"/>
    </row>
    <row r="381" spans="1:9" s="45" customFormat="1" ht="12.75">
      <c r="A381" s="13"/>
      <c r="B381" s="64" t="s">
        <v>447</v>
      </c>
      <c r="C381" s="138" t="s">
        <v>448</v>
      </c>
      <c r="D381" s="130">
        <v>-22970</v>
      </c>
      <c r="E381" s="19"/>
      <c r="F381" s="6"/>
      <c r="G381" s="7"/>
      <c r="H381" s="8"/>
      <c r="I381" s="8"/>
    </row>
    <row r="382" spans="2:4" ht="12.75">
      <c r="B382" s="64"/>
      <c r="C382" s="65" t="s">
        <v>449</v>
      </c>
      <c r="D382" s="31">
        <f>SUM(D381)</f>
        <v>-22970</v>
      </c>
    </row>
    <row r="383" spans="2:4" ht="12.75">
      <c r="B383" s="66"/>
      <c r="C383" s="77"/>
      <c r="D383" s="31"/>
    </row>
    <row r="384" spans="1:4" ht="25.5">
      <c r="A384" s="13">
        <v>3901</v>
      </c>
      <c r="B384" s="29"/>
      <c r="C384" s="30" t="s">
        <v>450</v>
      </c>
      <c r="D384" s="70"/>
    </row>
    <row r="385" spans="2:4" ht="12.75">
      <c r="B385" s="35" t="s">
        <v>451</v>
      </c>
      <c r="C385" s="35" t="s">
        <v>452</v>
      </c>
      <c r="D385" s="72">
        <v>2862</v>
      </c>
    </row>
    <row r="386" spans="1:4" ht="12.75">
      <c r="A386" s="69"/>
      <c r="B386" s="35" t="s">
        <v>453</v>
      </c>
      <c r="C386" s="35" t="s">
        <v>454</v>
      </c>
      <c r="D386" s="72">
        <v>-9481</v>
      </c>
    </row>
    <row r="387" spans="1:9" s="45" customFormat="1" ht="12.75">
      <c r="A387" s="69"/>
      <c r="B387" s="35" t="s">
        <v>455</v>
      </c>
      <c r="C387" s="35" t="s">
        <v>456</v>
      </c>
      <c r="D387" s="72">
        <v>-25663</v>
      </c>
      <c r="E387" s="19"/>
      <c r="F387" s="6"/>
      <c r="G387" s="7"/>
      <c r="H387" s="8"/>
      <c r="I387" s="8"/>
    </row>
    <row r="388" spans="1:9" s="45" customFormat="1" ht="12.75">
      <c r="A388" s="69"/>
      <c r="B388" s="35" t="s">
        <v>457</v>
      </c>
      <c r="C388" s="35" t="s">
        <v>458</v>
      </c>
      <c r="D388" s="72">
        <v>-6003</v>
      </c>
      <c r="E388" s="19"/>
      <c r="F388" s="6"/>
      <c r="G388" s="7"/>
      <c r="H388" s="8"/>
      <c r="I388" s="8"/>
    </row>
    <row r="389" spans="1:9" s="45" customFormat="1" ht="12.75">
      <c r="A389" s="13"/>
      <c r="B389" s="34"/>
      <c r="C389" s="65" t="s">
        <v>459</v>
      </c>
      <c r="D389" s="75">
        <f>SUM(D385:D388)</f>
        <v>-38285</v>
      </c>
      <c r="E389" s="19"/>
      <c r="F389" s="6"/>
      <c r="G389" s="7"/>
      <c r="H389" s="8"/>
      <c r="I389" s="8"/>
    </row>
    <row r="390" spans="2:4" ht="12.75">
      <c r="B390" s="17"/>
      <c r="C390" s="135"/>
      <c r="D390" s="18"/>
    </row>
    <row r="391" spans="1:4" ht="12.75">
      <c r="A391" s="13">
        <v>3910</v>
      </c>
      <c r="B391" s="20"/>
      <c r="C391" s="30" t="s">
        <v>460</v>
      </c>
      <c r="D391" s="18"/>
    </row>
    <row r="392" spans="2:4" ht="12.75">
      <c r="B392" s="20">
        <v>13329</v>
      </c>
      <c r="C392" s="20" t="s">
        <v>461</v>
      </c>
      <c r="D392" s="68">
        <v>-6249</v>
      </c>
    </row>
    <row r="393" spans="2:4" ht="12.75">
      <c r="B393" s="20"/>
      <c r="C393" s="65" t="s">
        <v>462</v>
      </c>
      <c r="D393" s="31">
        <f>SUM(D392)</f>
        <v>-6249</v>
      </c>
    </row>
    <row r="394" spans="2:4" ht="12.75">
      <c r="B394" s="17"/>
      <c r="C394" s="77"/>
      <c r="D394" s="31"/>
    </row>
    <row r="395" spans="1:9" s="22" customFormat="1" ht="12.75">
      <c r="A395" s="13">
        <v>3951</v>
      </c>
      <c r="B395" s="29"/>
      <c r="C395" s="30" t="s">
        <v>463</v>
      </c>
      <c r="D395" s="139"/>
      <c r="E395" s="7"/>
      <c r="F395" s="7"/>
      <c r="G395" s="7"/>
      <c r="H395" s="7"/>
      <c r="I395" s="3"/>
    </row>
    <row r="396" spans="1:9" s="22" customFormat="1" ht="12.75">
      <c r="A396" s="13"/>
      <c r="B396" s="62" t="s">
        <v>464</v>
      </c>
      <c r="C396" s="62" t="s">
        <v>465</v>
      </c>
      <c r="D396" s="72">
        <v>-852</v>
      </c>
      <c r="E396" s="7"/>
      <c r="F396" s="7"/>
      <c r="G396" s="7"/>
      <c r="H396" s="7"/>
      <c r="I396" s="3"/>
    </row>
    <row r="397" spans="2:6" ht="12.75">
      <c r="B397" s="62" t="s">
        <v>466</v>
      </c>
      <c r="C397" s="62" t="s">
        <v>467</v>
      </c>
      <c r="D397" s="72">
        <v>-27</v>
      </c>
      <c r="E397" s="51"/>
      <c r="F397" s="140"/>
    </row>
    <row r="398" spans="2:6" ht="12.75">
      <c r="B398" s="62" t="s">
        <v>468</v>
      </c>
      <c r="C398" s="62" t="s">
        <v>469</v>
      </c>
      <c r="D398" s="72">
        <v>-74442</v>
      </c>
      <c r="E398" s="51"/>
      <c r="F398" s="140"/>
    </row>
    <row r="399" spans="2:6" ht="12.75">
      <c r="B399" s="62" t="s">
        <v>470</v>
      </c>
      <c r="C399" s="62" t="s">
        <v>471</v>
      </c>
      <c r="D399" s="72">
        <v>-186</v>
      </c>
      <c r="E399" s="51"/>
      <c r="F399" s="140"/>
    </row>
    <row r="400" spans="2:6" ht="12.75">
      <c r="B400" s="62">
        <v>395721</v>
      </c>
      <c r="C400" s="62" t="s">
        <v>472</v>
      </c>
      <c r="D400" s="72">
        <v>-29260</v>
      </c>
      <c r="E400" s="51"/>
      <c r="F400" s="140"/>
    </row>
    <row r="401" spans="2:6" ht="12.75">
      <c r="B401" s="62">
        <v>395724</v>
      </c>
      <c r="C401" s="62" t="s">
        <v>473</v>
      </c>
      <c r="D401" s="72">
        <v>-41071</v>
      </c>
      <c r="E401" s="51"/>
      <c r="F401" s="140"/>
    </row>
    <row r="402" spans="2:6" ht="12.75">
      <c r="B402" s="62" t="s">
        <v>474</v>
      </c>
      <c r="C402" s="62" t="s">
        <v>475</v>
      </c>
      <c r="D402" s="72">
        <v>-73</v>
      </c>
      <c r="E402" s="51"/>
      <c r="F402" s="140"/>
    </row>
    <row r="403" spans="2:6" ht="12.75">
      <c r="B403" s="62" t="s">
        <v>476</v>
      </c>
      <c r="C403" s="62" t="s">
        <v>477</v>
      </c>
      <c r="D403" s="72">
        <v>-12</v>
      </c>
      <c r="E403" s="51"/>
      <c r="F403" s="140"/>
    </row>
    <row r="404" spans="2:6" ht="12.75">
      <c r="B404" s="62" t="s">
        <v>478</v>
      </c>
      <c r="C404" s="62" t="s">
        <v>479</v>
      </c>
      <c r="D404" s="72">
        <v>-12</v>
      </c>
      <c r="E404" s="51"/>
      <c r="F404" s="140"/>
    </row>
    <row r="405" spans="2:6" ht="12.75">
      <c r="B405" s="62">
        <v>395736</v>
      </c>
      <c r="C405" s="62" t="s">
        <v>480</v>
      </c>
      <c r="D405" s="72">
        <v>-134503</v>
      </c>
      <c r="E405" s="51"/>
      <c r="F405" s="140"/>
    </row>
    <row r="406" spans="2:6" ht="12.75">
      <c r="B406" s="62">
        <v>395801</v>
      </c>
      <c r="C406" s="62" t="s">
        <v>481</v>
      </c>
      <c r="D406" s="72">
        <v>-37944</v>
      </c>
      <c r="E406" s="51"/>
      <c r="F406" s="140"/>
    </row>
    <row r="407" spans="2:6" ht="12.75">
      <c r="B407" s="62">
        <v>395803</v>
      </c>
      <c r="C407" s="62" t="s">
        <v>482</v>
      </c>
      <c r="D407" s="72">
        <v>-30294</v>
      </c>
      <c r="E407" s="51"/>
      <c r="F407" s="140"/>
    </row>
    <row r="408" spans="2:6" ht="12.75">
      <c r="B408" s="62">
        <v>395830</v>
      </c>
      <c r="C408" s="62" t="s">
        <v>483</v>
      </c>
      <c r="D408" s="72">
        <v>-3282</v>
      </c>
      <c r="E408" s="51"/>
      <c r="F408" s="140"/>
    </row>
    <row r="409" spans="2:6" ht="12.75">
      <c r="B409" s="62" t="s">
        <v>484</v>
      </c>
      <c r="C409" s="62" t="s">
        <v>485</v>
      </c>
      <c r="D409" s="72">
        <v>-11</v>
      </c>
      <c r="E409" s="51"/>
      <c r="F409" s="140"/>
    </row>
    <row r="410" spans="2:6" ht="13.5" thickBot="1">
      <c r="B410" s="62">
        <v>395932</v>
      </c>
      <c r="C410" s="62" t="s">
        <v>486</v>
      </c>
      <c r="D410" s="72">
        <v>-8729</v>
      </c>
      <c r="E410" s="51"/>
      <c r="F410" s="140"/>
    </row>
    <row r="411" spans="2:6" ht="12.75">
      <c r="B411" s="141" t="s">
        <v>487</v>
      </c>
      <c r="C411" s="142" t="s">
        <v>488</v>
      </c>
      <c r="D411" s="143">
        <v>-27198</v>
      </c>
      <c r="E411" s="51"/>
      <c r="F411" s="140"/>
    </row>
    <row r="412" spans="2:6" ht="13.5" thickBot="1">
      <c r="B412" s="144" t="s">
        <v>487</v>
      </c>
      <c r="C412" s="145" t="s">
        <v>488</v>
      </c>
      <c r="D412" s="146">
        <v>27198</v>
      </c>
      <c r="E412" s="51"/>
      <c r="F412" s="140"/>
    </row>
    <row r="413" spans="2:6" ht="12.75">
      <c r="B413" s="62" t="s">
        <v>489</v>
      </c>
      <c r="C413" s="62" t="s">
        <v>490</v>
      </c>
      <c r="D413" s="72">
        <v>281369</v>
      </c>
      <c r="E413" s="51"/>
      <c r="F413" s="140"/>
    </row>
    <row r="414" spans="2:9" s="13" customFormat="1" ht="12.75">
      <c r="B414" s="109"/>
      <c r="C414" s="65" t="s">
        <v>491</v>
      </c>
      <c r="D414" s="75">
        <f>SUM(D396:D413)</f>
        <v>-79329</v>
      </c>
      <c r="E414" s="79"/>
      <c r="F414" s="79"/>
      <c r="G414" s="79"/>
      <c r="H414" s="79"/>
      <c r="I414" s="97"/>
    </row>
    <row r="415" spans="2:6" ht="12.75">
      <c r="B415" s="117"/>
      <c r="C415" s="108"/>
      <c r="D415" s="78"/>
      <c r="E415" s="8"/>
      <c r="F415" s="8"/>
    </row>
    <row r="416" spans="1:9" s="16" customFormat="1" ht="12.75">
      <c r="A416" s="1">
        <v>3952</v>
      </c>
      <c r="B416" s="79"/>
      <c r="C416" s="30" t="s">
        <v>492</v>
      </c>
      <c r="D416" s="139"/>
      <c r="E416" s="7"/>
      <c r="F416" s="7"/>
      <c r="G416" s="7"/>
      <c r="H416" s="7"/>
      <c r="I416" s="3"/>
    </row>
    <row r="417" spans="2:6" ht="12.75">
      <c r="B417" s="62" t="s">
        <v>493</v>
      </c>
      <c r="C417" s="46" t="s">
        <v>492</v>
      </c>
      <c r="D417" s="72">
        <v>6876</v>
      </c>
      <c r="E417" s="8"/>
      <c r="F417" s="8"/>
    </row>
    <row r="418" spans="2:6" ht="12.75">
      <c r="B418" s="111"/>
      <c r="C418" s="65" t="s">
        <v>494</v>
      </c>
      <c r="D418" s="75">
        <f>D417</f>
        <v>6876</v>
      </c>
      <c r="E418" s="8"/>
      <c r="F418" s="8"/>
    </row>
    <row r="419" spans="2:6" ht="12.75">
      <c r="B419" s="17"/>
      <c r="C419" s="17"/>
      <c r="D419" s="78"/>
      <c r="E419" s="8"/>
      <c r="F419" s="8"/>
    </row>
    <row r="420" spans="1:6" ht="13.5" thickBot="1">
      <c r="A420" s="13">
        <v>3961</v>
      </c>
      <c r="B420" s="29"/>
      <c r="C420" s="30" t="s">
        <v>495</v>
      </c>
      <c r="D420" s="78"/>
      <c r="E420" s="8"/>
      <c r="F420" s="8"/>
    </row>
    <row r="421" spans="2:4" ht="12.75">
      <c r="B421" s="147">
        <v>678290</v>
      </c>
      <c r="C421" s="148" t="s">
        <v>496</v>
      </c>
      <c r="D421" s="40">
        <v>-63377</v>
      </c>
    </row>
    <row r="422" spans="2:4" ht="13.5" thickBot="1">
      <c r="B422" s="149">
        <v>678290</v>
      </c>
      <c r="C422" s="150" t="s">
        <v>496</v>
      </c>
      <c r="D422" s="43">
        <v>63377</v>
      </c>
    </row>
    <row r="423" spans="2:4" ht="13.5" thickBot="1">
      <c r="B423" s="151">
        <v>678328</v>
      </c>
      <c r="C423" s="152" t="s">
        <v>497</v>
      </c>
      <c r="D423" s="153">
        <v>-178881</v>
      </c>
    </row>
    <row r="424" spans="2:4" ht="12.75">
      <c r="B424" s="147">
        <v>678342</v>
      </c>
      <c r="C424" s="148" t="s">
        <v>498</v>
      </c>
      <c r="D424" s="40">
        <v>-211570</v>
      </c>
    </row>
    <row r="425" spans="2:4" ht="13.5" thickBot="1">
      <c r="B425" s="149">
        <v>678342</v>
      </c>
      <c r="C425" s="150" t="s">
        <v>498</v>
      </c>
      <c r="D425" s="43">
        <v>211570</v>
      </c>
    </row>
    <row r="426" spans="2:4" ht="12.75">
      <c r="B426" s="35" t="s">
        <v>499</v>
      </c>
      <c r="C426" s="35" t="s">
        <v>500</v>
      </c>
      <c r="D426" s="50">
        <v>-16135</v>
      </c>
    </row>
    <row r="427" spans="2:4" ht="13.5" thickBot="1">
      <c r="B427" s="35" t="s">
        <v>501</v>
      </c>
      <c r="C427" s="35" t="s">
        <v>502</v>
      </c>
      <c r="D427" s="50">
        <v>-795</v>
      </c>
    </row>
    <row r="428" spans="2:4" ht="12.75">
      <c r="B428" s="56">
        <v>678388</v>
      </c>
      <c r="C428" s="39" t="s">
        <v>503</v>
      </c>
      <c r="D428" s="57">
        <v>-4036</v>
      </c>
    </row>
    <row r="429" spans="2:4" ht="13.5" thickBot="1">
      <c r="B429" s="58">
        <v>678388</v>
      </c>
      <c r="C429" s="42" t="s">
        <v>503</v>
      </c>
      <c r="D429" s="59">
        <v>4036</v>
      </c>
    </row>
    <row r="430" spans="2:4" ht="13.5" thickBot="1">
      <c r="B430" s="35" t="s">
        <v>504</v>
      </c>
      <c r="C430" s="35" t="s">
        <v>505</v>
      </c>
      <c r="D430" s="50">
        <v>-241</v>
      </c>
    </row>
    <row r="431" spans="2:4" ht="12.75">
      <c r="B431" s="56">
        <v>678394</v>
      </c>
      <c r="C431" s="39" t="s">
        <v>506</v>
      </c>
      <c r="D431" s="57">
        <v>-59367</v>
      </c>
    </row>
    <row r="432" spans="2:4" ht="13.5" thickBot="1">
      <c r="B432" s="58">
        <v>678394</v>
      </c>
      <c r="C432" s="42" t="s">
        <v>506</v>
      </c>
      <c r="D432" s="59">
        <f>-D431</f>
        <v>59367</v>
      </c>
    </row>
    <row r="433" spans="2:4" ht="12.75">
      <c r="B433" s="56">
        <v>678399</v>
      </c>
      <c r="C433" s="39" t="s">
        <v>507</v>
      </c>
      <c r="D433" s="57">
        <v>-70502</v>
      </c>
    </row>
    <row r="434" spans="2:4" ht="13.5" thickBot="1">
      <c r="B434" s="58">
        <v>678399</v>
      </c>
      <c r="C434" s="42" t="s">
        <v>507</v>
      </c>
      <c r="D434" s="59">
        <f>-D433</f>
        <v>70502</v>
      </c>
    </row>
    <row r="435" spans="2:4" ht="12.75">
      <c r="B435" s="35">
        <v>678400</v>
      </c>
      <c r="C435" s="35" t="s">
        <v>508</v>
      </c>
      <c r="D435" s="50">
        <v>-54300</v>
      </c>
    </row>
    <row r="436" spans="2:4" ht="12.75">
      <c r="B436" s="35" t="s">
        <v>509</v>
      </c>
      <c r="C436" s="35" t="s">
        <v>510</v>
      </c>
      <c r="D436" s="50">
        <v>-9393</v>
      </c>
    </row>
    <row r="437" spans="2:4" ht="12.75">
      <c r="B437" s="62" t="s">
        <v>511</v>
      </c>
      <c r="C437" s="62" t="s">
        <v>512</v>
      </c>
      <c r="D437" s="72">
        <v>15427600</v>
      </c>
    </row>
    <row r="438" spans="2:4" ht="12.75">
      <c r="B438" s="64"/>
      <c r="C438" s="65" t="s">
        <v>513</v>
      </c>
      <c r="D438" s="125">
        <f>SUM(D421:D437)</f>
        <v>15167855</v>
      </c>
    </row>
    <row r="439" spans="2:4" ht="12.75">
      <c r="B439" s="62"/>
      <c r="C439" s="62"/>
      <c r="D439" s="72"/>
    </row>
    <row r="440" spans="1:4" ht="13.5" thickBot="1">
      <c r="A440" s="13">
        <v>3964</v>
      </c>
      <c r="B440" s="62"/>
      <c r="C440" s="51" t="s">
        <v>514</v>
      </c>
      <c r="D440" s="72"/>
    </row>
    <row r="441" spans="2:4" ht="12.75">
      <c r="B441" s="154">
        <v>696461</v>
      </c>
      <c r="C441" s="87" t="s">
        <v>515</v>
      </c>
      <c r="D441" s="88">
        <v>-1884714</v>
      </c>
    </row>
    <row r="442" spans="2:4" ht="13.5" thickBot="1">
      <c r="B442" s="155">
        <v>696461</v>
      </c>
      <c r="C442" s="90" t="s">
        <v>515</v>
      </c>
      <c r="D442" s="91">
        <v>1884714</v>
      </c>
    </row>
    <row r="443" spans="2:4" ht="12.75">
      <c r="B443" s="62"/>
      <c r="C443" s="65" t="s">
        <v>516</v>
      </c>
      <c r="D443" s="72"/>
    </row>
    <row r="444" spans="2:4" ht="12.75">
      <c r="B444" s="8"/>
      <c r="C444" s="8"/>
      <c r="D444" s="75"/>
    </row>
    <row r="445" spans="2:4" ht="12.75">
      <c r="B445" s="8"/>
      <c r="C445" s="79" t="s">
        <v>517</v>
      </c>
      <c r="D445" s="75">
        <f>SUM(D7:D438)/2</f>
        <v>4719517</v>
      </c>
    </row>
  </sheetData>
  <printOptions/>
  <pageMargins left="0.96" right="0.75" top="0.27" bottom="0.38" header="0.25" footer="0.2"/>
  <pageSetup fitToHeight="0" fitToWidth="1" horizontalDpi="600" verticalDpi="600" orientation="portrait" scale="88" r:id="rId1"/>
  <headerFooter alignWithMargins="0">
    <oddFooter>&amp;L&amp;F &amp;A&amp;C&amp;P&amp;R&amp;T&amp;D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Polly St. John</dc:creator>
  <cp:keywords/>
  <dc:description/>
  <cp:lastModifiedBy>Polly St. John</cp:lastModifiedBy>
  <dcterms:created xsi:type="dcterms:W3CDTF">2003-06-13T22:02:59Z</dcterms:created>
  <dcterms:modified xsi:type="dcterms:W3CDTF">2003-06-13T22:04:43Z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-411643127</vt:i4>
  </property>
  <property fmtid="{D5CDD505-2E9C-101B-9397-08002B2CF9AE}" pid="4" name="_EmailSubje">
    <vt:lpwstr>Electronic attachments for 2003-0271</vt:lpwstr>
  </property>
  <property fmtid="{D5CDD505-2E9C-101B-9397-08002B2CF9AE}" pid="5" name="_AuthorEma">
    <vt:lpwstr>Polly.StJohn@METROKC.GOV</vt:lpwstr>
  </property>
  <property fmtid="{D5CDD505-2E9C-101B-9397-08002B2CF9AE}" pid="6" name="_AuthorEmailDisplayNa">
    <vt:lpwstr>StJohn, Polly</vt:lpwstr>
  </property>
</Properties>
</file>