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3688" windowHeight="13020" activeTab="0"/>
  </bookViews>
  <sheets>
    <sheet name="Fiscal Note" sheetId="1" r:id="rId1"/>
  </sheets>
  <definedNames>
    <definedName name="_xlnm.Print_Area" localSheetId="0">'Fiscal Note'!$B$1:$H$52</definedName>
  </definedNames>
  <calcPr calcId="145621"/>
</workbook>
</file>

<file path=xl/sharedStrings.xml><?xml version="1.0" encoding="utf-8"?>
<sst xmlns="http://schemas.openxmlformats.org/spreadsheetml/2006/main" count="250" uniqueCount="131">
  <si>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</si>
  <si>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</si>
  <si>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</si>
  <si>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</si>
  <si>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</si>
  <si>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</si>
  <si>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</si>
  <si>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</si>
  <si>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</si>
  <si>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</si>
  <si>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</si>
  <si>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t>Avg. Operations Inflation</t>
  </si>
  <si>
    <t>Sales Tax</t>
  </si>
  <si>
    <t>Projection</t>
  </si>
  <si>
    <t xml:space="preserve"> </t>
  </si>
  <si>
    <t/>
  </si>
  <si>
    <t>Omnibus minus Adopted Budget</t>
  </si>
  <si>
    <t>King County</t>
  </si>
  <si>
    <t>Department of Transportation</t>
  </si>
  <si>
    <t>Enterprise Financial Plans</t>
  </si>
  <si>
    <t>Transit Enterprise Financial Plan</t>
  </si>
  <si>
    <t>Beginning Fund Balance</t>
  </si>
  <si>
    <t xml:space="preserve">Revenues </t>
  </si>
  <si>
    <t xml:space="preserve">  Fares (Bus, ACC, VP, SLU)</t>
  </si>
  <si>
    <t xml:space="preserve">  Other Operations (Bus, ACC, VP, SLU)</t>
  </si>
  <si>
    <t xml:space="preserve">  Sales Tax </t>
  </si>
  <si>
    <t xml:space="preserve">  Property Tax</t>
  </si>
  <si>
    <t xml:space="preserve">  Congestion Relief Charge</t>
  </si>
  <si>
    <t xml:space="preserve">  Interest Income</t>
  </si>
  <si>
    <t xml:space="preserve">  Grants</t>
  </si>
  <si>
    <t xml:space="preserve">  Sound Transit Payments</t>
  </si>
  <si>
    <t xml:space="preserve">  Support of Other KC Divisions</t>
  </si>
  <si>
    <t xml:space="preserve">  Miscellaneous</t>
  </si>
  <si>
    <t>Total Revenues</t>
  </si>
  <si>
    <t xml:space="preserve">Expenditures </t>
  </si>
  <si>
    <t xml:space="preserve">  Capital</t>
  </si>
  <si>
    <t xml:space="preserve">  Debt Service</t>
  </si>
  <si>
    <t>Total Expenditures</t>
  </si>
  <si>
    <t>Estimated Under expenditures</t>
  </si>
  <si>
    <t xml:space="preserve">  Operating Program</t>
  </si>
  <si>
    <t xml:space="preserve">  Capital Program</t>
  </si>
  <si>
    <t>Total Estimated Under expenditures</t>
  </si>
  <si>
    <t>Other Fund Transactions</t>
  </si>
  <si>
    <t>Debt Proceeds</t>
  </si>
  <si>
    <t>Misc Balance Adjustments</t>
  </si>
  <si>
    <t>Annual Contribution to Balance Operating Fund 8</t>
  </si>
  <si>
    <t>Annual Increment to Rebuild Target Fund Balance 9</t>
  </si>
  <si>
    <t>Total Other Fund Transactions</t>
  </si>
  <si>
    <t>Ending Fund Balance</t>
  </si>
  <si>
    <t>Reserves &amp; Designations</t>
  </si>
  <si>
    <t>Operating Ending Target Requirement</t>
  </si>
  <si>
    <t>Revenue Stabilization Reserve</t>
  </si>
  <si>
    <t>Capital Ending Target Requirement</t>
  </si>
  <si>
    <t>RFRF Ending Target Requirement</t>
  </si>
  <si>
    <t>Bond Ending Reserve Requirement</t>
  </si>
  <si>
    <t>Total Reserves &amp; Designations</t>
  </si>
  <si>
    <t>Ending Undesignated Fund Balance</t>
  </si>
  <si>
    <t>Financial Policy Target Balance</t>
  </si>
  <si>
    <t>Total Undesignated Fund - RSR + Other</t>
  </si>
  <si>
    <t>50% next years sales tax</t>
  </si>
  <si>
    <t xml:space="preserve">Operating Sub-fund Financial Plan </t>
  </si>
  <si>
    <t>Operating Grants</t>
  </si>
  <si>
    <t xml:space="preserve">Interest </t>
  </si>
  <si>
    <t>Miscellaneous</t>
  </si>
  <si>
    <t xml:space="preserve">Transit </t>
  </si>
  <si>
    <t>Transit Administration</t>
  </si>
  <si>
    <t>Operating Fund Transactions</t>
  </si>
  <si>
    <t>Misc Balance Adjustment</t>
  </si>
  <si>
    <t>Transfer from Capital Program</t>
  </si>
  <si>
    <t>Transfer from Revenue Fleet Replacement</t>
  </si>
  <si>
    <t>Year-End: Available for Capital Appropriation</t>
  </si>
  <si>
    <t>Year-End: RSR/Capital Transfers</t>
  </si>
  <si>
    <t>Operating Policy Minimum Balance</t>
  </si>
  <si>
    <t xml:space="preserve">Capital Sub-fund Financial Plan </t>
  </si>
  <si>
    <t>Interest Income</t>
  </si>
  <si>
    <t>Sound Transit Payments</t>
  </si>
  <si>
    <t>Capital Grants</t>
  </si>
  <si>
    <t xml:space="preserve">    Capital Program Expenditures</t>
  </si>
  <si>
    <t>Miscellaneous Fund Balance Adj.</t>
  </si>
  <si>
    <t>RFRF Funds for Fleet Replacement</t>
  </si>
  <si>
    <t>Lease and Prepaid Lease Offset</t>
  </si>
  <si>
    <t>Transfers (to) from RFRF</t>
  </si>
  <si>
    <t>Transfer (to) from Operating Sub-fund</t>
  </si>
  <si>
    <t>Transfers (to) from Bond Sub-fund</t>
  </si>
  <si>
    <t>Short-term RFRF Loan</t>
  </si>
  <si>
    <t>RFRF Loan Repayment</t>
  </si>
  <si>
    <t>Year End: Op Available for Capital Appropriation</t>
  </si>
  <si>
    <t>Capital Policy Reserve</t>
  </si>
  <si>
    <t>Capital Designated Revenues</t>
  </si>
  <si>
    <t xml:space="preserve">RFRF Sub-fund Financial Plan </t>
  </si>
  <si>
    <t>Grants: Section 5307 Preventive Maintenance</t>
  </si>
  <si>
    <t>Other Income</t>
  </si>
  <si>
    <t>Fund Transactions</t>
  </si>
  <si>
    <t>Appropriated</t>
  </si>
  <si>
    <t xml:space="preserve">   Fleet Replacement Transfer to CIP</t>
  </si>
  <si>
    <t xml:space="preserve">   Transfer (to) from Capital Sub-fund</t>
  </si>
  <si>
    <t xml:space="preserve">   Transfer (to) from Operating Sub-fund</t>
  </si>
  <si>
    <t>Unappropriated</t>
  </si>
  <si>
    <t xml:space="preserve">   Short-term Loan to CIP</t>
  </si>
  <si>
    <t xml:space="preserve">   Short-term Loan to CIP Repayment</t>
  </si>
  <si>
    <t xml:space="preserve">   Balance Sheet Adjustments</t>
  </si>
  <si>
    <t>RFRF Year-end Balance Calculation</t>
  </si>
  <si>
    <t xml:space="preserve">Bond Sub-fund Financial Plan </t>
  </si>
  <si>
    <t>Revenues</t>
  </si>
  <si>
    <t>Interest</t>
  </si>
  <si>
    <t>Federal Debt Service Subsidies</t>
  </si>
  <si>
    <t>Bond Debt Service Payments</t>
  </si>
  <si>
    <t>Variable Debt Service Payments</t>
  </si>
  <si>
    <t>Transfers from Capital Sub-fund</t>
  </si>
  <si>
    <t>Balance Sheet Adjustments</t>
  </si>
  <si>
    <t>Sinking Fund Transfers</t>
  </si>
  <si>
    <t>Annual Net Debt Service Reserve (One Year)</t>
  </si>
  <si>
    <t>Sinking Bond Reserve</t>
  </si>
  <si>
    <t>*</t>
  </si>
  <si>
    <t>Target Fund Balance</t>
  </si>
  <si>
    <t xml:space="preserve">Does this legislation require a budget supplemental? </t>
  </si>
  <si>
    <t>Title:   Wireless Telecommunications Right of Way Use Fee</t>
  </si>
  <si>
    <t>Affected Agency and/or Agencies:   Real Estate Services / Facilities Management Division</t>
  </si>
  <si>
    <t>Note Prepared By:  T.J. Stutman</t>
  </si>
  <si>
    <t>Date Prepared: 9/7/16</t>
  </si>
  <si>
    <t>Real Estate Services</t>
  </si>
  <si>
    <t>Use Fee</t>
  </si>
  <si>
    <t>There are currently 42 active wireless telecommunications sites with an average annual use fee of $6,034. The fiscal note assumes that these are all rebaselined to $10,000 annual use fee in 2017, indexed annually to Seattle CPI-U. Outyear financial impact assumes the Seattle CPI-U index as detailed in the August 2016 OEFA forecast.</t>
  </si>
  <si>
    <t>Note Reviewed By: Michael Kulish</t>
  </si>
  <si>
    <t>Date Reviewed: 9/20/16</t>
  </si>
  <si>
    <t>This fee ordinance adjusts the use fee for Wireless Telecommunications operating in King County's right of way, based on the information provided in the provision response approved by Council Motion 2015-0276.</t>
  </si>
  <si>
    <t>2017-2018 BIENNIAL BUDGET FISCAL NOTE</t>
  </si>
  <si>
    <t>2017-2018</t>
  </si>
  <si>
    <t>2019-2020</t>
  </si>
  <si>
    <t>2021-2022</t>
  </si>
  <si>
    <t>Ordinance/Motion:  2017-2018 Executive Proposed Biennial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</si>
</sst>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_(* #,##0_);_(* \(#,##0\);_(* &quot;-&quot;??_);_(@_)"/>
    <numFmt numFmtId="166" formatCode="0.0%"/>
  </numFmts>
  <fonts count="11">
    <font>
      <sz val="10"/>
      <name val="Arial"/>
      <family val="2"/>
    </font>
    <font>
      <sz val="12"/>
      <name val="Times New Roman"/>
      <family val="1"/>
    </font>
    <font>
      <sz val="7"/>
      <name val="Courier New"/>
      <family val="3"/>
    </font>
    <font>
      <sz val="11"/>
      <color theme="1"/>
      <name val="Times New Roman"/>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0000FF"/>
      <name val="Calibri"/>
      <family val="2"/>
      <scheme val="minor"/>
    </font>
    <font>
      <b/>
      <sz val="11"/>
      <color rgb="FFFF0000"/>
      <name val="Calibri"/>
      <family val="2"/>
      <scheme val="minor"/>
    </font>
    <font>
      <b/>
      <sz val="16"/>
      <name val="Calibri"/>
      <family val="2"/>
      <scheme val="minor"/>
    </font>
  </fonts>
  <fills count="12">
    <fill>
      <patternFill/>
    </fill>
    <fill>
      <patternFill patternType="gray125"/>
    </fill>
    <fill>
      <patternFill patternType="solid">
        <fgColor rgb="FF000099"/>
        <bgColor indexed="64"/>
      </patternFill>
    </fill>
    <fill>
      <patternFill patternType="solid">
        <fgColor rgb="FFF9F9F9"/>
        <bgColor indexed="64"/>
      </patternFill>
    </fill>
    <fill>
      <patternFill patternType="solid">
        <fgColor theme="0"/>
        <bgColor indexed="64"/>
      </patternFill>
    </fill>
    <fill>
      <patternFill patternType="solid">
        <fgColor theme="7" tint="0.5999900102615356"/>
        <bgColor indexed="64"/>
      </patternFill>
    </fill>
    <fill>
      <patternFill patternType="solid">
        <fgColor rgb="FF00B0F0"/>
        <bgColor indexed="64"/>
      </patternFill>
    </fill>
    <fill>
      <patternFill patternType="solid">
        <fgColor rgb="FFFFC000"/>
        <bgColor indexed="64"/>
      </patternFill>
    </fill>
    <fill>
      <patternFill patternType="solid">
        <fgColor theme="6" tint="0.39998000860214233"/>
        <bgColor indexed="64"/>
      </patternFill>
    </fill>
    <fill>
      <patternFill patternType="solid">
        <fgColor theme="0" tint="-0.24997000396251678"/>
        <bgColor indexed="64"/>
      </patternFill>
    </fill>
    <fill>
      <patternFill patternType="solid">
        <fgColor rgb="FF92D050"/>
        <bgColor indexed="64"/>
      </patternFill>
    </fill>
    <fill>
      <patternFill patternType="solid">
        <fgColor rgb="FFCCECFF"/>
        <bgColor indexed="64"/>
      </patternFill>
    </fill>
  </fills>
  <borders count="50">
    <border>
      <left/>
      <right/>
      <top/>
      <bottom/>
      <diagonal/>
    </border>
    <border>
      <left style="double"/>
      <right/>
      <top style="double"/>
      <bottom/>
    </border>
    <border>
      <left style="double"/>
      <right/>
      <top/>
      <bottom/>
    </border>
    <border>
      <left style="medium"/>
      <right/>
      <top style="medium"/>
      <bottom/>
    </border>
    <border>
      <left style="thin"/>
      <right style="thin"/>
      <top style="medium"/>
      <bottom/>
    </border>
    <border>
      <left style="medium"/>
      <right/>
      <top style="thin"/>
      <bottom/>
    </border>
    <border>
      <left style="thin"/>
      <right style="thin"/>
      <top style="thin"/>
      <bottom/>
    </border>
    <border>
      <left style="double"/>
      <right/>
      <top/>
      <bottom style="double"/>
    </border>
    <border>
      <left style="medium"/>
      <right/>
      <top style="thin"/>
      <bottom style="thin"/>
    </border>
    <border>
      <left style="thin"/>
      <right style="thin"/>
      <top style="thin"/>
      <bottom style="thin"/>
    </border>
    <border>
      <left style="medium"/>
      <right/>
      <top/>
      <bottom/>
    </border>
    <border>
      <left style="thin"/>
      <right style="thin"/>
      <top/>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top/>
      <bottom style="thin"/>
    </border>
    <border>
      <left/>
      <right style="thin"/>
      <top style="medium"/>
      <bottom style="medium"/>
    </border>
    <border>
      <left style="thin"/>
      <right style="thin"/>
      <top/>
      <bottom style="thin">
        <color theme="0" tint="-0.24993999302387238"/>
      </bottom>
    </border>
    <border>
      <left style="thin"/>
      <right style="medium"/>
      <top/>
      <bottom style="thin">
        <color theme="0" tint="-0.24993999302387238"/>
      </bottom>
    </border>
    <border>
      <left style="thin"/>
      <right style="thin"/>
      <top/>
      <bottom style="thin"/>
    </border>
    <border>
      <left style="medium"/>
      <right/>
      <top style="thin"/>
      <bottom style="medium"/>
    </border>
    <border>
      <left style="thin"/>
      <right style="thin"/>
      <top style="thin"/>
      <bottom style="medium"/>
    </border>
    <border>
      <left style="thin"/>
      <right style="thin"/>
      <top style="thin">
        <color theme="0" tint="-0.24993999302387238"/>
      </top>
      <bottom/>
    </border>
    <border>
      <left style="thin"/>
      <right style="medium"/>
      <top style="thin">
        <color theme="0" tint="-0.24993999302387238"/>
      </top>
      <bottom/>
    </border>
    <border>
      <left style="medium"/>
      <right/>
      <top style="medium"/>
      <bottom style="thin"/>
    </border>
    <border>
      <left/>
      <right/>
      <top style="medium"/>
      <bottom style="thin"/>
    </border>
    <border>
      <left style="medium"/>
      <right style="thin"/>
      <top/>
      <bottom style="thin"/>
    </border>
    <border>
      <left style="medium"/>
      <right style="thin"/>
      <top/>
      <bottom/>
    </border>
    <border>
      <left/>
      <right style="thin"/>
      <top/>
      <bottom/>
    </border>
    <border>
      <left style="thin"/>
      <right/>
      <top/>
      <bottom/>
    </border>
    <border>
      <left style="medium"/>
      <right style="thin"/>
      <top style="thin"/>
      <bottom style="thin"/>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style="medium"/>
      <right/>
      <top style="medium"/>
      <bottom style="thin">
        <color theme="0" tint="-0.24993999302387238"/>
      </bottom>
    </border>
    <border>
      <left/>
      <right style="thin"/>
      <top style="medium"/>
      <bottom style="thin">
        <color theme="0" tint="-0.24993999302387238"/>
      </bottom>
    </border>
    <border>
      <left style="medium"/>
      <right/>
      <top style="thin">
        <color theme="0" tint="-0.24993999302387238"/>
      </top>
      <bottom style="medium"/>
    </border>
    <border>
      <left/>
      <right style="thin"/>
      <top style="thin">
        <color theme="0" tint="-0.24993999302387238"/>
      </top>
      <bottom style="medium"/>
    </border>
    <border>
      <left style="medium"/>
      <right/>
      <top style="thin">
        <color theme="0" tint="-0.24993999302387238"/>
      </top>
      <bottom style="thin">
        <color theme="0" tint="-0.24993999302387238"/>
      </bottom>
    </border>
    <border>
      <left/>
      <right style="thin"/>
      <top style="thin">
        <color theme="0" tint="-0.24993999302387238"/>
      </top>
      <bottom style="thin">
        <color theme="0" tint="-0.24993999302387238"/>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3" fillId="0" borderId="0">
      <alignment/>
      <protection/>
    </xf>
    <xf numFmtId="0" fontId="0" fillId="0" borderId="0">
      <alignment/>
      <protection/>
    </xf>
    <xf numFmtId="37" fontId="1" fillId="0" borderId="0">
      <alignment/>
      <protection/>
    </xf>
    <xf numFmtId="0" fontId="0" fillId="0" borderId="0">
      <alignment/>
      <protection/>
    </xf>
  </cellStyleXfs>
  <cellXfs count="163">
    <xf numFmtId="0" fontId="0" fillId="0" borderId="0" xfId="0"/>
    <xf numFmtId="0" fontId="7" fillId="0" borderId="0" xfId="0" applyFont="1" applyAlignment="1">
      <alignment horizontal="centerContinuous"/>
    </xf>
    <xf numFmtId="0" fontId="7" fillId="0" borderId="0" xfId="0" applyFont="1" applyAlignment="1">
      <alignment/>
    </xf>
    <xf numFmtId="0" fontId="5" fillId="0" borderId="0" xfId="21" applyFont="1" applyAlignment="1">
      <alignment horizontal="left" vertical="center" indent="6"/>
      <protection/>
    </xf>
    <xf numFmtId="38" fontId="7" fillId="0" borderId="0" xfId="22" applyNumberFormat="1" applyFont="1">
      <alignment/>
      <protection/>
    </xf>
    <xf numFmtId="0" fontId="7" fillId="0" borderId="0" xfId="22" applyFont="1">
      <alignment/>
      <protection/>
    </xf>
    <xf numFmtId="0" fontId="7" fillId="0" borderId="0" xfId="0" applyFont="1"/>
    <xf numFmtId="0" fontId="7" fillId="0" borderId="0" xfId="0" applyFont="1" applyAlignment="1">
      <alignment horizontal="left"/>
    </xf>
    <xf numFmtId="0" fontId="7" fillId="0" borderId="1" xfId="0" applyFont="1" applyBorder="1" applyAlignment="1">
      <alignment horizontal="left"/>
    </xf>
    <xf numFmtId="0" fontId="7" fillId="0" borderId="0" xfId="22" applyFont="1" applyAlignment="1">
      <alignment horizontal="right"/>
      <protection/>
    </xf>
    <xf numFmtId="38" fontId="7" fillId="0" borderId="0" xfId="23" applyNumberFormat="1" applyFont="1">
      <alignment/>
      <protection/>
    </xf>
    <xf numFmtId="0" fontId="7" fillId="0" borderId="2" xfId="0" applyFont="1" applyBorder="1" applyAlignment="1">
      <alignment horizontal="left"/>
    </xf>
    <xf numFmtId="0" fontId="5" fillId="0" borderId="0" xfId="21" applyFont="1" applyAlignment="1">
      <alignment horizontal="left" vertical="center"/>
      <protection/>
    </xf>
    <xf numFmtId="0" fontId="6" fillId="0" borderId="0" xfId="22" applyFont="1">
      <alignment/>
      <protection/>
    </xf>
    <xf numFmtId="0" fontId="7" fillId="0" borderId="2" xfId="0" applyFont="1" applyBorder="1"/>
    <xf numFmtId="0" fontId="7" fillId="0" borderId="0" xfId="0" applyFont="1" applyBorder="1"/>
    <xf numFmtId="38" fontId="8" fillId="0" borderId="0" xfId="23" applyNumberFormat="1" applyFont="1">
      <alignment/>
      <protection/>
    </xf>
    <xf numFmtId="37" fontId="6" fillId="0" borderId="0" xfId="23" applyFont="1" applyBorder="1" applyAlignment="1">
      <alignment horizontal="left" wrapText="1"/>
      <protection/>
    </xf>
    <xf numFmtId="0" fontId="4" fillId="2" borderId="3" xfId="21" applyFont="1" applyFill="1" applyBorder="1" applyAlignment="1">
      <alignment vertical="center"/>
      <protection/>
    </xf>
    <xf numFmtId="0" fontId="4" fillId="2" borderId="4" xfId="21" applyFont="1" applyFill="1" applyBorder="1" applyAlignment="1">
      <alignment horizontal="center" vertical="center"/>
      <protection/>
    </xf>
    <xf numFmtId="0" fontId="4" fillId="3" borderId="5" xfId="21" applyFont="1" applyFill="1" applyBorder="1" applyAlignment="1">
      <alignment vertical="center"/>
      <protection/>
    </xf>
    <xf numFmtId="37" fontId="5" fillId="3" borderId="6" xfId="21" applyNumberFormat="1" applyFont="1" applyFill="1" applyBorder="1" applyAlignment="1">
      <alignment horizontal="center" vertical="center"/>
      <protection/>
    </xf>
    <xf numFmtId="0" fontId="7" fillId="0" borderId="7" xfId="0" applyFont="1" applyBorder="1"/>
    <xf numFmtId="37" fontId="6" fillId="3" borderId="8" xfId="23" applyFont="1" applyFill="1" applyBorder="1" applyAlignment="1">
      <alignment horizontal="left"/>
      <protection/>
    </xf>
    <xf numFmtId="38" fontId="7" fillId="3" borderId="9" xfId="20" applyNumberFormat="1" applyFont="1" applyFill="1" applyBorder="1"/>
    <xf numFmtId="37" fontId="6" fillId="0" borderId="10" xfId="23" applyFont="1" applyFill="1" applyBorder="1" applyAlignment="1">
      <alignment horizontal="left"/>
      <protection/>
    </xf>
    <xf numFmtId="38" fontId="6" fillId="0" borderId="11" xfId="20" applyNumberFormat="1" applyFont="1" applyFill="1" applyBorder="1"/>
    <xf numFmtId="38" fontId="7" fillId="0" borderId="11" xfId="20" applyNumberFormat="1" applyFont="1" applyFill="1" applyBorder="1"/>
    <xf numFmtId="0" fontId="6" fillId="0" borderId="0" xfId="0" applyFont="1" applyBorder="1"/>
    <xf numFmtId="37" fontId="7" fillId="0" borderId="10" xfId="23" applyFont="1" applyFill="1" applyBorder="1" applyAlignment="1">
      <alignment horizontal="left"/>
      <protection/>
    </xf>
    <xf numFmtId="0" fontId="7" fillId="4" borderId="0" xfId="0" applyFont="1" applyFill="1" applyBorder="1" applyAlignment="1">
      <alignment horizontal="left" wrapText="1"/>
    </xf>
    <xf numFmtId="0" fontId="6" fillId="0" borderId="0" xfId="0" applyFont="1"/>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164" fontId="7" fillId="0" borderId="16" xfId="0" applyNumberFormat="1" applyFont="1" applyBorder="1" applyAlignment="1">
      <alignment horizontal="center" wrapText="1"/>
    </xf>
    <xf numFmtId="0" fontId="7" fillId="0" borderId="16" xfId="0" applyFont="1" applyBorder="1" applyAlignment="1">
      <alignment horizontal="center" wrapText="1"/>
    </xf>
    <xf numFmtId="3" fontId="7" fillId="0" borderId="16" xfId="0" applyNumberFormat="1" applyFont="1" applyBorder="1"/>
    <xf numFmtId="165" fontId="7" fillId="0" borderId="16" xfId="18" applyNumberFormat="1" applyFont="1" applyBorder="1"/>
    <xf numFmtId="165" fontId="7" fillId="0" borderId="17" xfId="18" applyNumberFormat="1" applyFont="1" applyBorder="1"/>
    <xf numFmtId="37" fontId="7" fillId="5" borderId="0" xfId="0" applyNumberFormat="1" applyFont="1" applyFill="1"/>
    <xf numFmtId="38" fontId="7" fillId="0" borderId="0" xfId="0" applyNumberFormat="1" applyFont="1"/>
    <xf numFmtId="38" fontId="7" fillId="6" borderId="0" xfId="0" applyNumberFormat="1" applyFont="1" applyFill="1"/>
    <xf numFmtId="38" fontId="7" fillId="7" borderId="0" xfId="0" applyNumberFormat="1" applyFont="1" applyFill="1"/>
    <xf numFmtId="37" fontId="7" fillId="8" borderId="0" xfId="0" applyNumberFormat="1" applyFont="1" applyFill="1"/>
    <xf numFmtId="37" fontId="7" fillId="9" borderId="0" xfId="0" applyNumberFormat="1" applyFont="1" applyFill="1"/>
    <xf numFmtId="37" fontId="6" fillId="0" borderId="18" xfId="23" applyFont="1" applyFill="1" applyBorder="1" applyAlignment="1">
      <alignment horizontal="left"/>
      <protection/>
    </xf>
    <xf numFmtId="38" fontId="7" fillId="0" borderId="9" xfId="20" applyNumberFormat="1" applyFont="1" applyFill="1" applyBorder="1"/>
    <xf numFmtId="0" fontId="6" fillId="0" borderId="12" xfId="0" applyFont="1" applyBorder="1"/>
    <xf numFmtId="0" fontId="6" fillId="0" borderId="13" xfId="0" applyFont="1" applyBorder="1"/>
    <xf numFmtId="0" fontId="6" fillId="0" borderId="19" xfId="0" applyFont="1" applyBorder="1"/>
    <xf numFmtId="3" fontId="6" fillId="0" borderId="14" xfId="0" applyNumberFormat="1" applyFont="1" applyBorder="1"/>
    <xf numFmtId="3" fontId="6" fillId="0" borderId="15" xfId="0" applyNumberFormat="1" applyFont="1" applyBorder="1"/>
    <xf numFmtId="37" fontId="7" fillId="0" borderId="0" xfId="0" applyNumberFormat="1" applyFont="1"/>
    <xf numFmtId="0" fontId="7" fillId="0" borderId="0" xfId="0" applyFont="1" applyAlignment="1">
      <alignment horizontal="center"/>
    </xf>
    <xf numFmtId="3" fontId="7" fillId="0" borderId="0" xfId="0" applyNumberFormat="1" applyFont="1"/>
    <xf numFmtId="0" fontId="7" fillId="0" borderId="0" xfId="0" applyFont="1" applyBorder="1" applyAlignment="1">
      <alignment horizontal="center"/>
    </xf>
    <xf numFmtId="0" fontId="6" fillId="0" borderId="10" xfId="22" applyFont="1" applyFill="1" applyBorder="1">
      <alignment/>
      <protection/>
    </xf>
    <xf numFmtId="165" fontId="7" fillId="0" borderId="16" xfId="18" applyNumberFormat="1" applyFont="1" applyBorder="1" applyAlignment="1">
      <alignment wrapText="1"/>
    </xf>
    <xf numFmtId="165" fontId="7" fillId="0" borderId="17" xfId="18" applyNumberFormat="1" applyFont="1" applyBorder="1" applyAlignment="1">
      <alignment wrapText="1"/>
    </xf>
    <xf numFmtId="0" fontId="7" fillId="0" borderId="10" xfId="22" applyFont="1" applyFill="1" applyBorder="1">
      <alignment/>
      <protection/>
    </xf>
    <xf numFmtId="165" fontId="7" fillId="0" borderId="16" xfId="18" applyNumberFormat="1" applyFont="1" applyBorder="1" applyAlignment="1">
      <alignment horizontal="right"/>
    </xf>
    <xf numFmtId="0" fontId="6" fillId="0" borderId="18" xfId="22" applyFont="1" applyFill="1" applyBorder="1">
      <alignment/>
      <protection/>
    </xf>
    <xf numFmtId="3" fontId="7" fillId="0" borderId="0" xfId="0" applyNumberFormat="1" applyFont="1" applyBorder="1"/>
    <xf numFmtId="38" fontId="7" fillId="0" borderId="11" xfId="22" applyNumberFormat="1" applyFont="1" applyFill="1" applyBorder="1">
      <alignment/>
      <protection/>
    </xf>
    <xf numFmtId="165" fontId="7" fillId="0" borderId="0" xfId="18" applyNumberFormat="1" applyFont="1"/>
    <xf numFmtId="38" fontId="6" fillId="0" borderId="11" xfId="22" applyNumberFormat="1" applyFont="1" applyFill="1" applyBorder="1">
      <alignment/>
      <protection/>
    </xf>
    <xf numFmtId="0" fontId="7" fillId="0" borderId="20" xfId="0" applyFont="1" applyBorder="1" applyAlignment="1">
      <alignment horizontal="center" wrapText="1"/>
    </xf>
    <xf numFmtId="165" fontId="7" fillId="0" borderId="20" xfId="18" applyNumberFormat="1" applyFont="1" applyBorder="1"/>
    <xf numFmtId="165" fontId="7" fillId="0" borderId="21" xfId="18" applyNumberFormat="1" applyFont="1" applyBorder="1"/>
    <xf numFmtId="38" fontId="7" fillId="0" borderId="9" xfId="22" applyNumberFormat="1" applyFont="1" applyFill="1" applyBorder="1">
      <alignment/>
      <protection/>
    </xf>
    <xf numFmtId="37" fontId="6" fillId="0" borderId="8" xfId="23" applyFont="1" applyFill="1" applyBorder="1" applyAlignment="1">
      <alignment horizontal="left"/>
      <protection/>
    </xf>
    <xf numFmtId="38" fontId="6" fillId="0" borderId="9" xfId="22" applyNumberFormat="1" applyFont="1" applyFill="1" applyBorder="1">
      <alignment/>
      <protection/>
    </xf>
    <xf numFmtId="0" fontId="6" fillId="0" borderId="11" xfId="22" applyFont="1" applyFill="1" applyBorder="1">
      <alignment/>
      <protection/>
    </xf>
    <xf numFmtId="38" fontId="7" fillId="10" borderId="11" xfId="20" applyNumberFormat="1" applyFont="1" applyFill="1" applyBorder="1"/>
    <xf numFmtId="165" fontId="7" fillId="9" borderId="16" xfId="18" applyNumberFormat="1" applyFont="1" applyFill="1" applyBorder="1"/>
    <xf numFmtId="165" fontId="7" fillId="9" borderId="17" xfId="18" applyNumberFormat="1" applyFont="1" applyFill="1" applyBorder="1"/>
    <xf numFmtId="38" fontId="7" fillId="11" borderId="9" xfId="22" applyNumberFormat="1" applyFont="1" applyFill="1" applyBorder="1">
      <alignment/>
      <protection/>
    </xf>
    <xf numFmtId="38" fontId="7" fillId="0" borderId="22" xfId="20" applyNumberFormat="1" applyFont="1" applyFill="1" applyBorder="1"/>
    <xf numFmtId="37" fontId="6" fillId="0" borderId="23" xfId="23" applyFont="1" applyFill="1" applyBorder="1" applyAlignment="1" quotePrefix="1">
      <alignment horizontal="left"/>
      <protection/>
    </xf>
    <xf numFmtId="38" fontId="6" fillId="0" borderId="24" xfId="20" applyNumberFormat="1" applyFont="1" applyFill="1" applyBorder="1" applyAlignment="1">
      <alignment horizontal="right"/>
    </xf>
    <xf numFmtId="0" fontId="7" fillId="0" borderId="25" xfId="0" applyFont="1" applyBorder="1" applyAlignment="1">
      <alignment horizontal="center" wrapText="1"/>
    </xf>
    <xf numFmtId="165" fontId="7" fillId="0" borderId="25" xfId="18" applyNumberFormat="1" applyFont="1" applyBorder="1"/>
    <xf numFmtId="165" fontId="7" fillId="0" borderId="26" xfId="18" applyNumberFormat="1" applyFont="1" applyBorder="1"/>
    <xf numFmtId="37" fontId="6" fillId="0" borderId="0" xfId="23" applyFont="1" applyFill="1" applyAlignment="1">
      <alignment horizontal="left"/>
      <protection/>
    </xf>
    <xf numFmtId="38" fontId="8" fillId="0" borderId="0" xfId="22" applyNumberFormat="1" applyFont="1" applyFill="1">
      <alignment/>
      <protection/>
    </xf>
    <xf numFmtId="3" fontId="6" fillId="0" borderId="0" xfId="0" applyNumberFormat="1" applyFont="1"/>
    <xf numFmtId="37" fontId="6" fillId="0" borderId="0" xfId="23" applyFont="1" applyFill="1" applyBorder="1" applyAlignment="1">
      <alignment horizontal="left" wrapText="1"/>
      <protection/>
    </xf>
    <xf numFmtId="38" fontId="7" fillId="0" borderId="0" xfId="23" applyNumberFormat="1" applyFont="1" applyFill="1">
      <alignment/>
      <protection/>
    </xf>
    <xf numFmtId="3" fontId="6" fillId="0" borderId="0" xfId="0" applyNumberFormat="1" applyFont="1" applyBorder="1"/>
    <xf numFmtId="0" fontId="4" fillId="2" borderId="27" xfId="21" applyFont="1" applyFill="1" applyBorder="1" applyAlignment="1">
      <alignment horizontal="left" vertical="center"/>
      <protection/>
    </xf>
    <xf numFmtId="0" fontId="4" fillId="2" borderId="28" xfId="21" applyFont="1" applyFill="1" applyBorder="1" applyAlignment="1">
      <alignment horizontal="center" vertical="center"/>
      <protection/>
    </xf>
    <xf numFmtId="4" fontId="6" fillId="0" borderId="0" xfId="0" applyNumberFormat="1" applyFont="1" applyBorder="1"/>
    <xf numFmtId="0" fontId="7" fillId="0" borderId="8" xfId="24" applyFont="1" applyFill="1" applyBorder="1">
      <alignment/>
      <protection/>
    </xf>
    <xf numFmtId="37" fontId="5" fillId="0" borderId="9" xfId="21" applyNumberFormat="1" applyFont="1" applyFill="1" applyBorder="1" applyAlignment="1">
      <alignment horizontal="center" vertical="center"/>
      <protection/>
    </xf>
    <xf numFmtId="37" fontId="6" fillId="0" borderId="29" xfId="23" applyFont="1" applyFill="1" applyBorder="1" applyAlignment="1" quotePrefix="1">
      <alignment horizontal="left"/>
      <protection/>
    </xf>
    <xf numFmtId="37" fontId="6" fillId="0" borderId="30" xfId="23" applyFont="1" applyFill="1" applyBorder="1" applyAlignment="1" quotePrefix="1">
      <alignment horizontal="left"/>
      <protection/>
    </xf>
    <xf numFmtId="38" fontId="7" fillId="0" borderId="6" xfId="20" applyNumberFormat="1" applyFont="1" applyFill="1" applyBorder="1"/>
    <xf numFmtId="37" fontId="7" fillId="0" borderId="11" xfId="23" applyFont="1" applyFill="1" applyBorder="1" applyAlignment="1">
      <alignment horizontal="right"/>
      <protection/>
    </xf>
    <xf numFmtId="37" fontId="7" fillId="0" borderId="30" xfId="23" applyFont="1" applyFill="1" applyBorder="1" applyAlignment="1">
      <alignment horizontal="left"/>
      <protection/>
    </xf>
    <xf numFmtId="37" fontId="7" fillId="7" borderId="11" xfId="23" applyFont="1" applyFill="1" applyBorder="1" applyAlignment="1">
      <alignment horizontal="right"/>
      <protection/>
    </xf>
    <xf numFmtId="37" fontId="7" fillId="8" borderId="11" xfId="23" applyFont="1" applyFill="1" applyBorder="1" applyAlignment="1">
      <alignment horizontal="right"/>
      <protection/>
    </xf>
    <xf numFmtId="10" fontId="7" fillId="0" borderId="0" xfId="0" applyNumberFormat="1" applyFont="1" applyBorder="1"/>
    <xf numFmtId="37" fontId="7" fillId="6" borderId="11" xfId="23" applyFont="1" applyFill="1" applyBorder="1" applyAlignment="1">
      <alignment horizontal="right"/>
      <protection/>
    </xf>
    <xf numFmtId="37" fontId="6" fillId="0" borderId="29" xfId="23" applyFont="1" applyFill="1" applyBorder="1" applyAlignment="1">
      <alignment horizontal="left"/>
      <protection/>
    </xf>
    <xf numFmtId="166" fontId="7" fillId="0" borderId="6" xfId="15" applyNumberFormat="1" applyFont="1" applyFill="1" applyBorder="1"/>
    <xf numFmtId="166" fontId="7" fillId="0" borderId="11" xfId="15" applyNumberFormat="1" applyFont="1" applyFill="1" applyBorder="1"/>
    <xf numFmtId="37" fontId="7" fillId="0" borderId="31" xfId="22" applyNumberFormat="1" applyFont="1" applyFill="1" applyBorder="1">
      <alignment/>
      <protection/>
    </xf>
    <xf numFmtId="37" fontId="7" fillId="0" borderId="11" xfId="22" applyNumberFormat="1" applyFont="1" applyFill="1" applyBorder="1">
      <alignment/>
      <protection/>
    </xf>
    <xf numFmtId="37" fontId="7" fillId="0" borderId="11" xfId="23" applyNumberFormat="1" applyFont="1" applyFill="1" applyBorder="1" applyAlignment="1">
      <alignment horizontal="right"/>
      <protection/>
    </xf>
    <xf numFmtId="37" fontId="7" fillId="0" borderId="32" xfId="23" applyFont="1" applyFill="1" applyBorder="1" applyAlignment="1">
      <alignment horizontal="right"/>
      <protection/>
    </xf>
    <xf numFmtId="37" fontId="6" fillId="0" borderId="33" xfId="23" applyFont="1" applyFill="1" applyBorder="1" applyAlignment="1" quotePrefix="1">
      <alignment horizontal="left"/>
      <protection/>
    </xf>
    <xf numFmtId="37" fontId="6" fillId="0" borderId="18" xfId="23" applyFont="1" applyFill="1" applyBorder="1" applyAlignment="1" quotePrefix="1">
      <alignment horizontal="left"/>
      <protection/>
    </xf>
    <xf numFmtId="38" fontId="6" fillId="0" borderId="22" xfId="22" applyNumberFormat="1" applyFont="1" applyFill="1" applyBorder="1">
      <alignment/>
      <protection/>
    </xf>
    <xf numFmtId="37" fontId="6" fillId="0" borderId="10" xfId="23" applyFont="1" applyFill="1" applyBorder="1" applyAlignment="1" quotePrefix="1">
      <alignment horizontal="left"/>
      <protection/>
    </xf>
    <xf numFmtId="38" fontId="9" fillId="0" borderId="11" xfId="20" applyNumberFormat="1" applyFont="1" applyFill="1" applyBorder="1" applyAlignment="1">
      <alignment horizontal="center"/>
    </xf>
    <xf numFmtId="165" fontId="7" fillId="0" borderId="31" xfId="20" applyNumberFormat="1" applyFont="1" applyFill="1" applyBorder="1"/>
    <xf numFmtId="165" fontId="7" fillId="0" borderId="9" xfId="20" applyNumberFormat="1" applyFont="1" applyFill="1" applyBorder="1"/>
    <xf numFmtId="37" fontId="7" fillId="0" borderId="0" xfId="23" applyFont="1" applyFill="1">
      <alignment/>
      <protection/>
    </xf>
    <xf numFmtId="38" fontId="9" fillId="0" borderId="0" xfId="23" applyNumberFormat="1" applyFont="1" applyFill="1" applyAlignment="1">
      <alignment horizontal="center"/>
      <protection/>
    </xf>
    <xf numFmtId="0" fontId="4" fillId="0" borderId="18" xfId="21" applyFont="1" applyFill="1" applyBorder="1" applyAlignment="1">
      <alignment horizontal="center" vertical="center"/>
      <protection/>
    </xf>
    <xf numFmtId="38" fontId="7" fillId="7" borderId="11" xfId="20" applyNumberFormat="1" applyFont="1" applyFill="1" applyBorder="1"/>
    <xf numFmtId="38" fontId="9" fillId="0" borderId="11" xfId="20" applyNumberFormat="1" applyFont="1" applyFill="1" applyBorder="1"/>
    <xf numFmtId="37" fontId="7" fillId="10" borderId="10" xfId="23" applyFont="1" applyFill="1" applyBorder="1" applyAlignment="1">
      <alignment horizontal="left"/>
      <protection/>
    </xf>
    <xf numFmtId="38" fontId="8" fillId="10" borderId="31" xfId="20" applyNumberFormat="1" applyFont="1" applyFill="1" applyBorder="1"/>
    <xf numFmtId="38" fontId="7" fillId="11" borderId="22" xfId="22" applyNumberFormat="1" applyFont="1" applyFill="1" applyBorder="1">
      <alignment/>
      <protection/>
    </xf>
    <xf numFmtId="37" fontId="7" fillId="0" borderId="0" xfId="23" applyFont="1" applyFill="1" applyBorder="1">
      <alignment/>
      <protection/>
    </xf>
    <xf numFmtId="38" fontId="9" fillId="0" borderId="0" xfId="23" applyNumberFormat="1" applyFont="1" applyFill="1" applyBorder="1" applyAlignment="1">
      <alignment horizontal="center"/>
      <protection/>
    </xf>
    <xf numFmtId="38" fontId="7" fillId="0" borderId="32" xfId="20" applyNumberFormat="1" applyFont="1" applyFill="1" applyBorder="1"/>
    <xf numFmtId="37" fontId="7" fillId="7" borderId="32" xfId="23" applyFont="1" applyFill="1" applyBorder="1" applyAlignment="1">
      <alignment horizontal="right"/>
      <protection/>
    </xf>
    <xf numFmtId="0" fontId="7" fillId="0" borderId="0" xfId="22" applyFont="1" applyFill="1" applyAlignment="1">
      <alignment horizontal="right"/>
      <protection/>
    </xf>
    <xf numFmtId="38" fontId="9" fillId="0" borderId="0" xfId="22" applyNumberFormat="1" applyFont="1" applyFill="1">
      <alignment/>
      <protection/>
    </xf>
    <xf numFmtId="0" fontId="6" fillId="0" borderId="0" xfId="22" applyFont="1" applyFill="1">
      <alignment/>
      <protection/>
    </xf>
    <xf numFmtId="38" fontId="7" fillId="0" borderId="0" xfId="22" applyNumberFormat="1" applyFont="1" applyFill="1">
      <alignment/>
      <protection/>
    </xf>
    <xf numFmtId="0" fontId="7" fillId="0" borderId="0" xfId="22" applyFont="1" applyFill="1">
      <alignment/>
      <protection/>
    </xf>
    <xf numFmtId="37" fontId="6" fillId="0" borderId="30" xfId="23" applyFont="1" applyFill="1" applyBorder="1" applyAlignment="1">
      <alignment horizontal="left"/>
      <protection/>
    </xf>
    <xf numFmtId="37" fontId="7" fillId="0" borderId="22" xfId="23" applyFont="1" applyFill="1" applyBorder="1" applyAlignment="1">
      <alignment horizontal="right"/>
      <protection/>
    </xf>
    <xf numFmtId="38" fontId="9" fillId="0" borderId="0" xfId="22" applyNumberFormat="1" applyFont="1">
      <alignment/>
      <protection/>
    </xf>
    <xf numFmtId="38" fontId="6" fillId="0" borderId="0" xfId="22" applyNumberFormat="1" applyFont="1">
      <alignment/>
      <protection/>
    </xf>
    <xf numFmtId="0" fontId="7" fillId="0" borderId="34" xfId="0" applyFont="1" applyBorder="1" applyAlignment="1">
      <alignment/>
    </xf>
    <xf numFmtId="0" fontId="7" fillId="0" borderId="35" xfId="0" applyFont="1" applyBorder="1" applyAlignment="1">
      <alignment/>
    </xf>
    <xf numFmtId="0" fontId="7" fillId="0" borderId="0" xfId="0" applyFont="1" applyBorder="1" applyAlignment="1">
      <alignment/>
    </xf>
    <xf numFmtId="0" fontId="7" fillId="0" borderId="36" xfId="0" applyFont="1" applyBorder="1" applyAlignment="1">
      <alignment/>
    </xf>
    <xf numFmtId="0" fontId="7" fillId="0" borderId="0" xfId="0" applyFont="1" applyBorder="1" applyAlignment="1">
      <alignment horizontal="left" vertical="top" wrapText="1"/>
    </xf>
    <xf numFmtId="0" fontId="7" fillId="0" borderId="0" xfId="0" applyFont="1" applyBorder="1" applyAlignment="1">
      <alignment horizontal="left" indent="1"/>
    </xf>
    <xf numFmtId="0" fontId="7" fillId="0" borderId="36" xfId="0" applyFont="1" applyBorder="1" applyAlignment="1">
      <alignment horizontal="left" indent="1"/>
    </xf>
    <xf numFmtId="0" fontId="7" fillId="0" borderId="37" xfId="0" applyFont="1" applyBorder="1" applyAlignment="1">
      <alignment horizontal="left" indent="1"/>
    </xf>
    <xf numFmtId="0" fontId="7" fillId="0" borderId="38" xfId="0" applyFont="1" applyBorder="1" applyAlignment="1">
      <alignment horizontal="left" indent="1"/>
    </xf>
    <xf numFmtId="0" fontId="7" fillId="0" borderId="39" xfId="0" applyFont="1" applyBorder="1" applyAlignment="1">
      <alignment horizontal="left" indent="1"/>
    </xf>
    <xf numFmtId="0" fontId="7" fillId="0" borderId="40" xfId="0" applyFont="1" applyBorder="1" applyAlignment="1">
      <alignment horizontal="left" indent="1"/>
    </xf>
    <xf numFmtId="0" fontId="7" fillId="0" borderId="41" xfId="0" applyFont="1" applyBorder="1" applyAlignment="1">
      <alignment horizontal="left" indent="1"/>
    </xf>
    <xf numFmtId="0" fontId="7" fillId="0" borderId="42" xfId="0" applyFont="1" applyBorder="1" applyAlignment="1">
      <alignment horizontal="left" indent="1"/>
    </xf>
    <xf numFmtId="0" fontId="7" fillId="0" borderId="43" xfId="0" applyFont="1" applyBorder="1" applyAlignment="1">
      <alignment horizontal="left" indent="1"/>
    </xf>
    <xf numFmtId="0" fontId="7" fillId="0" borderId="44" xfId="0" applyFont="1" applyBorder="1" applyAlignment="1">
      <alignment horizontal="left" indent="1"/>
    </xf>
    <xf numFmtId="0" fontId="7" fillId="4" borderId="3" xfId="0" applyFont="1" applyFill="1" applyBorder="1" applyAlignment="1">
      <alignment horizontal="left" wrapText="1"/>
    </xf>
    <xf numFmtId="0" fontId="7" fillId="4" borderId="45" xfId="0" applyFont="1" applyFill="1" applyBorder="1" applyAlignment="1">
      <alignment horizontal="left" wrapText="1"/>
    </xf>
    <xf numFmtId="0" fontId="7" fillId="4" borderId="46" xfId="0" applyFont="1" applyFill="1" applyBorder="1" applyAlignment="1">
      <alignment horizontal="left" wrapText="1"/>
    </xf>
    <xf numFmtId="0" fontId="7" fillId="4" borderId="47" xfId="0" applyFont="1" applyFill="1" applyBorder="1" applyAlignment="1">
      <alignment horizontal="left" wrapText="1"/>
    </xf>
    <xf numFmtId="0" fontId="7" fillId="4" borderId="48" xfId="0" applyFont="1" applyFill="1" applyBorder="1" applyAlignment="1">
      <alignment horizontal="left" wrapText="1"/>
    </xf>
    <xf numFmtId="0" fontId="7" fillId="4" borderId="49" xfId="0" applyFont="1" applyFill="1" applyBorder="1" applyAlignment="1">
      <alignment horizontal="left" wrapText="1"/>
    </xf>
    <xf numFmtId="0" fontId="10" fillId="0" borderId="0" xfId="0" applyFont="1" applyAlignment="1">
      <alignment horizontal="center" vertical="top"/>
    </xf>
  </cellXfs>
  <cellStyles count="11">
    <cellStyle name="Normal" xfId="0"/>
    <cellStyle name="Percent" xfId="15"/>
    <cellStyle name="Currency" xfId="16"/>
    <cellStyle name="Currency [0]" xfId="17"/>
    <cellStyle name="Comma" xfId="18"/>
    <cellStyle name="Comma [0]" xfId="19"/>
    <cellStyle name="Comma 12" xfId="20"/>
    <cellStyle name="Normal 12" xfId="21"/>
    <cellStyle name="Normal_2000budforms" xfId="22"/>
    <cellStyle name="Normal_AIRPLAN.XLS" xfId="23"/>
    <cellStyle name="Normal_O&amp;M Input Ver B"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74"/>
  <sheetViews>
    <sheetView showGridLines="0" tabSelected="1" workbookViewId="0" topLeftCell="A1">
      <selection activeCell="U14" sqref="U14"/>
    </sheetView>
  </sheetViews>
  <sheetFormatPr defaultColWidth="8.8515625" defaultRowHeight="12.75" outlineLevelRow="1" outlineLevelCol="1"/>
  <cols>
    <col min="1" max="1" width="2.57421875" style="6" customWidth="1"/>
    <col min="2" max="2" width="41.421875" style="6" customWidth="1"/>
    <col min="3" max="3" width="8.8515625" style="6" customWidth="1"/>
    <col min="4" max="8" width="15.7109375" style="6" customWidth="1"/>
    <col min="9" max="9" width="8.8515625" style="6" customWidth="1"/>
    <col min="10" max="10" width="13.421875" style="6" hidden="1" customWidth="1" outlineLevel="1"/>
    <col min="11" max="11" width="10.8515625" style="6" hidden="1" customWidth="1" outlineLevel="1"/>
    <col min="12" max="12" width="9.140625" style="6" hidden="1" customWidth="1" outlineLevel="1"/>
    <col min="13" max="13" width="44.57421875" style="9" hidden="1" customWidth="1" outlineLevel="1"/>
    <col min="14" max="14" width="16.140625" style="13" hidden="1" customWidth="1" outlineLevel="1"/>
    <col min="15" max="17" width="16.140625" style="4" hidden="1" customWidth="1" outlineLevel="1"/>
    <col min="18" max="19" width="16.421875" style="5" hidden="1" customWidth="1" outlineLevel="1"/>
    <col min="20" max="20" width="9.140625" style="6" customWidth="1" collapsed="1"/>
    <col min="21" max="16384" width="8.8515625" style="6" customWidth="1"/>
  </cols>
  <sheetData>
    <row r="1" spans="2:14" ht="30.6" customHeight="1">
      <c r="B1" s="162" t="s">
        <v>126</v>
      </c>
      <c r="C1" s="162"/>
      <c r="D1" s="162"/>
      <c r="E1" s="162"/>
      <c r="F1" s="162"/>
      <c r="G1" s="162"/>
      <c r="H1" s="162"/>
      <c r="I1" s="2"/>
      <c r="J1" s="2"/>
      <c r="K1" s="2"/>
      <c r="L1" s="2"/>
      <c r="M1" s="3" t="s">
        <v>17</v>
      </c>
      <c r="N1" s="4"/>
    </row>
    <row r="2" spans="2:19" ht="15" thickBot="1">
      <c r="B2" s="7"/>
      <c r="C2" s="1"/>
      <c r="D2" s="1"/>
      <c r="E2" s="1"/>
      <c r="F2" s="1"/>
      <c r="G2" s="1"/>
      <c r="H2" s="1"/>
      <c r="I2" s="1"/>
      <c r="J2" s="1"/>
      <c r="K2" s="1"/>
      <c r="M2" s="3" t="s">
        <v>18</v>
      </c>
      <c r="N2" s="4"/>
      <c r="R2" s="4"/>
      <c r="S2" s="4"/>
    </row>
    <row r="3" spans="2:19" ht="18" customHeight="1" thickTop="1">
      <c r="B3" s="8" t="s">
        <v>130</v>
      </c>
      <c r="C3" s="141"/>
      <c r="D3" s="141"/>
      <c r="E3" s="141"/>
      <c r="F3" s="141"/>
      <c r="G3" s="141"/>
      <c r="H3" s="142"/>
      <c r="I3" s="1"/>
      <c r="J3" s="1"/>
      <c r="K3" s="1"/>
      <c r="N3" s="10"/>
      <c r="O3" s="10"/>
      <c r="P3" s="10"/>
      <c r="Q3" s="10"/>
      <c r="R3" s="10"/>
      <c r="S3" s="10"/>
    </row>
    <row r="4" spans="2:19" ht="18" customHeight="1">
      <c r="B4" s="11" t="s">
        <v>116</v>
      </c>
      <c r="C4" s="143"/>
      <c r="D4" s="143"/>
      <c r="E4" s="143"/>
      <c r="F4" s="143"/>
      <c r="G4" s="143"/>
      <c r="H4" s="144"/>
      <c r="I4" s="1"/>
      <c r="J4" s="1"/>
      <c r="K4" s="1"/>
      <c r="M4" s="12" t="s">
        <v>19</v>
      </c>
      <c r="O4" s="10"/>
      <c r="P4" s="10"/>
      <c r="Q4" s="10"/>
      <c r="R4" s="10"/>
      <c r="S4" s="10"/>
    </row>
    <row r="5" spans="2:19" ht="18" customHeight="1">
      <c r="B5" s="14" t="s">
        <v>117</v>
      </c>
      <c r="C5" s="143"/>
      <c r="D5" s="143"/>
      <c r="E5" s="143"/>
      <c r="F5" s="143"/>
      <c r="G5" s="143"/>
      <c r="H5" s="144"/>
      <c r="M5" s="16" t="s">
        <v>16</v>
      </c>
      <c r="O5" s="10"/>
      <c r="P5" s="10"/>
      <c r="Q5" s="10"/>
      <c r="R5" s="10"/>
      <c r="S5" s="10"/>
    </row>
    <row r="6" spans="2:19" ht="18" customHeight="1" thickBot="1">
      <c r="B6" s="14" t="s">
        <v>118</v>
      </c>
      <c r="C6" s="146"/>
      <c r="D6" s="146"/>
      <c r="E6" s="146"/>
      <c r="F6" s="146"/>
      <c r="G6" s="146"/>
      <c r="H6" s="147"/>
      <c r="M6" s="17"/>
      <c r="N6" s="10"/>
      <c r="O6" s="10"/>
      <c r="P6" s="10"/>
      <c r="Q6" s="10"/>
      <c r="R6" s="10"/>
      <c r="S6" s="10"/>
    </row>
    <row r="7" spans="2:19" ht="18" customHeight="1">
      <c r="B7" s="14" t="s">
        <v>119</v>
      </c>
      <c r="C7" s="146"/>
      <c r="D7" s="146"/>
      <c r="E7" s="146"/>
      <c r="F7" s="146"/>
      <c r="G7" s="146"/>
      <c r="H7" s="147"/>
      <c r="M7" s="18" t="s">
        <v>20</v>
      </c>
      <c r="N7" s="19">
        <v>2015</v>
      </c>
      <c r="O7" s="19">
        <v>2016</v>
      </c>
      <c r="P7" s="19">
        <v>2017</v>
      </c>
      <c r="Q7" s="19">
        <v>2018</v>
      </c>
      <c r="R7" s="19">
        <v>2019</v>
      </c>
      <c r="S7" s="19">
        <v>2020</v>
      </c>
    </row>
    <row r="8" spans="2:19" ht="18" customHeight="1">
      <c r="B8" s="14" t="s">
        <v>123</v>
      </c>
      <c r="C8" s="146"/>
      <c r="D8" s="146"/>
      <c r="E8" s="146"/>
      <c r="F8" s="146"/>
      <c r="G8" s="146"/>
      <c r="H8" s="147"/>
      <c r="M8" s="20"/>
      <c r="N8" s="21" t="s">
        <v>13</v>
      </c>
      <c r="O8" s="21" t="s">
        <v>13</v>
      </c>
      <c r="P8" s="21" t="s">
        <v>13</v>
      </c>
      <c r="Q8" s="21" t="s">
        <v>13</v>
      </c>
      <c r="R8" s="21" t="s">
        <v>13</v>
      </c>
      <c r="S8" s="21" t="s">
        <v>13</v>
      </c>
    </row>
    <row r="9" spans="2:19" ht="18" customHeight="1" thickBot="1">
      <c r="B9" s="22" t="s">
        <v>124</v>
      </c>
      <c r="C9" s="148"/>
      <c r="D9" s="148"/>
      <c r="E9" s="148"/>
      <c r="F9" s="148"/>
      <c r="G9" s="148"/>
      <c r="H9" s="149"/>
      <c r="M9" s="23" t="s">
        <v>21</v>
      </c>
      <c r="N9" s="24">
        <v>44983487.93319011</v>
      </c>
      <c r="O9" s="24">
        <v>86584202.3993932</v>
      </c>
      <c r="P9" s="24">
        <v>305527062.59861064</v>
      </c>
      <c r="Q9" s="24">
        <v>181504704.60099077</v>
      </c>
      <c r="R9" s="24">
        <v>62121027.398652434</v>
      </c>
      <c r="S9" s="24">
        <v>31554319.96793878</v>
      </c>
    </row>
    <row r="10" spans="5:19" ht="18" customHeight="1" thickTop="1">
      <c r="E10" s="15"/>
      <c r="F10" s="15"/>
      <c r="G10" s="15"/>
      <c r="H10" s="15"/>
      <c r="M10" s="25" t="s">
        <v>22</v>
      </c>
      <c r="N10" s="26"/>
      <c r="O10" s="27"/>
      <c r="P10" s="27"/>
      <c r="Q10" s="27"/>
      <c r="R10" s="27"/>
      <c r="S10" s="27"/>
    </row>
    <row r="11" spans="2:19" ht="18" customHeight="1" thickBot="1">
      <c r="B11" s="28" t="s">
        <v>7</v>
      </c>
      <c r="M11" s="29" t="s">
        <v>23</v>
      </c>
      <c r="N11" s="27">
        <v>3570223.5751021802</v>
      </c>
      <c r="O11" s="27">
        <v>9175533.5224199</v>
      </c>
      <c r="P11" s="27">
        <v>9589286.399739653</v>
      </c>
      <c r="Q11" s="27">
        <v>10174371.4883281</v>
      </c>
      <c r="R11" s="27">
        <v>10494655.60171929</v>
      </c>
      <c r="S11" s="27">
        <v>10690432.213581324</v>
      </c>
    </row>
    <row r="12" spans="2:19" ht="18" customHeight="1">
      <c r="B12" s="156" t="s">
        <v>125</v>
      </c>
      <c r="C12" s="157"/>
      <c r="D12" s="157"/>
      <c r="E12" s="157"/>
      <c r="F12" s="157"/>
      <c r="G12" s="157"/>
      <c r="H12" s="158"/>
      <c r="M12" s="29" t="s">
        <v>24</v>
      </c>
      <c r="N12" s="27">
        <v>11293784.646333206</v>
      </c>
      <c r="O12" s="27">
        <v>28868884.454908885</v>
      </c>
      <c r="P12" s="27">
        <v>30160092.537748605</v>
      </c>
      <c r="Q12" s="27">
        <v>31021590.04333419</v>
      </c>
      <c r="R12" s="27">
        <v>31874171.179267943</v>
      </c>
      <c r="S12" s="27">
        <v>33068100.95420574</v>
      </c>
    </row>
    <row r="13" spans="2:19" ht="35.25" customHeight="1" thickBot="1">
      <c r="B13" s="159"/>
      <c r="C13" s="160"/>
      <c r="D13" s="160"/>
      <c r="E13" s="160"/>
      <c r="F13" s="160"/>
      <c r="G13" s="160"/>
      <c r="H13" s="161"/>
      <c r="M13" s="29" t="s">
        <v>25</v>
      </c>
      <c r="N13" s="27">
        <v>8455712.481383443</v>
      </c>
      <c r="O13" s="27">
        <v>37611543.98297244</v>
      </c>
      <c r="P13" s="27">
        <v>1852478.1324590445</v>
      </c>
      <c r="Q13" s="27">
        <v>-3778301.112414241</v>
      </c>
      <c r="R13" s="27">
        <v>-7226464.055756569</v>
      </c>
      <c r="S13" s="27">
        <v>-8859242.095139503</v>
      </c>
    </row>
    <row r="14" spans="2:19" ht="18" customHeight="1">
      <c r="B14" s="30"/>
      <c r="C14" s="30"/>
      <c r="D14" s="30"/>
      <c r="E14" s="30"/>
      <c r="F14" s="30"/>
      <c r="G14" s="30"/>
      <c r="H14" s="30"/>
      <c r="M14" s="29" t="s">
        <v>26</v>
      </c>
      <c r="N14" s="27">
        <v>21550</v>
      </c>
      <c r="O14" s="27">
        <v>115731</v>
      </c>
      <c r="P14" s="27">
        <v>225312</v>
      </c>
      <c r="Q14" s="27">
        <v>338062</v>
      </c>
      <c r="R14" s="27">
        <v>465361</v>
      </c>
      <c r="S14" s="27">
        <v>595301</v>
      </c>
    </row>
    <row r="15" spans="2:19" ht="18" customHeight="1" thickBot="1">
      <c r="B15" s="31" t="s">
        <v>0</v>
      </c>
      <c r="C15" s="15"/>
      <c r="M15" s="29" t="s">
        <v>27</v>
      </c>
      <c r="N15" s="27">
        <v>0</v>
      </c>
      <c r="O15" s="27">
        <v>0</v>
      </c>
      <c r="P15" s="27">
        <v>0</v>
      </c>
      <c r="Q15" s="27">
        <v>0</v>
      </c>
      <c r="R15" s="27">
        <v>0</v>
      </c>
      <c r="S15" s="27">
        <v>0</v>
      </c>
    </row>
    <row r="16" spans="2:19" ht="15" thickBot="1">
      <c r="B16" s="32" t="s">
        <v>8</v>
      </c>
      <c r="C16" s="33"/>
      <c r="D16" s="34" t="s">
        <v>5</v>
      </c>
      <c r="E16" s="34" t="s">
        <v>6</v>
      </c>
      <c r="F16" s="34" t="s">
        <v>127</v>
      </c>
      <c r="G16" s="35" t="s">
        <v>128</v>
      </c>
      <c r="H16" s="36" t="s">
        <v>129</v>
      </c>
      <c r="M16" s="29" t="s">
        <v>28</v>
      </c>
      <c r="N16" s="27">
        <v>245407.13162757223</v>
      </c>
      <c r="O16" s="27">
        <v>1151345.8690251978</v>
      </c>
      <c r="P16" s="27">
        <v>3052799.7722395346</v>
      </c>
      <c r="Q16" s="27">
        <v>2262136.7056233035</v>
      </c>
      <c r="R16" s="27">
        <v>1124698.5429968853</v>
      </c>
      <c r="S16" s="27">
        <v>947237.1511927191</v>
      </c>
    </row>
    <row r="17" spans="2:19" ht="12.75">
      <c r="B17" s="150" t="s">
        <v>120</v>
      </c>
      <c r="C17" s="151"/>
      <c r="D17" s="37">
        <v>10</v>
      </c>
      <c r="E17" s="38" t="s">
        <v>121</v>
      </c>
      <c r="F17" s="39">
        <v>337491.5292</v>
      </c>
      <c r="G17" s="40">
        <v>355269.17899349454</v>
      </c>
      <c r="H17" s="41">
        <v>373946.8805430075</v>
      </c>
      <c r="J17" s="42" t="e">
        <f>+#REF!+#REF!</f>
        <v>#REF!</v>
      </c>
      <c r="K17" s="43" t="e">
        <f>J17-F17</f>
        <v>#REF!</v>
      </c>
      <c r="M17" s="29" t="s">
        <v>29</v>
      </c>
      <c r="N17" s="27">
        <v>-15753335.002050638</v>
      </c>
      <c r="O17" s="27">
        <v>11636126.226576805</v>
      </c>
      <c r="P17" s="27">
        <v>1248899.9196678102</v>
      </c>
      <c r="Q17" s="27">
        <v>26656775.492798828</v>
      </c>
      <c r="R17" s="27">
        <v>6477496.979415193</v>
      </c>
      <c r="S17" s="27">
        <v>-36655952.72718432</v>
      </c>
    </row>
    <row r="18" spans="2:19" ht="18" customHeight="1">
      <c r="B18" s="154"/>
      <c r="C18" s="155"/>
      <c r="D18" s="37"/>
      <c r="E18" s="38"/>
      <c r="F18" s="39"/>
      <c r="G18" s="40"/>
      <c r="H18" s="41"/>
      <c r="J18" s="44">
        <f>+N55+O55</f>
        <v>9242682.191434626</v>
      </c>
      <c r="K18" s="43">
        <f>J18-F18</f>
        <v>9242682.191434626</v>
      </c>
      <c r="M18" s="29" t="s">
        <v>30</v>
      </c>
      <c r="N18" s="27">
        <v>534803.8199999928</v>
      </c>
      <c r="O18" s="27">
        <v>645740.400000006</v>
      </c>
      <c r="P18" s="27">
        <v>733220.2615239471</v>
      </c>
      <c r="Q18" s="27">
        <v>1076868.2029532343</v>
      </c>
      <c r="R18" s="27">
        <v>1264887.6365972161</v>
      </c>
      <c r="S18" s="27">
        <v>1496570.1957257986</v>
      </c>
    </row>
    <row r="19" spans="2:19" ht="18" customHeight="1">
      <c r="B19" s="154"/>
      <c r="C19" s="155"/>
      <c r="D19" s="38"/>
      <c r="E19" s="38"/>
      <c r="F19" s="39"/>
      <c r="G19" s="40"/>
      <c r="H19" s="41"/>
      <c r="J19" s="45" t="e">
        <f>+#REF!+#REF!</f>
        <v>#REF!</v>
      </c>
      <c r="K19" s="43" t="e">
        <f>J19-F19</f>
        <v>#REF!</v>
      </c>
      <c r="M19" s="29" t="s">
        <v>31</v>
      </c>
      <c r="N19" s="27">
        <v>0</v>
      </c>
      <c r="O19" s="27">
        <v>0</v>
      </c>
      <c r="P19" s="27">
        <v>8237.556400000118</v>
      </c>
      <c r="Q19" s="27">
        <v>15994.039506239817</v>
      </c>
      <c r="R19" s="27">
        <v>23446.096466667484</v>
      </c>
      <c r="S19" s="27">
        <v>47690.58126885677</v>
      </c>
    </row>
    <row r="20" spans="2:19" ht="18" customHeight="1">
      <c r="B20" s="154"/>
      <c r="C20" s="155"/>
      <c r="D20" s="37"/>
      <c r="E20" s="38"/>
      <c r="F20" s="39"/>
      <c r="G20" s="40"/>
      <c r="H20" s="41"/>
      <c r="J20" s="46">
        <f>+N53+O53</f>
        <v>1261661.7245261744</v>
      </c>
      <c r="K20" s="43">
        <f>J20-F20</f>
        <v>1261661.7245261744</v>
      </c>
      <c r="M20" s="29" t="s">
        <v>32</v>
      </c>
      <c r="N20" s="27">
        <v>1171806.4755294472</v>
      </c>
      <c r="O20" s="27">
        <v>7578051.715905178</v>
      </c>
      <c r="P20" s="27">
        <v>1881908.5938455816</v>
      </c>
      <c r="Q20" s="27">
        <v>-93675.17055840045</v>
      </c>
      <c r="R20" s="27">
        <v>146985.48760611936</v>
      </c>
      <c r="S20" s="27">
        <v>51050.011139597744</v>
      </c>
    </row>
    <row r="21" spans="2:19" ht="18" customHeight="1" thickBot="1">
      <c r="B21" s="152"/>
      <c r="C21" s="153"/>
      <c r="D21" s="37"/>
      <c r="E21" s="38"/>
      <c r="F21" s="39"/>
      <c r="G21" s="40"/>
      <c r="H21" s="41"/>
      <c r="J21" s="47" t="e">
        <f>+SUM(#REF!)</f>
        <v>#REF!</v>
      </c>
      <c r="K21" s="43" t="e">
        <f>J21-F21</f>
        <v>#REF!</v>
      </c>
      <c r="M21" s="48" t="s">
        <v>33</v>
      </c>
      <c r="N21" s="49">
        <v>9539953.127925158</v>
      </c>
      <c r="O21" s="49">
        <v>96782957.17180836</v>
      </c>
      <c r="P21" s="49">
        <v>48752235.17362416</v>
      </c>
      <c r="Q21" s="49">
        <v>67673821.68957114</v>
      </c>
      <c r="R21" s="49">
        <v>44645238.46831274</v>
      </c>
      <c r="S21" s="49">
        <v>1381187.2847902775</v>
      </c>
    </row>
    <row r="22" spans="2:19" ht="18" customHeight="1" thickBot="1">
      <c r="B22" s="50"/>
      <c r="C22" s="51" t="s">
        <v>1</v>
      </c>
      <c r="D22" s="51"/>
      <c r="E22" s="52"/>
      <c r="F22" s="53">
        <f>SUM(F17:F21)</f>
        <v>337491.5292</v>
      </c>
      <c r="G22" s="53">
        <f>SUM(G17:G21)</f>
        <v>355269.17899349454</v>
      </c>
      <c r="H22" s="54">
        <f>SUM(H17:H21)</f>
        <v>373946.8805430075</v>
      </c>
      <c r="J22" s="55" t="e">
        <f>SUM(J17:J21)</f>
        <v>#REF!</v>
      </c>
      <c r="K22" s="55" t="e">
        <f>SUM(K17:K21)</f>
        <v>#REF!</v>
      </c>
      <c r="M22" s="29" t="s">
        <v>35</v>
      </c>
      <c r="N22" s="27">
        <v>20285217.211528003</v>
      </c>
      <c r="O22" s="27">
        <v>129020390</v>
      </c>
      <c r="P22" s="27">
        <v>-135126375</v>
      </c>
      <c r="Q22" s="27">
        <v>-170474946.3228316</v>
      </c>
      <c r="R22" s="27">
        <v>-6461893.1447843015</v>
      </c>
      <c r="S22" s="27">
        <v>70024067</v>
      </c>
    </row>
    <row r="23" spans="4:19" ht="18" customHeight="1">
      <c r="D23" s="56"/>
      <c r="E23" s="56"/>
      <c r="F23" s="57"/>
      <c r="G23" s="57"/>
      <c r="H23" s="57"/>
      <c r="M23" s="29" t="s">
        <v>36</v>
      </c>
      <c r="N23" s="27">
        <v>0</v>
      </c>
      <c r="O23" s="27">
        <v>-637755.1020408161</v>
      </c>
      <c r="P23" s="27">
        <v>-2169679.466333585</v>
      </c>
      <c r="Q23" s="27">
        <v>-4135014.87613515</v>
      </c>
      <c r="R23" s="27">
        <v>-5974111.3849233575</v>
      </c>
      <c r="S23" s="27">
        <v>-5974111.38492336</v>
      </c>
    </row>
    <row r="24" spans="2:19" ht="18" customHeight="1" thickBot="1">
      <c r="B24" s="28" t="s">
        <v>2</v>
      </c>
      <c r="C24" s="15"/>
      <c r="D24" s="58"/>
      <c r="E24" s="56"/>
      <c r="M24" s="48" t="s">
        <v>37</v>
      </c>
      <c r="N24" s="49">
        <v>17054375.86152792</v>
      </c>
      <c r="O24" s="49">
        <v>92475394.50795913</v>
      </c>
      <c r="P24" s="49">
        <v>-192230624.15217316</v>
      </c>
      <c r="Q24" s="49">
        <v>-233042340.17931128</v>
      </c>
      <c r="R24" s="49">
        <v>-73678510.61696267</v>
      </c>
      <c r="S24" s="49">
        <v>-603264.510463953</v>
      </c>
    </row>
    <row r="25" spans="2:19" s="31" customFormat="1" ht="16.5" customHeight="1" thickBot="1">
      <c r="B25" s="32" t="s">
        <v>8</v>
      </c>
      <c r="C25" s="33"/>
      <c r="D25" s="34" t="s">
        <v>5</v>
      </c>
      <c r="E25" s="35" t="s">
        <v>3</v>
      </c>
      <c r="F25" s="34" t="s">
        <v>127</v>
      </c>
      <c r="G25" s="35" t="s">
        <v>128</v>
      </c>
      <c r="H25" s="36" t="s">
        <v>129</v>
      </c>
      <c r="M25" s="59" t="s">
        <v>38</v>
      </c>
      <c r="N25" s="26"/>
      <c r="O25" s="26"/>
      <c r="P25" s="26"/>
      <c r="Q25" s="26"/>
      <c r="R25" s="26"/>
      <c r="S25" s="26"/>
    </row>
    <row r="26" spans="2:19" ht="18" customHeight="1">
      <c r="B26" s="150"/>
      <c r="C26" s="151"/>
      <c r="D26" s="38"/>
      <c r="E26" s="38"/>
      <c r="F26" s="60"/>
      <c r="G26" s="60"/>
      <c r="H26" s="61"/>
      <c r="M26" s="62" t="s">
        <v>39</v>
      </c>
      <c r="N26" s="27">
        <v>16154.206750000361</v>
      </c>
      <c r="O26" s="27">
        <v>179536.20195000013</v>
      </c>
      <c r="P26" s="27">
        <v>274672.8484291984</v>
      </c>
      <c r="Q26" s="27">
        <v>292161.8949017222</v>
      </c>
      <c r="R26" s="27">
        <v>306212.5304362755</v>
      </c>
      <c r="S26" s="27">
        <v>323266.1006277036</v>
      </c>
    </row>
    <row r="27" spans="2:19" ht="18" customHeight="1">
      <c r="B27" s="154"/>
      <c r="C27" s="155"/>
      <c r="D27" s="37"/>
      <c r="E27" s="38"/>
      <c r="F27" s="40"/>
      <c r="G27" s="40"/>
      <c r="H27" s="41"/>
      <c r="M27" s="62" t="s">
        <v>40</v>
      </c>
      <c r="N27" s="27">
        <v>14990231.269999994</v>
      </c>
      <c r="O27" s="27">
        <v>4504972.317499997</v>
      </c>
      <c r="P27" s="27">
        <v>-818641.8675000006</v>
      </c>
      <c r="Q27" s="27">
        <v>692679.3925000001</v>
      </c>
      <c r="R27" s="27">
        <v>-1839647.8124999981</v>
      </c>
      <c r="S27" s="27">
        <v>846175.8599999994</v>
      </c>
    </row>
    <row r="28" spans="2:19" ht="18" customHeight="1">
      <c r="B28" s="154"/>
      <c r="C28" s="155"/>
      <c r="D28" s="37"/>
      <c r="E28" s="38"/>
      <c r="F28" s="63"/>
      <c r="G28" s="63"/>
      <c r="H28" s="41"/>
      <c r="M28" s="64" t="s">
        <v>41</v>
      </c>
      <c r="N28" s="49">
        <v>15006385.476749994</v>
      </c>
      <c r="O28" s="49">
        <v>4684508.519449997</v>
      </c>
      <c r="P28" s="49">
        <v>-543969.0190708023</v>
      </c>
      <c r="Q28" s="49">
        <v>984841.2874017209</v>
      </c>
      <c r="R28" s="49">
        <v>-1533435.2820637226</v>
      </c>
      <c r="S28" s="49">
        <v>1169441.960627703</v>
      </c>
    </row>
    <row r="29" spans="2:19" ht="18" customHeight="1">
      <c r="B29" s="154"/>
      <c r="C29" s="155"/>
      <c r="D29" s="37"/>
      <c r="E29" s="38"/>
      <c r="F29" s="40"/>
      <c r="G29" s="40"/>
      <c r="H29" s="41"/>
      <c r="M29" s="25" t="s">
        <v>42</v>
      </c>
      <c r="N29" s="26"/>
      <c r="O29" s="27"/>
      <c r="P29" s="27"/>
      <c r="Q29" s="27"/>
      <c r="R29" s="27"/>
      <c r="S29" s="27"/>
    </row>
    <row r="30" spans="2:19" ht="18" customHeight="1" thickBot="1">
      <c r="B30" s="152"/>
      <c r="C30" s="153"/>
      <c r="D30" s="37"/>
      <c r="E30" s="38"/>
      <c r="F30" s="40"/>
      <c r="G30" s="40"/>
      <c r="H30" s="41"/>
      <c r="M30" s="25"/>
      <c r="N30" s="26"/>
      <c r="O30" s="27"/>
      <c r="P30" s="27"/>
      <c r="Q30" s="27"/>
      <c r="R30" s="27"/>
      <c r="S30" s="27"/>
    </row>
    <row r="31" spans="2:19" ht="18" customHeight="1" thickBot="1">
      <c r="B31" s="50"/>
      <c r="C31" s="51" t="s">
        <v>4</v>
      </c>
      <c r="D31" s="51"/>
      <c r="E31" s="52"/>
      <c r="F31" s="53">
        <f>SUM(F26:F29)</f>
        <v>0</v>
      </c>
      <c r="G31" s="53">
        <f>SUM(G26:G29)</f>
        <v>0</v>
      </c>
      <c r="H31" s="54">
        <f>SUM(H26:H29)</f>
        <v>0</v>
      </c>
      <c r="I31" s="65"/>
      <c r="J31" s="65">
        <f>+N60+O60</f>
        <v>-39138081.74000001</v>
      </c>
      <c r="K31" s="65">
        <f>+F31+J31</f>
        <v>-39138081.74000001</v>
      </c>
      <c r="M31" s="29" t="s">
        <v>43</v>
      </c>
      <c r="N31" s="66">
        <v>0</v>
      </c>
      <c r="O31" s="66">
        <v>25000000</v>
      </c>
      <c r="P31" s="66">
        <v>20000000</v>
      </c>
      <c r="Q31" s="66">
        <v>45000000</v>
      </c>
      <c r="R31" s="66">
        <v>0</v>
      </c>
      <c r="S31" s="66">
        <v>0</v>
      </c>
    </row>
    <row r="32" spans="6:19" ht="18" customHeight="1">
      <c r="F32" s="57"/>
      <c r="G32" s="57"/>
      <c r="H32" s="57"/>
      <c r="M32" s="29" t="s">
        <v>44</v>
      </c>
      <c r="N32" s="66">
        <v>0</v>
      </c>
      <c r="O32" s="66">
        <v>0</v>
      </c>
      <c r="P32" s="66">
        <v>0</v>
      </c>
      <c r="Q32" s="66">
        <v>0</v>
      </c>
      <c r="R32" s="66">
        <v>0</v>
      </c>
      <c r="S32" s="66">
        <v>0</v>
      </c>
    </row>
    <row r="33" spans="2:19" ht="18" customHeight="1" thickBot="1">
      <c r="B33" s="28" t="s">
        <v>9</v>
      </c>
      <c r="C33" s="15"/>
      <c r="D33" s="15"/>
      <c r="E33" s="15"/>
      <c r="J33" s="67"/>
      <c r="K33" s="57"/>
      <c r="M33" s="29" t="s">
        <v>45</v>
      </c>
      <c r="N33" s="66">
        <v>0</v>
      </c>
      <c r="O33" s="66">
        <v>0</v>
      </c>
      <c r="P33" s="66">
        <v>0</v>
      </c>
      <c r="Q33" s="66">
        <v>0</v>
      </c>
      <c r="R33" s="66">
        <v>0</v>
      </c>
      <c r="S33" s="66">
        <v>0</v>
      </c>
    </row>
    <row r="34" spans="2:19" s="31" customFormat="1" ht="36" customHeight="1" thickBot="1">
      <c r="B34" s="32" t="s">
        <v>8</v>
      </c>
      <c r="C34" s="33"/>
      <c r="D34" s="34" t="s">
        <v>5</v>
      </c>
      <c r="E34" s="35" t="s">
        <v>3</v>
      </c>
      <c r="F34" s="34" t="str">
        <f>F16</f>
        <v>2017-2018</v>
      </c>
      <c r="G34" s="35" t="str">
        <f>G16</f>
        <v>2019-2020</v>
      </c>
      <c r="H34" s="36" t="str">
        <f>H16</f>
        <v>2021-2022</v>
      </c>
      <c r="I34" s="28"/>
      <c r="J34" s="28"/>
      <c r="K34" s="28"/>
      <c r="M34" s="25" t="s">
        <v>46</v>
      </c>
      <c r="N34" s="68">
        <v>0</v>
      </c>
      <c r="O34" s="68">
        <v>0</v>
      </c>
      <c r="P34" s="68">
        <v>0</v>
      </c>
      <c r="Q34" s="68">
        <v>0</v>
      </c>
      <c r="R34" s="68">
        <v>0</v>
      </c>
      <c r="S34" s="68">
        <v>0</v>
      </c>
    </row>
    <row r="35" spans="2:19" ht="18" customHeight="1">
      <c r="B35" s="150"/>
      <c r="C35" s="151"/>
      <c r="D35" s="69"/>
      <c r="E35" s="69"/>
      <c r="F35" s="70"/>
      <c r="G35" s="70"/>
      <c r="H35" s="71"/>
      <c r="I35" s="15"/>
      <c r="J35" s="15"/>
      <c r="K35" s="15"/>
      <c r="M35" s="48" t="s">
        <v>47</v>
      </c>
      <c r="N35" s="72">
        <v>0</v>
      </c>
      <c r="O35" s="72">
        <v>25000000</v>
      </c>
      <c r="P35" s="72">
        <v>20000000</v>
      </c>
      <c r="Q35" s="72">
        <v>45000000</v>
      </c>
      <c r="R35" s="72">
        <v>0</v>
      </c>
      <c r="S35" s="72">
        <v>0</v>
      </c>
    </row>
    <row r="36" spans="2:19" ht="18" customHeight="1">
      <c r="B36" s="154"/>
      <c r="C36" s="155"/>
      <c r="D36" s="38"/>
      <c r="E36" s="38"/>
      <c r="F36" s="40"/>
      <c r="G36" s="40"/>
      <c r="H36" s="41"/>
      <c r="I36" s="15"/>
      <c r="J36" s="15"/>
      <c r="K36" s="15"/>
      <c r="M36" s="73" t="s">
        <v>48</v>
      </c>
      <c r="N36" s="74">
        <v>86584202.3993932</v>
      </c>
      <c r="O36" s="74">
        <v>305527062.59861064</v>
      </c>
      <c r="P36" s="74">
        <v>181504704.60099077</v>
      </c>
      <c r="Q36" s="74">
        <v>62121027.398652434</v>
      </c>
      <c r="R36" s="74">
        <v>31554319.96793878</v>
      </c>
      <c r="S36" s="74">
        <v>33501684.70289278</v>
      </c>
    </row>
    <row r="37" spans="2:19" ht="18" customHeight="1">
      <c r="B37" s="154"/>
      <c r="C37" s="155"/>
      <c r="D37" s="38"/>
      <c r="E37" s="38"/>
      <c r="F37" s="40"/>
      <c r="G37" s="40"/>
      <c r="H37" s="41"/>
      <c r="I37" s="15"/>
      <c r="J37" s="15"/>
      <c r="K37" s="15"/>
      <c r="L37" s="15"/>
      <c r="M37" s="25" t="s">
        <v>49</v>
      </c>
      <c r="N37" s="75"/>
      <c r="O37" s="27"/>
      <c r="P37" s="27"/>
      <c r="Q37" s="27"/>
      <c r="R37" s="27"/>
      <c r="S37" s="27"/>
    </row>
    <row r="38" spans="2:19" ht="18" customHeight="1">
      <c r="B38" s="154"/>
      <c r="C38" s="155"/>
      <c r="D38" s="38"/>
      <c r="E38" s="38"/>
      <c r="F38" s="40"/>
      <c r="G38" s="40"/>
      <c r="H38" s="41"/>
      <c r="I38" s="15"/>
      <c r="J38" s="15"/>
      <c r="K38" s="15"/>
      <c r="L38" s="15"/>
      <c r="M38" s="29" t="s">
        <v>50</v>
      </c>
      <c r="N38" s="27">
        <v>265548.60410959274</v>
      </c>
      <c r="O38" s="27">
        <v>2951280.032054797</v>
      </c>
      <c r="P38" s="27">
        <v>4515170.111164905</v>
      </c>
      <c r="Q38" s="27">
        <v>4802661.286055714</v>
      </c>
      <c r="R38" s="27">
        <v>5033630.637308627</v>
      </c>
      <c r="S38" s="27">
        <v>5313963.297989637</v>
      </c>
    </row>
    <row r="39" spans="2:19" ht="18" customHeight="1">
      <c r="B39" s="154"/>
      <c r="C39" s="155"/>
      <c r="D39" s="38"/>
      <c r="E39" s="38"/>
      <c r="F39" s="40"/>
      <c r="G39" s="40"/>
      <c r="H39" s="41"/>
      <c r="I39" s="15"/>
      <c r="J39" s="15"/>
      <c r="K39" s="15"/>
      <c r="L39" s="15"/>
      <c r="M39" s="29" t="s">
        <v>51</v>
      </c>
      <c r="N39" s="27">
        <v>55398867.430722415</v>
      </c>
      <c r="O39" s="27">
        <v>270325007.1686623</v>
      </c>
      <c r="P39" s="27">
        <v>173200987.16405946</v>
      </c>
      <c r="Q39" s="27">
        <v>50348642.538137764</v>
      </c>
      <c r="R39" s="27">
        <v>16170751.661402464</v>
      </c>
      <c r="S39" s="27">
        <v>15099001.919001102</v>
      </c>
    </row>
    <row r="40" spans="2:19" ht="18" customHeight="1">
      <c r="B40" s="154"/>
      <c r="C40" s="155"/>
      <c r="D40" s="38"/>
      <c r="E40" s="38"/>
      <c r="F40" s="40"/>
      <c r="G40" s="40"/>
      <c r="H40" s="41"/>
      <c r="I40" s="15"/>
      <c r="J40" s="15"/>
      <c r="K40" s="15"/>
      <c r="L40" s="15"/>
      <c r="M40" s="29" t="s">
        <v>52</v>
      </c>
      <c r="N40" s="76">
        <v>0</v>
      </c>
      <c r="O40" s="76">
        <v>0</v>
      </c>
      <c r="P40" s="76">
        <v>0</v>
      </c>
      <c r="Q40" s="76">
        <v>0</v>
      </c>
      <c r="R40" s="76">
        <v>0</v>
      </c>
      <c r="S40" s="76">
        <v>0</v>
      </c>
    </row>
    <row r="41" spans="2:19" ht="18" customHeight="1">
      <c r="B41" s="154"/>
      <c r="C41" s="155"/>
      <c r="D41" s="38"/>
      <c r="E41" s="38"/>
      <c r="F41" s="40"/>
      <c r="G41" s="40"/>
      <c r="H41" s="41"/>
      <c r="I41" s="15"/>
      <c r="J41" s="15"/>
      <c r="K41" s="15"/>
      <c r="L41" s="15"/>
      <c r="M41" s="29" t="s">
        <v>53</v>
      </c>
      <c r="N41" s="27">
        <v>0</v>
      </c>
      <c r="O41" s="27">
        <v>0</v>
      </c>
      <c r="P41" s="27">
        <v>916791.556960687</v>
      </c>
      <c r="Q41" s="27">
        <v>2336930.3371920437</v>
      </c>
      <c r="R41" s="27">
        <v>3813874.668632701</v>
      </c>
      <c r="S41" s="27">
        <v>5357326.681805268</v>
      </c>
    </row>
    <row r="42" spans="2:19" ht="18" customHeight="1">
      <c r="B42" s="154"/>
      <c r="C42" s="155"/>
      <c r="D42" s="38"/>
      <c r="E42" s="38"/>
      <c r="F42" s="40"/>
      <c r="G42" s="40"/>
      <c r="H42" s="41"/>
      <c r="I42" s="65"/>
      <c r="J42" s="65"/>
      <c r="K42" s="65"/>
      <c r="L42" s="65"/>
      <c r="M42" s="29" t="s">
        <v>54</v>
      </c>
      <c r="N42" s="27">
        <v>637755.102040818</v>
      </c>
      <c r="O42" s="27">
        <v>2169679.466333583</v>
      </c>
      <c r="P42" s="27">
        <v>4135014.876135148</v>
      </c>
      <c r="Q42" s="27">
        <v>5974111.384923354</v>
      </c>
      <c r="R42" s="27">
        <v>5974111.384923361</v>
      </c>
      <c r="S42" s="27">
        <v>5974111.384923359</v>
      </c>
    </row>
    <row r="43" spans="2:19" ht="18" customHeight="1">
      <c r="B43" s="154"/>
      <c r="C43" s="155"/>
      <c r="D43" s="38"/>
      <c r="E43" s="38"/>
      <c r="F43" s="40"/>
      <c r="G43" s="40"/>
      <c r="H43" s="41"/>
      <c r="I43" s="65"/>
      <c r="J43" s="65"/>
      <c r="K43" s="65"/>
      <c r="L43" s="65"/>
      <c r="M43" s="25" t="s">
        <v>55</v>
      </c>
      <c r="N43" s="49">
        <v>56302171.13687277</v>
      </c>
      <c r="O43" s="49">
        <v>275445966.6670508</v>
      </c>
      <c r="P43" s="49">
        <v>182767963.70832023</v>
      </c>
      <c r="Q43" s="49">
        <v>63462345.546308815</v>
      </c>
      <c r="R43" s="49">
        <v>30992368.352267146</v>
      </c>
      <c r="S43" s="49">
        <v>31744403.28371942</v>
      </c>
    </row>
    <row r="44" spans="2:19" ht="18" customHeight="1">
      <c r="B44" s="154"/>
      <c r="C44" s="155"/>
      <c r="D44" s="38"/>
      <c r="E44" s="38"/>
      <c r="F44" s="40"/>
      <c r="G44" s="77"/>
      <c r="H44" s="78"/>
      <c r="M44" s="73" t="s">
        <v>56</v>
      </c>
      <c r="N44" s="79">
        <v>30282031.262520432</v>
      </c>
      <c r="O44" s="79">
        <v>30081095.93155986</v>
      </c>
      <c r="P44" s="79">
        <v>-1263259.107329458</v>
      </c>
      <c r="Q44" s="79">
        <v>-1341318.1476563811</v>
      </c>
      <c r="R44" s="79">
        <v>561951.6156716347</v>
      </c>
      <c r="S44" s="79">
        <v>1757281.4191733599</v>
      </c>
    </row>
    <row r="45" spans="2:19" ht="18" customHeight="1">
      <c r="B45" s="154"/>
      <c r="C45" s="155"/>
      <c r="D45" s="38"/>
      <c r="E45" s="38"/>
      <c r="F45" s="40"/>
      <c r="G45" s="40"/>
      <c r="H45" s="41"/>
      <c r="M45" s="29"/>
      <c r="N45" s="27"/>
      <c r="O45" s="27"/>
      <c r="P45" s="27"/>
      <c r="Q45" s="27"/>
      <c r="R45" s="80"/>
      <c r="S45" s="27"/>
    </row>
    <row r="46" spans="2:19" ht="18" customHeight="1" thickBot="1">
      <c r="B46" s="154"/>
      <c r="C46" s="155"/>
      <c r="D46" s="38"/>
      <c r="E46" s="38"/>
      <c r="F46" s="40"/>
      <c r="G46" s="40"/>
      <c r="H46" s="41"/>
      <c r="M46" s="81" t="s">
        <v>57</v>
      </c>
      <c r="N46" s="82">
        <v>903303.7061504126</v>
      </c>
      <c r="O46" s="82">
        <v>5120959.49838838</v>
      </c>
      <c r="P46" s="82">
        <v>9566976.544260755</v>
      </c>
      <c r="Q46" s="82">
        <v>13113703.008171111</v>
      </c>
      <c r="R46" s="82">
        <v>14821616.690864712</v>
      </c>
      <c r="S46" s="82">
        <v>16645401.364718288</v>
      </c>
    </row>
    <row r="47" spans="2:19" ht="18" customHeight="1" thickBot="1">
      <c r="B47" s="152"/>
      <c r="C47" s="153"/>
      <c r="D47" s="83"/>
      <c r="E47" s="83"/>
      <c r="F47" s="84"/>
      <c r="G47" s="84"/>
      <c r="H47" s="85"/>
      <c r="M47" s="86" t="s">
        <v>58</v>
      </c>
      <c r="N47" s="87">
        <v>85680898.69324285</v>
      </c>
      <c r="O47" s="87">
        <v>300406103.1002222</v>
      </c>
      <c r="P47" s="87">
        <v>171937728.05672997</v>
      </c>
      <c r="Q47" s="87">
        <v>49007324.39048138</v>
      </c>
      <c r="R47" s="87">
        <v>16732703.277074099</v>
      </c>
      <c r="S47" s="87">
        <v>16856283.338174462</v>
      </c>
    </row>
    <row r="48" spans="2:19" s="31" customFormat="1" ht="18" customHeight="1" thickBot="1">
      <c r="B48" s="50" t="s">
        <v>4</v>
      </c>
      <c r="C48" s="51"/>
      <c r="D48" s="51"/>
      <c r="E48" s="52"/>
      <c r="F48" s="53">
        <f>SUM(F35:F47)</f>
        <v>0</v>
      </c>
      <c r="G48" s="53">
        <f>SUM(G35:G47)</f>
        <v>0</v>
      </c>
      <c r="H48" s="54">
        <f>SUM(H35:H47)</f>
        <v>0</v>
      </c>
      <c r="I48" s="88"/>
      <c r="J48" s="88"/>
      <c r="K48" s="88"/>
      <c r="L48" s="88"/>
      <c r="M48" s="89" t="s">
        <v>59</v>
      </c>
      <c r="N48" s="90"/>
      <c r="O48" s="90"/>
      <c r="P48" s="90"/>
      <c r="Q48" s="90"/>
      <c r="R48" s="90"/>
      <c r="S48" s="90"/>
    </row>
    <row r="49" spans="2:19" ht="18" customHeight="1">
      <c r="B49" s="28" t="s">
        <v>115</v>
      </c>
      <c r="C49" s="15"/>
      <c r="D49" s="15"/>
      <c r="E49" s="15"/>
      <c r="F49" s="91"/>
      <c r="G49" s="91"/>
      <c r="H49" s="91"/>
      <c r="I49" s="57"/>
      <c r="J49" s="57"/>
      <c r="K49" s="57"/>
      <c r="L49" s="57"/>
      <c r="M49" s="92" t="s">
        <v>60</v>
      </c>
      <c r="N49" s="93">
        <v>2015</v>
      </c>
      <c r="O49" s="93">
        <v>2016</v>
      </c>
      <c r="P49" s="93">
        <v>2017</v>
      </c>
      <c r="Q49" s="93">
        <v>2018</v>
      </c>
      <c r="R49" s="93">
        <v>2019</v>
      </c>
      <c r="S49" s="93">
        <v>2020</v>
      </c>
    </row>
    <row r="50" spans="2:19" ht="18" customHeight="1">
      <c r="B50" s="15" t="s">
        <v>10</v>
      </c>
      <c r="C50" s="15"/>
      <c r="D50" s="15"/>
      <c r="E50" s="15"/>
      <c r="F50" s="94"/>
      <c r="G50" s="91"/>
      <c r="H50" s="91"/>
      <c r="I50" s="57"/>
      <c r="J50" s="57"/>
      <c r="K50" s="57"/>
      <c r="L50" s="57"/>
      <c r="M50" s="95"/>
      <c r="N50" s="96" t="s">
        <v>13</v>
      </c>
      <c r="O50" s="96" t="s">
        <v>13</v>
      </c>
      <c r="P50" s="96" t="s">
        <v>13</v>
      </c>
      <c r="Q50" s="96" t="s">
        <v>13</v>
      </c>
      <c r="R50" s="96" t="s">
        <v>13</v>
      </c>
      <c r="S50" s="96" t="s">
        <v>13</v>
      </c>
    </row>
    <row r="51" spans="2:19" ht="66.6" customHeight="1">
      <c r="B51" s="145" t="s">
        <v>122</v>
      </c>
      <c r="C51" s="145"/>
      <c r="D51" s="145"/>
      <c r="E51" s="145"/>
      <c r="F51" s="145"/>
      <c r="G51" s="145"/>
      <c r="H51" s="145"/>
      <c r="I51" s="57"/>
      <c r="J51" s="57"/>
      <c r="K51" s="57"/>
      <c r="L51" s="57"/>
      <c r="M51" s="97" t="s">
        <v>21</v>
      </c>
      <c r="N51" s="80">
        <v>32835783.319425702</v>
      </c>
      <c r="O51" s="80">
        <v>55664416.034832</v>
      </c>
      <c r="P51" s="80">
        <v>273276287.2007171</v>
      </c>
      <c r="Q51" s="80">
        <v>177716157.2752244</v>
      </c>
      <c r="R51" s="80">
        <v>55151303.82419349</v>
      </c>
      <c r="S51" s="80">
        <v>21204382.29871106</v>
      </c>
    </row>
    <row r="52" spans="2:19" ht="18" customHeight="1">
      <c r="B52" s="145"/>
      <c r="C52" s="145"/>
      <c r="D52" s="145"/>
      <c r="E52" s="145"/>
      <c r="F52" s="145"/>
      <c r="G52" s="145"/>
      <c r="H52" s="145"/>
      <c r="I52" s="57"/>
      <c r="J52" s="57"/>
      <c r="K52" s="57"/>
      <c r="L52" s="57"/>
      <c r="M52" s="98" t="s">
        <v>22</v>
      </c>
      <c r="N52" s="99"/>
      <c r="O52" s="99"/>
      <c r="P52" s="99"/>
      <c r="Q52" s="99"/>
      <c r="R52" s="99"/>
      <c r="S52" s="99"/>
    </row>
    <row r="53" spans="2:19" ht="12.75">
      <c r="B53" s="15"/>
      <c r="C53" s="15"/>
      <c r="D53" s="15"/>
      <c r="E53" s="15"/>
      <c r="F53" s="15"/>
      <c r="G53" s="15"/>
      <c r="H53" s="15"/>
      <c r="M53" s="101" t="s">
        <v>61</v>
      </c>
      <c r="N53" s="103">
        <v>240954.29794936627</v>
      </c>
      <c r="O53" s="103">
        <v>1020707.4265768081</v>
      </c>
      <c r="P53" s="100">
        <v>1053705.8196678078</v>
      </c>
      <c r="Q53" s="100">
        <v>1085616.192798838</v>
      </c>
      <c r="R53" s="100">
        <v>13589.67941519618</v>
      </c>
      <c r="S53" s="100">
        <v>24821.672815687954</v>
      </c>
    </row>
    <row r="54" spans="2:19" ht="12.75" hidden="1" outlineLevel="1">
      <c r="B54" s="15"/>
      <c r="C54" s="15"/>
      <c r="D54" s="15"/>
      <c r="E54" s="15" t="s">
        <v>11</v>
      </c>
      <c r="F54" s="15"/>
      <c r="G54" s="104">
        <v>0.0265</v>
      </c>
      <c r="H54" s="104">
        <v>0.0303</v>
      </c>
      <c r="M54" s="101" t="s">
        <v>62</v>
      </c>
      <c r="N54" s="100">
        <v>245365.69050675258</v>
      </c>
      <c r="O54" s="100">
        <v>1151292.835692672</v>
      </c>
      <c r="P54" s="100">
        <v>2688083.4461230403</v>
      </c>
      <c r="Q54" s="100">
        <v>2211432.03053153</v>
      </c>
      <c r="R54" s="100">
        <v>957405.3618230978</v>
      </c>
      <c r="S54" s="100">
        <v>620507.2123837182</v>
      </c>
    </row>
    <row r="55" spans="2:19" ht="12.75" collapsed="1">
      <c r="B55" s="15"/>
      <c r="C55" s="15"/>
      <c r="D55" s="15"/>
      <c r="E55" s="15"/>
      <c r="F55" s="15"/>
      <c r="G55" s="15"/>
      <c r="H55" s="15"/>
      <c r="M55" s="101" t="s">
        <v>63</v>
      </c>
      <c r="N55" s="105">
        <v>1689663.6755294465</v>
      </c>
      <c r="O55" s="105">
        <v>7553018.515905179</v>
      </c>
      <c r="P55" s="100">
        <v>1956130.3938455838</v>
      </c>
      <c r="Q55" s="100">
        <v>21800.5294416002</v>
      </c>
      <c r="R55" s="100">
        <v>31957.9876061189</v>
      </c>
      <c r="S55" s="100">
        <v>65004.211139600724</v>
      </c>
    </row>
    <row r="56" spans="2:19" ht="12.75">
      <c r="B56" s="15"/>
      <c r="C56" s="15"/>
      <c r="D56" s="15"/>
      <c r="E56" s="15"/>
      <c r="F56" s="15"/>
      <c r="G56" s="15"/>
      <c r="H56" s="15"/>
      <c r="M56" s="106" t="s">
        <v>33</v>
      </c>
      <c r="N56" s="49">
        <v>24644182.05865407</v>
      </c>
      <c r="O56" s="49">
        <v>54776534.97760439</v>
      </c>
      <c r="P56" s="49">
        <v>47415689.07186997</v>
      </c>
      <c r="Q56" s="49">
        <v>41762766.83066249</v>
      </c>
      <c r="R56" s="49">
        <v>37608688.906191826</v>
      </c>
      <c r="S56" s="49">
        <v>37730721.90859127</v>
      </c>
    </row>
    <row r="57" spans="2:19" ht="12.75">
      <c r="B57" s="15"/>
      <c r="C57" s="15"/>
      <c r="D57" s="15"/>
      <c r="E57" s="15"/>
      <c r="F57" s="15"/>
      <c r="G57" s="15"/>
      <c r="H57" s="15"/>
      <c r="M57" s="98" t="s">
        <v>34</v>
      </c>
      <c r="N57" s="99"/>
      <c r="O57" s="99"/>
      <c r="P57" s="99"/>
      <c r="Q57" s="107" t="s">
        <v>14</v>
      </c>
      <c r="R57" s="107" t="s">
        <v>14</v>
      </c>
      <c r="S57" s="107" t="s">
        <v>14</v>
      </c>
    </row>
    <row r="58" spans="2:19" ht="12.75">
      <c r="B58" s="15"/>
      <c r="C58" s="15"/>
      <c r="D58" s="15"/>
      <c r="E58" s="15"/>
      <c r="F58" s="15"/>
      <c r="G58" s="15"/>
      <c r="H58" s="15"/>
      <c r="M58" s="101" t="s">
        <v>64</v>
      </c>
      <c r="N58" s="100">
        <v>-3230841.350000024</v>
      </c>
      <c r="O58" s="100">
        <v>-35907240.389999986</v>
      </c>
      <c r="P58" s="100">
        <v>-54950350.18005526</v>
      </c>
      <c r="Q58" s="100">
        <v>-58438742.97396135</v>
      </c>
      <c r="R58" s="100">
        <v>-61243957.70432401</v>
      </c>
      <c r="S58" s="100">
        <v>-64637796.7948724</v>
      </c>
    </row>
    <row r="59" spans="2:19" ht="12.75">
      <c r="B59" s="15"/>
      <c r="C59" s="15"/>
      <c r="D59" s="15"/>
      <c r="E59" s="15"/>
      <c r="F59" s="15"/>
      <c r="G59" s="15"/>
      <c r="H59" s="15"/>
      <c r="M59" s="101" t="s">
        <v>65</v>
      </c>
      <c r="N59" s="100">
        <v>0</v>
      </c>
      <c r="O59" s="100">
        <v>0</v>
      </c>
      <c r="P59" s="100">
        <v>15780.494215521961</v>
      </c>
      <c r="Q59" s="100">
        <v>6363.99361700099</v>
      </c>
      <c r="R59" s="100">
        <v>1451.6170690292493</v>
      </c>
      <c r="S59" s="100">
        <v>-15423.33066819515</v>
      </c>
    </row>
    <row r="60" spans="2:19" ht="12.75">
      <c r="B60" s="15"/>
      <c r="C60" s="15"/>
      <c r="D60" s="15"/>
      <c r="E60" s="15"/>
      <c r="F60" s="15"/>
      <c r="G60" s="15"/>
      <c r="H60" s="15"/>
      <c r="M60" s="97" t="s">
        <v>37</v>
      </c>
      <c r="N60" s="49">
        <v>-3230841.350000024</v>
      </c>
      <c r="O60" s="49">
        <v>-35907240.389999986</v>
      </c>
      <c r="P60" s="49">
        <v>-54934569.68583965</v>
      </c>
      <c r="Q60" s="49">
        <v>-58432378.980344415</v>
      </c>
      <c r="R60" s="49">
        <v>-61242506.087255</v>
      </c>
      <c r="S60" s="49">
        <v>-64653220.125540614</v>
      </c>
    </row>
    <row r="61" spans="2:19" ht="12.75">
      <c r="B61" s="15"/>
      <c r="C61" s="15"/>
      <c r="D61" s="15"/>
      <c r="E61" s="15"/>
      <c r="F61" s="15"/>
      <c r="G61" s="15"/>
      <c r="H61" s="15"/>
      <c r="M61" s="64" t="s">
        <v>38</v>
      </c>
      <c r="N61" s="80">
        <v>16154.206750000361</v>
      </c>
      <c r="O61" s="80">
        <v>179536.20195000013</v>
      </c>
      <c r="P61" s="80">
        <v>274672.8484291984</v>
      </c>
      <c r="Q61" s="80">
        <v>292161.8949017222</v>
      </c>
      <c r="R61" s="80">
        <v>306212.5304362755</v>
      </c>
      <c r="S61" s="80">
        <v>323266.1006277036</v>
      </c>
    </row>
    <row r="62" spans="2:19" ht="12.75">
      <c r="B62" s="15"/>
      <c r="C62" s="15"/>
      <c r="D62" s="15"/>
      <c r="E62" s="15"/>
      <c r="F62" s="15"/>
      <c r="G62" s="15"/>
      <c r="H62" s="15"/>
      <c r="M62" s="25" t="s">
        <v>66</v>
      </c>
      <c r="N62" s="27" t="s">
        <v>14</v>
      </c>
      <c r="O62" s="99" t="s">
        <v>14</v>
      </c>
      <c r="P62" s="27" t="s">
        <v>14</v>
      </c>
      <c r="Q62" s="108" t="s">
        <v>14</v>
      </c>
      <c r="R62" s="108" t="s">
        <v>14</v>
      </c>
      <c r="S62" s="108" t="s">
        <v>14</v>
      </c>
    </row>
    <row r="63" spans="2:19" ht="12.75">
      <c r="B63" s="15"/>
      <c r="C63" s="15"/>
      <c r="D63" s="15"/>
      <c r="E63" s="15"/>
      <c r="F63" s="15"/>
      <c r="G63" s="15"/>
      <c r="H63" s="15"/>
      <c r="M63" s="101" t="s">
        <v>67</v>
      </c>
      <c r="N63" s="109">
        <v>0</v>
      </c>
      <c r="O63" s="110">
        <v>0</v>
      </c>
      <c r="P63" s="109">
        <v>0</v>
      </c>
      <c r="Q63" s="109">
        <v>0</v>
      </c>
      <c r="R63" s="109">
        <v>0</v>
      </c>
      <c r="S63" s="109">
        <v>0</v>
      </c>
    </row>
    <row r="64" spans="2:19" ht="12.75">
      <c r="B64" s="15"/>
      <c r="C64" s="15"/>
      <c r="D64" s="15"/>
      <c r="E64" s="15"/>
      <c r="F64" s="15"/>
      <c r="G64" s="15"/>
      <c r="H64" s="15"/>
      <c r="M64" s="101" t="s">
        <v>68</v>
      </c>
      <c r="N64" s="111">
        <v>2384345.800002292</v>
      </c>
      <c r="O64" s="111">
        <v>199893976.3763306</v>
      </c>
      <c r="P64" s="111">
        <v>-88315922.15995228</v>
      </c>
      <c r="Q64" s="111">
        <v>-106187403.19625065</v>
      </c>
      <c r="R64" s="111">
        <v>-10619316.874855362</v>
      </c>
      <c r="S64" s="111">
        <v>25807815.034601226</v>
      </c>
    </row>
    <row r="65" spans="2:19" ht="12.75">
      <c r="B65" s="15"/>
      <c r="C65" s="15"/>
      <c r="D65" s="15"/>
      <c r="E65" s="15"/>
      <c r="F65" s="15"/>
      <c r="G65" s="15"/>
      <c r="H65" s="15"/>
      <c r="M65" s="101" t="s">
        <v>69</v>
      </c>
      <c r="N65" s="112">
        <v>0</v>
      </c>
      <c r="O65" s="100">
        <v>0</v>
      </c>
      <c r="P65" s="112">
        <v>0</v>
      </c>
      <c r="Q65" s="112">
        <v>0</v>
      </c>
      <c r="R65" s="112">
        <v>0</v>
      </c>
      <c r="S65" s="112">
        <v>0</v>
      </c>
    </row>
    <row r="66" spans="2:19" ht="12.75">
      <c r="B66" s="15"/>
      <c r="C66" s="15"/>
      <c r="D66" s="15"/>
      <c r="E66" s="15"/>
      <c r="F66" s="15"/>
      <c r="G66" s="15"/>
      <c r="H66" s="15"/>
      <c r="M66" s="29" t="s">
        <v>70</v>
      </c>
      <c r="N66" s="112">
        <v>0</v>
      </c>
      <c r="O66" s="100">
        <v>0</v>
      </c>
      <c r="P66" s="112">
        <v>0</v>
      </c>
      <c r="Q66" s="112">
        <v>0</v>
      </c>
      <c r="R66" s="112">
        <v>0</v>
      </c>
      <c r="S66" s="112">
        <v>0</v>
      </c>
    </row>
    <row r="67" spans="2:19" ht="12.75">
      <c r="B67" s="15"/>
      <c r="C67" s="15"/>
      <c r="D67" s="15"/>
      <c r="E67" s="15"/>
      <c r="F67" s="15"/>
      <c r="G67" s="15"/>
      <c r="H67" s="15"/>
      <c r="M67" s="29" t="s">
        <v>71</v>
      </c>
      <c r="N67" s="112">
        <v>-985208</v>
      </c>
      <c r="O67" s="112">
        <v>-1330936</v>
      </c>
      <c r="P67" s="112">
        <v>0</v>
      </c>
      <c r="Q67" s="112">
        <v>0</v>
      </c>
      <c r="R67" s="112">
        <v>0</v>
      </c>
      <c r="S67" s="112">
        <v>0</v>
      </c>
    </row>
    <row r="68" spans="2:19" ht="12.75">
      <c r="B68" s="15"/>
      <c r="C68" s="15"/>
      <c r="D68" s="15"/>
      <c r="E68" s="15"/>
      <c r="F68" s="15"/>
      <c r="G68" s="15"/>
      <c r="H68" s="15"/>
      <c r="M68" s="113" t="s">
        <v>47</v>
      </c>
      <c r="N68" s="72">
        <v>1399137.8000022918</v>
      </c>
      <c r="O68" s="72">
        <v>198563040.3763306</v>
      </c>
      <c r="P68" s="72">
        <v>-88315922.15995228</v>
      </c>
      <c r="Q68" s="72">
        <v>-106187403.19625065</v>
      </c>
      <c r="R68" s="72">
        <v>-10619316.874855362</v>
      </c>
      <c r="S68" s="72">
        <v>25807815.034601226</v>
      </c>
    </row>
    <row r="69" spans="2:19" ht="12.75">
      <c r="B69" s="15"/>
      <c r="C69" s="15"/>
      <c r="D69" s="15"/>
      <c r="E69" s="15"/>
      <c r="F69" s="15"/>
      <c r="G69" s="15"/>
      <c r="H69" s="15"/>
      <c r="M69" s="114" t="s">
        <v>48</v>
      </c>
      <c r="N69" s="115">
        <v>55664416.03483218</v>
      </c>
      <c r="O69" s="115">
        <v>273276287.20071703</v>
      </c>
      <c r="P69" s="115">
        <v>177716157.2752243</v>
      </c>
      <c r="Q69" s="115">
        <v>55151303.82419351</v>
      </c>
      <c r="R69" s="115">
        <v>21204382.29871121</v>
      </c>
      <c r="S69" s="115">
        <v>20412965.21699083</v>
      </c>
    </row>
    <row r="70" spans="2:19" ht="12.75">
      <c r="B70" s="15"/>
      <c r="C70" s="15"/>
      <c r="D70" s="15"/>
      <c r="E70" s="15"/>
      <c r="F70" s="15"/>
      <c r="G70" s="15"/>
      <c r="H70" s="15"/>
      <c r="M70" s="116" t="s">
        <v>49</v>
      </c>
      <c r="N70" s="117" t="s">
        <v>15</v>
      </c>
      <c r="O70" s="117" t="s">
        <v>15</v>
      </c>
      <c r="P70" s="117" t="s">
        <v>15</v>
      </c>
      <c r="Q70" s="117" t="s">
        <v>15</v>
      </c>
      <c r="R70" s="117" t="s">
        <v>15</v>
      </c>
      <c r="S70" s="117" t="s">
        <v>15</v>
      </c>
    </row>
    <row r="71" spans="2:19" ht="12.75">
      <c r="B71" s="15"/>
      <c r="C71" s="15"/>
      <c r="D71" s="15"/>
      <c r="E71" s="15"/>
      <c r="F71" s="15"/>
      <c r="G71" s="15"/>
      <c r="H71" s="15"/>
      <c r="M71" s="29" t="s">
        <v>51</v>
      </c>
      <c r="N71" s="118">
        <v>55398867.430722415</v>
      </c>
      <c r="O71" s="118">
        <v>270325007.1686623</v>
      </c>
      <c r="P71" s="118">
        <v>173200987.16405946</v>
      </c>
      <c r="Q71" s="118">
        <v>50348642.538137764</v>
      </c>
      <c r="R71" s="118">
        <v>16170751.661402464</v>
      </c>
      <c r="S71" s="118">
        <v>15099001.919001102</v>
      </c>
    </row>
    <row r="72" spans="2:19" ht="12.75">
      <c r="B72" s="15"/>
      <c r="C72" s="15"/>
      <c r="D72" s="15"/>
      <c r="E72" s="15"/>
      <c r="F72" s="15"/>
      <c r="G72" s="15"/>
      <c r="H72" s="15"/>
      <c r="M72" s="29" t="s">
        <v>72</v>
      </c>
      <c r="N72" s="118">
        <v>265548.60410959274</v>
      </c>
      <c r="O72" s="118">
        <v>2951280.032054797</v>
      </c>
      <c r="P72" s="118">
        <v>4515170.111164905</v>
      </c>
      <c r="Q72" s="118">
        <v>4802661.286055714</v>
      </c>
      <c r="R72" s="118">
        <v>5033630.637308627</v>
      </c>
      <c r="S72" s="118">
        <v>5313963.297989637</v>
      </c>
    </row>
    <row r="73" spans="2:19" ht="12.75">
      <c r="B73" s="15"/>
      <c r="C73" s="15"/>
      <c r="D73" s="15"/>
      <c r="E73" s="15"/>
      <c r="F73" s="15"/>
      <c r="G73" s="15"/>
      <c r="H73" s="15"/>
      <c r="M73" s="48" t="s">
        <v>55</v>
      </c>
      <c r="N73" s="119">
        <v>55664416.034832</v>
      </c>
      <c r="O73" s="119">
        <v>273276287.20071715</v>
      </c>
      <c r="P73" s="119">
        <v>177716157.2752244</v>
      </c>
      <c r="Q73" s="119">
        <v>55151303.82419349</v>
      </c>
      <c r="R73" s="119">
        <v>21204382.29871106</v>
      </c>
      <c r="S73" s="119">
        <v>20412965.21699077</v>
      </c>
    </row>
    <row r="74" spans="2:19" ht="12.75">
      <c r="B74" s="15"/>
      <c r="C74" s="15"/>
      <c r="D74" s="15"/>
      <c r="E74" s="15"/>
      <c r="F74" s="15"/>
      <c r="G74" s="15"/>
      <c r="H74" s="15"/>
      <c r="M74" s="114" t="s">
        <v>56</v>
      </c>
      <c r="N74" s="79">
        <v>0</v>
      </c>
      <c r="O74" s="79">
        <v>0</v>
      </c>
      <c r="P74" s="79">
        <v>0</v>
      </c>
      <c r="Q74" s="79">
        <v>0</v>
      </c>
      <c r="R74" s="79">
        <v>0</v>
      </c>
      <c r="S74" s="79">
        <v>0</v>
      </c>
    </row>
    <row r="75" spans="13:19" ht="12.75">
      <c r="M75" s="29"/>
      <c r="N75" s="49"/>
      <c r="O75" s="49"/>
      <c r="P75" s="49"/>
      <c r="Q75" s="49"/>
      <c r="R75" s="49"/>
      <c r="S75" s="49"/>
    </row>
    <row r="76" spans="13:19" ht="15" thickBot="1">
      <c r="M76" s="81" t="s">
        <v>57</v>
      </c>
      <c r="N76" s="82">
        <v>265548.60410959274</v>
      </c>
      <c r="O76" s="82">
        <v>2951280.032054797</v>
      </c>
      <c r="P76" s="82">
        <v>4515170.111164905</v>
      </c>
      <c r="Q76" s="82">
        <v>4802661.286055714</v>
      </c>
      <c r="R76" s="82">
        <v>5033630.637308627</v>
      </c>
      <c r="S76" s="82">
        <v>5313963.297989637</v>
      </c>
    </row>
    <row r="77" spans="13:19" ht="12.75">
      <c r="M77" s="120"/>
      <c r="N77" s="121"/>
      <c r="O77" s="121"/>
      <c r="P77" s="121"/>
      <c r="Q77" s="121"/>
      <c r="R77" s="121"/>
      <c r="S77" s="121"/>
    </row>
    <row r="78" spans="13:19" ht="15" thickBot="1">
      <c r="M78" s="89"/>
      <c r="N78" s="90"/>
      <c r="O78" s="90"/>
      <c r="P78" s="90"/>
      <c r="Q78" s="90"/>
      <c r="R78" s="90"/>
      <c r="S78" s="90"/>
    </row>
    <row r="79" spans="13:19" ht="12.75">
      <c r="M79" s="92" t="s">
        <v>73</v>
      </c>
      <c r="N79" s="93">
        <v>2015</v>
      </c>
      <c r="O79" s="93">
        <v>2016</v>
      </c>
      <c r="P79" s="93">
        <v>2017</v>
      </c>
      <c r="Q79" s="93">
        <v>2018</v>
      </c>
      <c r="R79" s="93">
        <v>2019</v>
      </c>
      <c r="S79" s="93">
        <v>2020</v>
      </c>
    </row>
    <row r="80" spans="13:19" ht="12.75">
      <c r="M80" s="122"/>
      <c r="N80" s="96" t="s">
        <v>13</v>
      </c>
      <c r="O80" s="96" t="s">
        <v>13</v>
      </c>
      <c r="P80" s="96" t="s">
        <v>13</v>
      </c>
      <c r="Q80" s="96" t="s">
        <v>13</v>
      </c>
      <c r="R80" s="96" t="s">
        <v>13</v>
      </c>
      <c r="S80" s="96" t="s">
        <v>13</v>
      </c>
    </row>
    <row r="81" spans="13:19" ht="12.75">
      <c r="M81" s="97" t="s">
        <v>21</v>
      </c>
      <c r="N81" s="80">
        <v>-44309727.74547538</v>
      </c>
      <c r="O81" s="80">
        <v>0</v>
      </c>
      <c r="P81" s="80">
        <v>0</v>
      </c>
      <c r="Q81" s="80">
        <v>1.7881393432617188E-07</v>
      </c>
      <c r="R81" s="80">
        <v>0</v>
      </c>
      <c r="S81" s="80">
        <v>0</v>
      </c>
    </row>
    <row r="82" spans="13:19" ht="12.75">
      <c r="M82" s="98" t="s">
        <v>22</v>
      </c>
      <c r="N82" s="99"/>
      <c r="O82" s="99"/>
      <c r="P82" s="99"/>
      <c r="Q82" s="99"/>
      <c r="R82" s="99"/>
      <c r="S82" s="99"/>
    </row>
    <row r="83" spans="13:19" ht="12.75">
      <c r="M83" s="101" t="s">
        <v>12</v>
      </c>
      <c r="N83" s="100">
        <v>27930771.563949622</v>
      </c>
      <c r="O83" s="100">
        <v>30728162.05883059</v>
      </c>
      <c r="P83" s="100">
        <v>28056013.40197645</v>
      </c>
      <c r="Q83" s="100">
        <v>-5110450.143419057</v>
      </c>
      <c r="R83" s="100">
        <v>-7052515.50979317</v>
      </c>
      <c r="S83" s="100">
        <v>-7301076.95141498</v>
      </c>
    </row>
    <row r="84" spans="13:19" ht="12.75">
      <c r="M84" s="101" t="s">
        <v>74</v>
      </c>
      <c r="N84" s="100">
        <v>0</v>
      </c>
      <c r="O84" s="100">
        <v>0</v>
      </c>
      <c r="P84" s="100">
        <v>0</v>
      </c>
      <c r="Q84" s="100">
        <v>6.984919309616089E-09</v>
      </c>
      <c r="R84" s="100">
        <v>4.190951585769653E-09</v>
      </c>
      <c r="S84" s="100">
        <v>6.05359673500061E-09</v>
      </c>
    </row>
    <row r="85" spans="13:19" ht="12.75">
      <c r="M85" s="101" t="s">
        <v>75</v>
      </c>
      <c r="N85" s="100">
        <v>0</v>
      </c>
      <c r="O85" s="100">
        <v>0</v>
      </c>
      <c r="P85" s="100">
        <v>0</v>
      </c>
      <c r="Q85" s="100">
        <v>0</v>
      </c>
      <c r="R85" s="100">
        <v>0</v>
      </c>
      <c r="S85" s="100">
        <v>0</v>
      </c>
    </row>
    <row r="86" spans="13:19" ht="12.75">
      <c r="M86" s="101" t="s">
        <v>76</v>
      </c>
      <c r="N86" s="100">
        <v>-15994289.299999997</v>
      </c>
      <c r="O86" s="100">
        <v>10615418.799999997</v>
      </c>
      <c r="P86" s="100">
        <v>195194.1000000015</v>
      </c>
      <c r="Q86" s="100">
        <v>25571159.299999997</v>
      </c>
      <c r="R86" s="100">
        <v>6463907.300000001</v>
      </c>
      <c r="S86" s="100">
        <v>-36680774.4</v>
      </c>
    </row>
    <row r="87" spans="13:19" ht="12.75">
      <c r="M87" s="101" t="s">
        <v>63</v>
      </c>
      <c r="N87" s="100">
        <v>-517857.19999999925</v>
      </c>
      <c r="O87" s="100">
        <v>25033.199999999255</v>
      </c>
      <c r="P87" s="100">
        <v>-74221.80000000168</v>
      </c>
      <c r="Q87" s="100">
        <v>-115475.70000000019</v>
      </c>
      <c r="R87" s="100">
        <v>115027.5</v>
      </c>
      <c r="S87" s="100">
        <v>-13954.20000000298</v>
      </c>
    </row>
    <row r="88" spans="13:19" ht="12.75">
      <c r="M88" s="106" t="s">
        <v>33</v>
      </c>
      <c r="N88" s="49">
        <v>11418625.063949615</v>
      </c>
      <c r="O88" s="49">
        <v>41368614.058830574</v>
      </c>
      <c r="P88" s="49">
        <v>28176985.701976463</v>
      </c>
      <c r="Q88" s="49">
        <v>20345233.456580937</v>
      </c>
      <c r="R88" s="49">
        <v>-473580.7097931653</v>
      </c>
      <c r="S88" s="49">
        <v>-43995805.55141498</v>
      </c>
    </row>
    <row r="89" spans="13:19" ht="12.75">
      <c r="M89" s="98" t="s">
        <v>34</v>
      </c>
      <c r="N89" s="99"/>
      <c r="O89" s="99"/>
      <c r="P89" s="99"/>
      <c r="Q89" s="99"/>
      <c r="R89" s="99"/>
      <c r="S89" s="99"/>
    </row>
    <row r="90" spans="13:19" ht="12.75">
      <c r="M90" s="101" t="s">
        <v>77</v>
      </c>
      <c r="N90" s="100">
        <v>20285217.211528003</v>
      </c>
      <c r="O90" s="100">
        <v>129020390</v>
      </c>
      <c r="P90" s="100">
        <v>-135126375</v>
      </c>
      <c r="Q90" s="100">
        <v>-170474946.3228316</v>
      </c>
      <c r="R90" s="100">
        <v>-6461893.1447843015</v>
      </c>
      <c r="S90" s="100">
        <v>70024067</v>
      </c>
    </row>
    <row r="91" spans="13:19" ht="12.75">
      <c r="M91" s="97" t="s">
        <v>37</v>
      </c>
      <c r="N91" s="49">
        <v>20285217.211528003</v>
      </c>
      <c r="O91" s="49">
        <v>129020390</v>
      </c>
      <c r="P91" s="49">
        <v>-135126375</v>
      </c>
      <c r="Q91" s="49">
        <v>-170474946.3228316</v>
      </c>
      <c r="R91" s="49">
        <v>-6461893.1447843015</v>
      </c>
      <c r="S91" s="49">
        <v>70024067</v>
      </c>
    </row>
    <row r="92" spans="13:19" ht="12.75">
      <c r="M92" s="64" t="s">
        <v>38</v>
      </c>
      <c r="N92" s="80">
        <v>14990231.269999994</v>
      </c>
      <c r="O92" s="80">
        <v>4504972.317499997</v>
      </c>
      <c r="P92" s="80">
        <v>-818641.8675000006</v>
      </c>
      <c r="Q92" s="80">
        <v>692679.3925000001</v>
      </c>
      <c r="R92" s="80">
        <v>-1839647.8124999981</v>
      </c>
      <c r="S92" s="80">
        <v>846175.8599999994</v>
      </c>
    </row>
    <row r="93" spans="13:19" ht="12.75">
      <c r="M93" s="25" t="s">
        <v>42</v>
      </c>
      <c r="N93" s="27"/>
      <c r="O93" s="27"/>
      <c r="P93" s="27"/>
      <c r="Q93" s="27"/>
      <c r="R93" s="27"/>
      <c r="S93" s="27"/>
    </row>
    <row r="94" spans="13:19" ht="12.75">
      <c r="M94" s="29" t="s">
        <v>78</v>
      </c>
      <c r="N94" s="27">
        <v>0</v>
      </c>
      <c r="O94" s="27">
        <v>0</v>
      </c>
      <c r="P94" s="27">
        <v>0</v>
      </c>
      <c r="Q94" s="27">
        <v>0</v>
      </c>
      <c r="R94" s="27">
        <v>0</v>
      </c>
      <c r="S94" s="27">
        <v>0</v>
      </c>
    </row>
    <row r="95" spans="13:19" ht="12.75">
      <c r="M95" s="101" t="s">
        <v>79</v>
      </c>
      <c r="N95" s="123">
        <v>0</v>
      </c>
      <c r="O95" s="123">
        <v>0</v>
      </c>
      <c r="P95" s="27">
        <v>0</v>
      </c>
      <c r="Q95" s="27">
        <v>0</v>
      </c>
      <c r="R95" s="27">
        <v>0</v>
      </c>
      <c r="S95" s="27">
        <v>0</v>
      </c>
    </row>
    <row r="96" spans="13:19" ht="12.75">
      <c r="M96" s="101" t="s">
        <v>80</v>
      </c>
      <c r="N96" s="100">
        <v>0</v>
      </c>
      <c r="O96" s="100">
        <v>0</v>
      </c>
      <c r="P96" s="100">
        <v>0</v>
      </c>
      <c r="Q96" s="100">
        <v>0</v>
      </c>
      <c r="R96" s="100">
        <v>0</v>
      </c>
      <c r="S96" s="100">
        <v>0</v>
      </c>
    </row>
    <row r="97" spans="13:19" ht="12.75">
      <c r="M97" s="101" t="s">
        <v>81</v>
      </c>
      <c r="N97" s="123">
        <v>0</v>
      </c>
      <c r="O97" s="123">
        <v>0</v>
      </c>
      <c r="P97" s="123">
        <v>0</v>
      </c>
      <c r="Q97" s="27">
        <v>0</v>
      </c>
      <c r="R97" s="27">
        <v>0</v>
      </c>
      <c r="S97" s="27">
        <v>0</v>
      </c>
    </row>
    <row r="98" spans="13:19" ht="12.75">
      <c r="M98" s="29" t="s">
        <v>82</v>
      </c>
      <c r="N98" s="102">
        <v>-2384345.800002292</v>
      </c>
      <c r="O98" s="102">
        <v>-199893976.3763306</v>
      </c>
      <c r="P98" s="102">
        <v>88315922.15995228</v>
      </c>
      <c r="Q98" s="100">
        <v>106187403.19625065</v>
      </c>
      <c r="R98" s="100">
        <v>10619316.874855362</v>
      </c>
      <c r="S98" s="100">
        <v>-25807815.034601226</v>
      </c>
    </row>
    <row r="99" spans="13:19" ht="12.75">
      <c r="M99" s="101" t="s">
        <v>83</v>
      </c>
      <c r="N99" s="100">
        <v>0</v>
      </c>
      <c r="O99" s="100">
        <v>0</v>
      </c>
      <c r="P99" s="100">
        <v>-547890.9944284894</v>
      </c>
      <c r="Q99" s="100">
        <v>-1750369.7225002237</v>
      </c>
      <c r="R99" s="100">
        <v>-1844195.2077778876</v>
      </c>
      <c r="S99" s="100">
        <v>-1066622.273983702</v>
      </c>
    </row>
    <row r="100" spans="13:19" ht="12.75">
      <c r="M100" s="101" t="s">
        <v>43</v>
      </c>
      <c r="N100" s="100">
        <v>0</v>
      </c>
      <c r="O100" s="100">
        <v>25000000</v>
      </c>
      <c r="P100" s="100">
        <v>20000000</v>
      </c>
      <c r="Q100" s="100">
        <v>45000000</v>
      </c>
      <c r="R100" s="100">
        <v>0</v>
      </c>
      <c r="S100" s="100">
        <v>0</v>
      </c>
    </row>
    <row r="101" spans="13:19" ht="12.75">
      <c r="M101" s="101" t="s">
        <v>84</v>
      </c>
      <c r="N101" s="100">
        <v>0</v>
      </c>
      <c r="O101" s="100">
        <v>0</v>
      </c>
      <c r="P101" s="100">
        <v>0</v>
      </c>
      <c r="Q101" s="100">
        <v>0</v>
      </c>
      <c r="R101" s="100">
        <v>0</v>
      </c>
      <c r="S101" s="100">
        <v>0</v>
      </c>
    </row>
    <row r="102" spans="13:19" ht="12.75">
      <c r="M102" s="101" t="s">
        <v>85</v>
      </c>
      <c r="N102" s="100">
        <v>0</v>
      </c>
      <c r="O102" s="100">
        <v>0</v>
      </c>
      <c r="P102" s="100">
        <v>0</v>
      </c>
      <c r="Q102" s="100">
        <v>0</v>
      </c>
      <c r="R102" s="100">
        <v>0</v>
      </c>
      <c r="S102" s="100">
        <v>0</v>
      </c>
    </row>
    <row r="103" spans="13:19" ht="12.75">
      <c r="M103" s="29" t="s">
        <v>86</v>
      </c>
      <c r="N103" s="100">
        <v>0</v>
      </c>
      <c r="O103" s="100">
        <v>0</v>
      </c>
      <c r="P103" s="100">
        <v>0</v>
      </c>
      <c r="Q103" s="100">
        <v>0</v>
      </c>
      <c r="R103" s="100">
        <v>0</v>
      </c>
      <c r="S103" s="100">
        <v>0</v>
      </c>
    </row>
    <row r="104" spans="13:19" ht="12.75">
      <c r="M104" s="114" t="s">
        <v>47</v>
      </c>
      <c r="N104" s="72">
        <v>-2384345.800002292</v>
      </c>
      <c r="O104" s="72">
        <v>-174893976.3763306</v>
      </c>
      <c r="P104" s="72">
        <v>107768031.1655238</v>
      </c>
      <c r="Q104" s="72">
        <v>149437033.4737504</v>
      </c>
      <c r="R104" s="72">
        <v>8775121.667077474</v>
      </c>
      <c r="S104" s="72">
        <v>-26874437.30858493</v>
      </c>
    </row>
    <row r="105" spans="13:19" ht="12.75">
      <c r="M105" s="114" t="s">
        <v>48</v>
      </c>
      <c r="N105" s="115">
        <v>0</v>
      </c>
      <c r="O105" s="115">
        <v>0</v>
      </c>
      <c r="P105" s="115">
        <v>1.7881393432617188E-07</v>
      </c>
      <c r="Q105" s="115">
        <v>0</v>
      </c>
      <c r="R105" s="115">
        <v>0</v>
      </c>
      <c r="S105" s="115">
        <v>0</v>
      </c>
    </row>
    <row r="106" spans="13:19" ht="12.75">
      <c r="M106" s="116" t="s">
        <v>49</v>
      </c>
      <c r="N106" s="124" t="s">
        <v>15</v>
      </c>
      <c r="O106" s="124" t="s">
        <v>15</v>
      </c>
      <c r="P106" s="124" t="s">
        <v>15</v>
      </c>
      <c r="Q106" s="124" t="s">
        <v>15</v>
      </c>
      <c r="R106" s="124" t="s">
        <v>15</v>
      </c>
      <c r="S106" s="124" t="s">
        <v>15</v>
      </c>
    </row>
    <row r="107" spans="13:19" ht="12.75">
      <c r="M107" s="125" t="s">
        <v>87</v>
      </c>
      <c r="N107" s="126">
        <v>0</v>
      </c>
      <c r="O107" s="126">
        <v>0</v>
      </c>
      <c r="P107" s="126">
        <v>0</v>
      </c>
      <c r="Q107" s="126">
        <v>0</v>
      </c>
      <c r="R107" s="126">
        <v>0</v>
      </c>
      <c r="S107" s="126">
        <v>0</v>
      </c>
    </row>
    <row r="108" spans="13:19" ht="12.75">
      <c r="M108" s="29" t="s">
        <v>88</v>
      </c>
      <c r="N108" s="118">
        <v>0</v>
      </c>
      <c r="O108" s="118">
        <v>0</v>
      </c>
      <c r="P108" s="118">
        <v>0</v>
      </c>
      <c r="Q108" s="118">
        <v>0</v>
      </c>
      <c r="R108" s="118">
        <v>0</v>
      </c>
      <c r="S108" s="118">
        <v>0</v>
      </c>
    </row>
    <row r="109" spans="13:19" ht="12.75">
      <c r="M109" s="106" t="s">
        <v>55</v>
      </c>
      <c r="N109" s="119">
        <v>0</v>
      </c>
      <c r="O109" s="119">
        <v>0</v>
      </c>
      <c r="P109" s="119">
        <v>0</v>
      </c>
      <c r="Q109" s="119">
        <v>0</v>
      </c>
      <c r="R109" s="119">
        <v>0</v>
      </c>
      <c r="S109" s="119">
        <v>0</v>
      </c>
    </row>
    <row r="110" spans="13:19" ht="12.75">
      <c r="M110" s="114" t="s">
        <v>56</v>
      </c>
      <c r="N110" s="127">
        <v>0</v>
      </c>
      <c r="O110" s="127">
        <v>0</v>
      </c>
      <c r="P110" s="127">
        <v>1.7881393432617188E-07</v>
      </c>
      <c r="Q110" s="127">
        <v>0</v>
      </c>
      <c r="R110" s="127">
        <v>0</v>
      </c>
      <c r="S110" s="127">
        <v>0</v>
      </c>
    </row>
    <row r="111" spans="13:19" ht="12.75">
      <c r="M111" s="29"/>
      <c r="N111" s="49"/>
      <c r="O111" s="49"/>
      <c r="P111" s="49"/>
      <c r="Q111" s="49"/>
      <c r="R111" s="49"/>
      <c r="S111" s="49"/>
    </row>
    <row r="112" spans="13:19" ht="15" thickBot="1">
      <c r="M112" s="81" t="s">
        <v>57</v>
      </c>
      <c r="N112" s="82">
        <v>0</v>
      </c>
      <c r="O112" s="82">
        <v>0</v>
      </c>
      <c r="P112" s="82">
        <v>0</v>
      </c>
      <c r="Q112" s="82">
        <v>0</v>
      </c>
      <c r="R112" s="82">
        <v>0</v>
      </c>
      <c r="S112" s="82">
        <v>0</v>
      </c>
    </row>
    <row r="113" spans="13:19" ht="12.75">
      <c r="M113" s="128"/>
      <c r="N113" s="129"/>
      <c r="O113" s="129"/>
      <c r="P113" s="129"/>
      <c r="Q113" s="129"/>
      <c r="R113" s="129"/>
      <c r="S113" s="129"/>
    </row>
    <row r="114" spans="13:19" ht="15" thickBot="1">
      <c r="M114" s="89"/>
      <c r="N114" s="90"/>
      <c r="O114" s="90"/>
      <c r="P114" s="90"/>
      <c r="Q114" s="90"/>
      <c r="R114" s="90"/>
      <c r="S114" s="90"/>
    </row>
    <row r="115" spans="13:19" ht="12.75">
      <c r="M115" s="92" t="s">
        <v>89</v>
      </c>
      <c r="N115" s="93">
        <v>2015</v>
      </c>
      <c r="O115" s="93">
        <v>2016</v>
      </c>
      <c r="P115" s="93">
        <v>2017</v>
      </c>
      <c r="Q115" s="93">
        <v>2018</v>
      </c>
      <c r="R115" s="93">
        <v>2019</v>
      </c>
      <c r="S115" s="93">
        <v>2020</v>
      </c>
    </row>
    <row r="116" spans="13:19" ht="12.75">
      <c r="M116" s="122"/>
      <c r="N116" s="96" t="s">
        <v>13</v>
      </c>
      <c r="O116" s="96" t="s">
        <v>13</v>
      </c>
      <c r="P116" s="96" t="s">
        <v>13</v>
      </c>
      <c r="Q116" s="96" t="s">
        <v>13</v>
      </c>
      <c r="R116" s="96" t="s">
        <v>13</v>
      </c>
      <c r="S116" s="96" t="s">
        <v>13</v>
      </c>
    </row>
    <row r="117" spans="13:19" ht="12.75">
      <c r="M117" s="97" t="s">
        <v>21</v>
      </c>
      <c r="N117" s="80">
        <v>56449897.609999985</v>
      </c>
      <c r="O117" s="49">
        <v>29927002.174200684</v>
      </c>
      <c r="P117" s="80">
        <v>29927002.174200684</v>
      </c>
      <c r="Q117" s="80">
        <v>916791.5569606572</v>
      </c>
      <c r="R117" s="80">
        <v>2336930.337192014</v>
      </c>
      <c r="S117" s="80">
        <v>3813874.6686326563</v>
      </c>
    </row>
    <row r="118" spans="13:19" ht="12.75">
      <c r="M118" s="98" t="s">
        <v>22</v>
      </c>
      <c r="N118" s="99"/>
      <c r="O118" s="99"/>
      <c r="P118" s="99"/>
      <c r="Q118" s="99"/>
      <c r="R118" s="99"/>
      <c r="S118" s="99"/>
    </row>
    <row r="119" spans="13:19" ht="12.75">
      <c r="M119" s="101" t="s">
        <v>12</v>
      </c>
      <c r="N119" s="100">
        <v>-26522895.4357993</v>
      </c>
      <c r="O119" s="100">
        <v>0</v>
      </c>
      <c r="P119" s="100">
        <v>-29374835.3926722</v>
      </c>
      <c r="Q119" s="100">
        <v>1380101.8511006683</v>
      </c>
      <c r="R119" s="100">
        <v>1368725.7058171928</v>
      </c>
      <c r="S119" s="100">
        <v>1345429.6038817614</v>
      </c>
    </row>
    <row r="120" spans="13:19" ht="12.75">
      <c r="M120" s="101" t="s">
        <v>62</v>
      </c>
      <c r="N120" s="100">
        <v>0</v>
      </c>
      <c r="O120" s="100">
        <v>0</v>
      </c>
      <c r="P120" s="100">
        <v>364624.7754321728</v>
      </c>
      <c r="Q120" s="100">
        <v>40036.929130688775</v>
      </c>
      <c r="R120" s="100">
        <v>108218.62562346458</v>
      </c>
      <c r="S120" s="100">
        <v>198022.4092908278</v>
      </c>
    </row>
    <row r="121" spans="13:19" ht="12.75">
      <c r="M121" s="101" t="s">
        <v>90</v>
      </c>
      <c r="N121" s="100">
        <v>0</v>
      </c>
      <c r="O121" s="100">
        <v>0</v>
      </c>
      <c r="P121" s="100">
        <v>0</v>
      </c>
      <c r="Q121" s="100">
        <v>0</v>
      </c>
      <c r="R121" s="100">
        <v>0</v>
      </c>
      <c r="S121" s="100">
        <v>0</v>
      </c>
    </row>
    <row r="122" spans="13:19" ht="12.75">
      <c r="M122" s="101" t="s">
        <v>91</v>
      </c>
      <c r="N122" s="100">
        <v>0</v>
      </c>
      <c r="O122" s="100">
        <v>0</v>
      </c>
      <c r="P122" s="100">
        <v>0</v>
      </c>
      <c r="Q122" s="100">
        <v>0</v>
      </c>
      <c r="R122" s="100">
        <v>0</v>
      </c>
      <c r="S122" s="100">
        <v>0</v>
      </c>
    </row>
    <row r="123" spans="13:19" ht="12.75">
      <c r="M123" s="106" t="s">
        <v>33</v>
      </c>
      <c r="N123" s="49">
        <v>-26522895.4357993</v>
      </c>
      <c r="O123" s="49">
        <v>0</v>
      </c>
      <c r="P123" s="49">
        <v>-29010210.617240027</v>
      </c>
      <c r="Q123" s="49">
        <v>1420138.7802313566</v>
      </c>
      <c r="R123" s="49">
        <v>1476944.3314406574</v>
      </c>
      <c r="S123" s="49">
        <v>1543452.0131725892</v>
      </c>
    </row>
    <row r="124" spans="13:19" ht="12.75">
      <c r="M124" s="25" t="s">
        <v>92</v>
      </c>
      <c r="N124" s="27"/>
      <c r="O124" s="27"/>
      <c r="P124" s="27"/>
      <c r="Q124" s="27"/>
      <c r="R124" s="27"/>
      <c r="S124" s="27"/>
    </row>
    <row r="125" spans="13:19" ht="12.75">
      <c r="M125" s="29" t="s">
        <v>93</v>
      </c>
      <c r="N125" s="130"/>
      <c r="O125" s="27"/>
      <c r="P125" s="130"/>
      <c r="Q125" s="130"/>
      <c r="R125" s="130"/>
      <c r="S125" s="130"/>
    </row>
    <row r="126" spans="13:19" ht="12.75">
      <c r="M126" s="29" t="s">
        <v>94</v>
      </c>
      <c r="N126" s="131">
        <v>0</v>
      </c>
      <c r="O126" s="102">
        <v>0</v>
      </c>
      <c r="P126" s="112">
        <v>0</v>
      </c>
      <c r="Q126" s="112">
        <v>0</v>
      </c>
      <c r="R126" s="112">
        <v>0</v>
      </c>
      <c r="S126" s="112">
        <v>0</v>
      </c>
    </row>
    <row r="127" spans="13:19" ht="12.75">
      <c r="M127" s="29" t="s">
        <v>95</v>
      </c>
      <c r="N127" s="112">
        <v>0</v>
      </c>
      <c r="O127" s="100">
        <v>0</v>
      </c>
      <c r="P127" s="112">
        <v>0</v>
      </c>
      <c r="Q127" s="112">
        <v>0</v>
      </c>
      <c r="R127" s="112">
        <v>0</v>
      </c>
      <c r="S127" s="112">
        <v>0</v>
      </c>
    </row>
    <row r="128" spans="13:19" ht="12.75">
      <c r="M128" s="29" t="s">
        <v>96</v>
      </c>
      <c r="N128" s="131">
        <v>0</v>
      </c>
      <c r="O128" s="131">
        <v>0</v>
      </c>
      <c r="P128" s="131">
        <v>0</v>
      </c>
      <c r="Q128" s="112">
        <v>0</v>
      </c>
      <c r="R128" s="112">
        <v>0</v>
      </c>
      <c r="S128" s="112">
        <v>0</v>
      </c>
    </row>
    <row r="129" spans="13:19" ht="12.75">
      <c r="M129" s="29" t="s">
        <v>97</v>
      </c>
      <c r="N129" s="112">
        <v>0</v>
      </c>
      <c r="O129" s="100">
        <v>0</v>
      </c>
      <c r="P129" s="112">
        <v>0</v>
      </c>
      <c r="Q129" s="112">
        <v>0</v>
      </c>
      <c r="R129" s="112">
        <v>0</v>
      </c>
      <c r="S129" s="112">
        <v>0</v>
      </c>
    </row>
    <row r="130" spans="13:19" ht="12.75">
      <c r="M130" s="29" t="s">
        <v>98</v>
      </c>
      <c r="N130" s="112">
        <v>0</v>
      </c>
      <c r="O130" s="100">
        <v>0</v>
      </c>
      <c r="P130" s="112">
        <v>0</v>
      </c>
      <c r="Q130" s="112">
        <v>0</v>
      </c>
      <c r="R130" s="112">
        <v>0</v>
      </c>
      <c r="S130" s="112">
        <v>0</v>
      </c>
    </row>
    <row r="131" spans="13:19" ht="12.75">
      <c r="M131" s="29" t="s">
        <v>99</v>
      </c>
      <c r="N131" s="112">
        <v>0</v>
      </c>
      <c r="O131" s="100">
        <v>0</v>
      </c>
      <c r="P131" s="112">
        <v>0</v>
      </c>
      <c r="Q131" s="112">
        <v>0</v>
      </c>
      <c r="R131" s="112">
        <v>0</v>
      </c>
      <c r="S131" s="112">
        <v>0</v>
      </c>
    </row>
    <row r="132" spans="13:19" ht="12.75">
      <c r="M132" s="101" t="s">
        <v>100</v>
      </c>
      <c r="N132" s="100">
        <v>0</v>
      </c>
      <c r="O132" s="100">
        <v>0</v>
      </c>
      <c r="P132" s="100">
        <v>0</v>
      </c>
      <c r="Q132" s="100">
        <v>0</v>
      </c>
      <c r="R132" s="100">
        <v>0</v>
      </c>
      <c r="S132" s="100">
        <v>0</v>
      </c>
    </row>
    <row r="133" spans="13:19" ht="12.75">
      <c r="M133" s="114" t="s">
        <v>47</v>
      </c>
      <c r="N133" s="72">
        <v>0</v>
      </c>
      <c r="O133" s="72">
        <v>0</v>
      </c>
      <c r="P133" s="72">
        <v>0</v>
      </c>
      <c r="Q133" s="72">
        <v>0</v>
      </c>
      <c r="R133" s="72">
        <v>0</v>
      </c>
      <c r="S133" s="72">
        <v>0</v>
      </c>
    </row>
    <row r="134" spans="13:19" ht="12.75">
      <c r="M134" s="114" t="s">
        <v>48</v>
      </c>
      <c r="N134" s="115">
        <v>29927002.174200684</v>
      </c>
      <c r="O134" s="115">
        <v>29927002.174200684</v>
      </c>
      <c r="P134" s="115">
        <v>916791.5569606572</v>
      </c>
      <c r="Q134" s="115">
        <v>2336930.337192014</v>
      </c>
      <c r="R134" s="115">
        <v>3813874.6686326563</v>
      </c>
      <c r="S134" s="115">
        <v>5357326.681805253</v>
      </c>
    </row>
    <row r="135" spans="13:19" ht="12.75">
      <c r="M135" s="98" t="s">
        <v>49</v>
      </c>
      <c r="N135" s="124" t="s">
        <v>15</v>
      </c>
      <c r="O135" s="124" t="s">
        <v>15</v>
      </c>
      <c r="P135" s="124" t="s">
        <v>15</v>
      </c>
      <c r="Q135" s="124" t="s">
        <v>15</v>
      </c>
      <c r="R135" s="124" t="s">
        <v>15</v>
      </c>
      <c r="S135" s="124" t="s">
        <v>15</v>
      </c>
    </row>
    <row r="136" spans="13:19" ht="12.75">
      <c r="M136" s="101" t="s">
        <v>101</v>
      </c>
      <c r="N136" s="100">
        <v>0</v>
      </c>
      <c r="O136" s="100">
        <v>0</v>
      </c>
      <c r="P136" s="100">
        <v>916791.556960687</v>
      </c>
      <c r="Q136" s="100">
        <v>2336930.3371920437</v>
      </c>
      <c r="R136" s="100">
        <v>3813874.668632701</v>
      </c>
      <c r="S136" s="100">
        <v>5357326.681805268</v>
      </c>
    </row>
    <row r="137" spans="13:19" ht="12.75">
      <c r="M137" s="106" t="s">
        <v>55</v>
      </c>
      <c r="N137" s="119">
        <v>0</v>
      </c>
      <c r="O137" s="119">
        <v>0</v>
      </c>
      <c r="P137" s="119">
        <v>916791.556960687</v>
      </c>
      <c r="Q137" s="119">
        <v>2336930.3371920437</v>
      </c>
      <c r="R137" s="119">
        <v>3813874.668632701</v>
      </c>
      <c r="S137" s="119">
        <v>5357326.681805268</v>
      </c>
    </row>
    <row r="138" spans="13:19" ht="12.75">
      <c r="M138" s="114" t="s">
        <v>56</v>
      </c>
      <c r="N138" s="127">
        <v>29927002.174200684</v>
      </c>
      <c r="O138" s="127">
        <v>29927002.174200684</v>
      </c>
      <c r="P138" s="127">
        <v>0</v>
      </c>
      <c r="Q138" s="127">
        <v>0</v>
      </c>
      <c r="R138" s="127">
        <v>0</v>
      </c>
      <c r="S138" s="127">
        <v>0</v>
      </c>
    </row>
    <row r="139" spans="13:19" ht="12.75">
      <c r="M139" s="29"/>
      <c r="N139" s="49"/>
      <c r="O139" s="49"/>
      <c r="P139" s="49"/>
      <c r="Q139" s="49"/>
      <c r="R139" s="49"/>
      <c r="S139" s="49"/>
    </row>
    <row r="140" spans="13:19" ht="15" thickBot="1">
      <c r="M140" s="81" t="s">
        <v>57</v>
      </c>
      <c r="N140" s="82">
        <v>0</v>
      </c>
      <c r="O140" s="82">
        <v>0</v>
      </c>
      <c r="P140" s="82">
        <v>916791.556960687</v>
      </c>
      <c r="Q140" s="82">
        <v>2336930.3371920437</v>
      </c>
      <c r="R140" s="82">
        <v>3813874.668632701</v>
      </c>
      <c r="S140" s="82">
        <v>5357326.681805268</v>
      </c>
    </row>
    <row r="141" spans="13:19" ht="12.75">
      <c r="M141" s="132"/>
      <c r="N141" s="133"/>
      <c r="O141" s="133"/>
      <c r="P141" s="133"/>
      <c r="Q141" s="133"/>
      <c r="R141" s="133"/>
      <c r="S141" s="133"/>
    </row>
    <row r="142" spans="13:19" ht="12.75">
      <c r="M142" s="132"/>
      <c r="N142" s="134"/>
      <c r="O142" s="135"/>
      <c r="P142" s="135"/>
      <c r="Q142" s="135"/>
      <c r="R142" s="136"/>
      <c r="S142" s="136"/>
    </row>
    <row r="143" spans="13:19" ht="15" thickBot="1">
      <c r="M143" s="89"/>
      <c r="N143" s="90"/>
      <c r="O143" s="90"/>
      <c r="P143" s="90"/>
      <c r="Q143" s="90"/>
      <c r="R143" s="90"/>
      <c r="S143" s="90"/>
    </row>
    <row r="144" spans="13:19" ht="12.75">
      <c r="M144" s="92" t="s">
        <v>102</v>
      </c>
      <c r="N144" s="93">
        <v>2015</v>
      </c>
      <c r="O144" s="93">
        <v>2016</v>
      </c>
      <c r="P144" s="93">
        <v>2017</v>
      </c>
      <c r="Q144" s="93">
        <v>2018</v>
      </c>
      <c r="R144" s="93">
        <v>2019</v>
      </c>
      <c r="S144" s="93">
        <v>2020</v>
      </c>
    </row>
    <row r="145" spans="13:19" ht="12.75">
      <c r="M145" s="122"/>
      <c r="N145" s="96" t="s">
        <v>13</v>
      </c>
      <c r="O145" s="96" t="s">
        <v>13</v>
      </c>
      <c r="P145" s="96" t="s">
        <v>13</v>
      </c>
      <c r="Q145" s="96" t="s">
        <v>13</v>
      </c>
      <c r="R145" s="96" t="s">
        <v>13</v>
      </c>
      <c r="S145" s="96" t="s">
        <v>13</v>
      </c>
    </row>
    <row r="146" spans="13:19" ht="12.75">
      <c r="M146" s="97" t="s">
        <v>21</v>
      </c>
      <c r="N146" s="80">
        <v>7534.749239999801</v>
      </c>
      <c r="O146" s="49">
        <v>7576.190360814333</v>
      </c>
      <c r="P146" s="80">
        <v>7629.2236933372915</v>
      </c>
      <c r="Q146" s="80">
        <v>555611.7688061483</v>
      </c>
      <c r="R146" s="80">
        <v>2316649.2372674495</v>
      </c>
      <c r="S146" s="80">
        <v>4219919.000595655</v>
      </c>
    </row>
    <row r="147" spans="13:19" ht="12.75">
      <c r="M147" s="137" t="s">
        <v>103</v>
      </c>
      <c r="N147" s="99"/>
      <c r="O147" s="99"/>
      <c r="P147" s="99"/>
      <c r="Q147" s="99"/>
      <c r="R147" s="99"/>
      <c r="S147" s="99"/>
    </row>
    <row r="148" spans="13:19" ht="12.75">
      <c r="M148" s="101" t="s">
        <v>12</v>
      </c>
      <c r="N148" s="100">
        <v>0</v>
      </c>
      <c r="O148" s="100">
        <v>637755.1020408161</v>
      </c>
      <c r="P148" s="100">
        <v>2169679.466333583</v>
      </c>
      <c r="Q148" s="100">
        <v>4135014.876135148</v>
      </c>
      <c r="R148" s="100">
        <v>5974111.384923356</v>
      </c>
      <c r="S148" s="100">
        <v>5974111.38492336</v>
      </c>
    </row>
    <row r="149" spans="13:19" ht="12.75">
      <c r="M149" s="101" t="s">
        <v>104</v>
      </c>
      <c r="N149" s="100">
        <v>41.441120820018114</v>
      </c>
      <c r="O149" s="100">
        <v>53.03333252572338</v>
      </c>
      <c r="P149" s="100">
        <v>91.55068432012922</v>
      </c>
      <c r="Q149" s="100">
        <v>10667.745961078268</v>
      </c>
      <c r="R149" s="100">
        <v>59074.55555032025</v>
      </c>
      <c r="S149" s="100">
        <v>128707.5295181679</v>
      </c>
    </row>
    <row r="150" spans="13:19" ht="12.75">
      <c r="M150" s="101" t="s">
        <v>63</v>
      </c>
      <c r="N150" s="100">
        <v>0</v>
      </c>
      <c r="O150" s="100">
        <v>0</v>
      </c>
      <c r="P150" s="100">
        <v>0</v>
      </c>
      <c r="Q150" s="100">
        <v>0</v>
      </c>
      <c r="R150" s="100">
        <v>0</v>
      </c>
      <c r="S150" s="100">
        <v>0</v>
      </c>
    </row>
    <row r="151" spans="13:19" ht="12.75">
      <c r="M151" s="101" t="s">
        <v>105</v>
      </c>
      <c r="N151" s="100">
        <v>0</v>
      </c>
      <c r="O151" s="100">
        <v>0</v>
      </c>
      <c r="P151" s="100">
        <v>0</v>
      </c>
      <c r="Q151" s="100">
        <v>0</v>
      </c>
      <c r="R151" s="100">
        <v>0</v>
      </c>
      <c r="S151" s="100">
        <v>0</v>
      </c>
    </row>
    <row r="152" spans="13:19" ht="12.75">
      <c r="M152" s="106" t="s">
        <v>33</v>
      </c>
      <c r="N152" s="49">
        <v>41.44112082011998</v>
      </c>
      <c r="O152" s="49">
        <v>637808.1353733428</v>
      </c>
      <c r="P152" s="49">
        <v>2169771.0170179047</v>
      </c>
      <c r="Q152" s="49">
        <v>4145682.6220962256</v>
      </c>
      <c r="R152" s="49">
        <v>6033185.940473677</v>
      </c>
      <c r="S152" s="49">
        <v>6102818.914441529</v>
      </c>
    </row>
    <row r="153" spans="13:19" ht="12.75">
      <c r="M153" s="98" t="s">
        <v>34</v>
      </c>
      <c r="N153" s="99"/>
      <c r="O153" s="99"/>
      <c r="P153" s="99"/>
      <c r="Q153" s="99"/>
      <c r="R153" s="99"/>
      <c r="S153" s="99"/>
    </row>
    <row r="154" spans="13:19" ht="12.75">
      <c r="M154" s="101" t="s">
        <v>106</v>
      </c>
      <c r="N154" s="27">
        <v>0</v>
      </c>
      <c r="O154" s="27">
        <v>-637755.1020408161</v>
      </c>
      <c r="P154" s="27">
        <v>-2169679.466333585</v>
      </c>
      <c r="Q154" s="27">
        <v>-4135014.87613515</v>
      </c>
      <c r="R154" s="27">
        <v>-5974111.3849233575</v>
      </c>
      <c r="S154" s="27">
        <v>-5974111.38492336</v>
      </c>
    </row>
    <row r="155" spans="13:19" ht="12.75">
      <c r="M155" s="101" t="s">
        <v>107</v>
      </c>
      <c r="N155" s="80">
        <v>0</v>
      </c>
      <c r="O155" s="80">
        <v>0</v>
      </c>
      <c r="P155" s="80">
        <v>0</v>
      </c>
      <c r="Q155" s="80">
        <v>0</v>
      </c>
      <c r="R155" s="80">
        <v>0</v>
      </c>
      <c r="S155" s="80">
        <v>0</v>
      </c>
    </row>
    <row r="156" spans="13:19" ht="12.75">
      <c r="M156" s="97" t="s">
        <v>37</v>
      </c>
      <c r="N156" s="80">
        <v>0</v>
      </c>
      <c r="O156" s="80">
        <v>-637755.1020408161</v>
      </c>
      <c r="P156" s="80">
        <v>-2169679.466333585</v>
      </c>
      <c r="Q156" s="80">
        <v>-4135014.87613515</v>
      </c>
      <c r="R156" s="80">
        <v>-5974111.3849233575</v>
      </c>
      <c r="S156" s="80">
        <v>-5974111.38492336</v>
      </c>
    </row>
    <row r="157" spans="13:19" ht="12.75">
      <c r="M157" s="25" t="s">
        <v>42</v>
      </c>
      <c r="N157" s="27"/>
      <c r="O157" s="99"/>
      <c r="P157" s="27"/>
      <c r="Q157" s="27"/>
      <c r="R157" s="27"/>
      <c r="S157" s="27"/>
    </row>
    <row r="158" spans="13:19" ht="12.75">
      <c r="M158" s="29" t="s">
        <v>108</v>
      </c>
      <c r="N158" s="112">
        <v>0</v>
      </c>
      <c r="O158" s="100">
        <v>0</v>
      </c>
      <c r="P158" s="112">
        <v>547890.9944284894</v>
      </c>
      <c r="Q158" s="112">
        <v>1750369.7225002237</v>
      </c>
      <c r="R158" s="112">
        <v>1844195.2077778876</v>
      </c>
      <c r="S158" s="112">
        <v>1066622.273983702</v>
      </c>
    </row>
    <row r="159" spans="13:19" ht="12.75">
      <c r="M159" s="29" t="s">
        <v>109</v>
      </c>
      <c r="N159" s="112">
        <v>0</v>
      </c>
      <c r="O159" s="100">
        <v>0</v>
      </c>
      <c r="P159" s="112">
        <v>0</v>
      </c>
      <c r="Q159" s="112">
        <v>0</v>
      </c>
      <c r="R159" s="112">
        <v>0</v>
      </c>
      <c r="S159" s="112">
        <v>0</v>
      </c>
    </row>
    <row r="160" spans="13:19" ht="12.75">
      <c r="M160" s="29" t="s">
        <v>110</v>
      </c>
      <c r="N160" s="112">
        <v>0</v>
      </c>
      <c r="O160" s="138">
        <v>0</v>
      </c>
      <c r="P160" s="112">
        <v>0</v>
      </c>
      <c r="Q160" s="112">
        <v>0</v>
      </c>
      <c r="R160" s="112">
        <v>0</v>
      </c>
      <c r="S160" s="112">
        <v>0</v>
      </c>
    </row>
    <row r="161" spans="13:19" ht="12.75">
      <c r="M161" s="114" t="s">
        <v>47</v>
      </c>
      <c r="N161" s="72">
        <v>0</v>
      </c>
      <c r="O161" s="72">
        <v>0</v>
      </c>
      <c r="P161" s="72">
        <v>547890.9944284894</v>
      </c>
      <c r="Q161" s="72">
        <v>1750369.7225002237</v>
      </c>
      <c r="R161" s="72">
        <v>1844195.2077778878</v>
      </c>
      <c r="S161" s="72">
        <v>1066622.273983702</v>
      </c>
    </row>
    <row r="162" spans="13:19" ht="12.75">
      <c r="M162" s="114" t="s">
        <v>48</v>
      </c>
      <c r="N162" s="115">
        <v>7576.190360814333</v>
      </c>
      <c r="O162" s="115">
        <v>7629.2236933372915</v>
      </c>
      <c r="P162" s="115">
        <v>555611.7688061483</v>
      </c>
      <c r="Q162" s="115">
        <v>2316649.2372674495</v>
      </c>
      <c r="R162" s="115">
        <v>4219919.000595655</v>
      </c>
      <c r="S162" s="115">
        <v>5415248.804097529</v>
      </c>
    </row>
    <row r="163" spans="13:19" ht="12.75">
      <c r="M163" s="98" t="s">
        <v>49</v>
      </c>
      <c r="N163" s="124" t="s">
        <v>15</v>
      </c>
      <c r="O163" s="124" t="s">
        <v>15</v>
      </c>
      <c r="P163" s="124" t="s">
        <v>15</v>
      </c>
      <c r="Q163" s="124" t="s">
        <v>15</v>
      </c>
      <c r="R163" s="124" t="s">
        <v>15</v>
      </c>
      <c r="S163" s="124" t="s">
        <v>15</v>
      </c>
    </row>
    <row r="164" spans="13:19" ht="12.75">
      <c r="M164" s="101" t="s">
        <v>111</v>
      </c>
      <c r="N164" s="27">
        <v>637755.1020408161</v>
      </c>
      <c r="O164" s="27">
        <v>2169679.466333583</v>
      </c>
      <c r="P164" s="27">
        <v>4135014.876135148</v>
      </c>
      <c r="Q164" s="27">
        <v>5974111.384923356</v>
      </c>
      <c r="R164" s="27">
        <v>5974111.38492336</v>
      </c>
      <c r="S164" s="27">
        <v>5974111.38492336</v>
      </c>
    </row>
    <row r="165" spans="13:19" ht="12.75">
      <c r="M165" s="101" t="s">
        <v>112</v>
      </c>
      <c r="N165" s="100">
        <v>0</v>
      </c>
      <c r="O165" s="100">
        <v>0</v>
      </c>
      <c r="P165" s="100">
        <v>0</v>
      </c>
      <c r="Q165" s="100">
        <v>0</v>
      </c>
      <c r="R165" s="100">
        <v>0</v>
      </c>
      <c r="S165" s="100">
        <v>0</v>
      </c>
    </row>
    <row r="166" spans="13:19" ht="12.75">
      <c r="M166" s="101" t="s">
        <v>113</v>
      </c>
      <c r="N166" s="100"/>
      <c r="O166" s="100"/>
      <c r="P166" s="100"/>
      <c r="Q166" s="100"/>
      <c r="R166" s="100"/>
      <c r="S166" s="100"/>
    </row>
    <row r="167" spans="13:19" ht="12.75">
      <c r="M167" s="106" t="s">
        <v>55</v>
      </c>
      <c r="N167" s="119">
        <v>637755.102040818</v>
      </c>
      <c r="O167" s="119">
        <v>2169679.466333583</v>
      </c>
      <c r="P167" s="119">
        <v>4135014.876135148</v>
      </c>
      <c r="Q167" s="119">
        <v>5974111.384923354</v>
      </c>
      <c r="R167" s="119">
        <v>5974111.384923361</v>
      </c>
      <c r="S167" s="119">
        <v>5974111.384923359</v>
      </c>
    </row>
    <row r="168" spans="13:19" ht="12.75">
      <c r="M168" s="114" t="s">
        <v>56</v>
      </c>
      <c r="N168" s="127">
        <v>-630178.9116800036</v>
      </c>
      <c r="O168" s="127">
        <v>-2162050.2426402457</v>
      </c>
      <c r="P168" s="127">
        <v>-3579403.107329</v>
      </c>
      <c r="Q168" s="127">
        <v>-3657462.1476559043</v>
      </c>
      <c r="R168" s="127">
        <v>-1754192.384327706</v>
      </c>
      <c r="S168" s="127">
        <v>-558862.5808258308</v>
      </c>
    </row>
    <row r="169" spans="13:19" ht="12.75">
      <c r="M169" s="29"/>
      <c r="N169" s="49"/>
      <c r="O169" s="49"/>
      <c r="P169" s="49"/>
      <c r="Q169" s="49"/>
      <c r="R169" s="49"/>
      <c r="S169" s="49"/>
    </row>
    <row r="170" spans="13:19" ht="15" thickBot="1">
      <c r="M170" s="81" t="s">
        <v>114</v>
      </c>
      <c r="N170" s="82">
        <v>637755.102040818</v>
      </c>
      <c r="O170" s="82">
        <v>2169679.466333583</v>
      </c>
      <c r="P170" s="82">
        <v>4135014.876135148</v>
      </c>
      <c r="Q170" s="82">
        <v>5974111.384923354</v>
      </c>
      <c r="R170" s="82">
        <v>5974111.384923361</v>
      </c>
      <c r="S170" s="82">
        <v>5974111.384923359</v>
      </c>
    </row>
    <row r="171" spans="14:19" ht="12.75">
      <c r="N171" s="139"/>
      <c r="O171" s="139"/>
      <c r="P171" s="139"/>
      <c r="Q171" s="139"/>
      <c r="R171" s="139"/>
      <c r="S171" s="139"/>
    </row>
    <row r="172" ht="12.75">
      <c r="N172" s="140"/>
    </row>
    <row r="173" spans="14:15" ht="12.75">
      <c r="N173" s="140"/>
      <c r="O173" s="140"/>
    </row>
    <row r="174" spans="14:19" ht="12.75">
      <c r="N174" s="4"/>
      <c r="R174" s="4"/>
      <c r="S174" s="4"/>
    </row>
  </sheetData>
  <mergeCells count="30">
    <mergeCell ref="B41:C41"/>
    <mergeCell ref="B42:C42"/>
    <mergeCell ref="B43:C43"/>
    <mergeCell ref="B44:C44"/>
    <mergeCell ref="B35:C35"/>
    <mergeCell ref="B36:C36"/>
    <mergeCell ref="B37:C37"/>
    <mergeCell ref="B38:C38"/>
    <mergeCell ref="B39:C39"/>
    <mergeCell ref="B27:C27"/>
    <mergeCell ref="B1:H1"/>
    <mergeCell ref="C6:H6"/>
    <mergeCell ref="C7:H7"/>
    <mergeCell ref="B40:C40"/>
    <mergeCell ref="B51:H52"/>
    <mergeCell ref="C8:H8"/>
    <mergeCell ref="C9:H9"/>
    <mergeCell ref="B26:C26"/>
    <mergeCell ref="B17:C17"/>
    <mergeCell ref="B47:C47"/>
    <mergeCell ref="B30:C30"/>
    <mergeCell ref="B21:C21"/>
    <mergeCell ref="B28:C28"/>
    <mergeCell ref="B29:C29"/>
    <mergeCell ref="B18:C18"/>
    <mergeCell ref="B19:C19"/>
    <mergeCell ref="B20:C20"/>
    <mergeCell ref="B45:C45"/>
    <mergeCell ref="B46:C46"/>
    <mergeCell ref="B12:H13"/>
  </mergeCells>
  <printOptions/>
  <pageMargins left="0.77" right="0.75" top="1" bottom="1" header="0.5" footer="0.5"/>
  <pageSetup fitToHeight="1" fitToWidth="1" horizontalDpi="600" verticalDpi="600" orientation="portrait" scale="67"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FC396AE7FE2B4D8499530BA79D7CDF" ma:contentTypeVersion="5" ma:contentTypeDescription="Create a new document." ma:contentTypeScope="" ma:versionID="74bc368ee71721b970974656a33f2894">
  <xsd:schema xmlns:xsd="http://www.w3.org/2001/XMLSchema" xmlns:xs="http://www.w3.org/2001/XMLSchema" xmlns:p="http://schemas.microsoft.com/office/2006/metadata/properties" xmlns:ns1="http://schemas.microsoft.com/sharepoint/v3" xmlns:ns2="6d03fa02-e80f-4615-a802-8ef4d8b42c9e" xmlns:ns3="760cdf93-adc7-407d-99de-cff9d0e01238" xmlns:ns4="8027830e-f26f-476b-a1c3-89cedd1b9e5c" targetNamespace="http://schemas.microsoft.com/office/2006/metadata/properties" ma:root="true" ma:fieldsID="9f5abc2183a44b1ac6abdcfd3e97effe" ns1:_="" ns2:_="" ns3:_="" ns4:_="">
    <xsd:import namespace="http://schemas.microsoft.com/sharepoint/v3"/>
    <xsd:import namespace="6d03fa02-e80f-4615-a802-8ef4d8b42c9e"/>
    <xsd:import namespace="760cdf93-adc7-407d-99de-cff9d0e01238"/>
    <xsd:import namespace="8027830e-f26f-476b-a1c3-89cedd1b9e5c"/>
    <xsd:element name="properties">
      <xsd:complexType>
        <xsd:sequence>
          <xsd:element name="documentManagement">
            <xsd:complexType>
              <xsd:all>
                <xsd:element ref="ns1:AssignedTo" minOccurs="0"/>
                <xsd:element ref="ns2:Main_x0020_Folder"/>
                <xsd:element ref="ns2:Sub_x0020_Folder"/>
                <xsd:element ref="ns3: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d03fa02-e80f-4615-a802-8ef4d8b42c9e" elementFormDefault="qualified">
    <xsd:import namespace="http://schemas.microsoft.com/office/2006/documentManagement/types"/>
    <xsd:import namespace="http://schemas.microsoft.com/office/infopath/2007/PartnerControls"/>
    <xsd:element name="Main_x0020_Folder" ma:index="9" ma:displayName="Main Folder" ma:description="Select a main folder category." ma:format="RadioButtons" ma:internalName="Main_x0020_Folder">
      <xsd:simpleType>
        <xsd:restriction base="dms:Choice">
          <xsd:enumeration value="Vacancy Factor Calculation"/>
          <xsd:enumeration value="Templates and Forms"/>
          <xsd:enumeration value="Instructions"/>
          <xsd:enumeration value="HCM Validation"/>
          <xsd:enumeration value="Legislation with Budget"/>
        </xsd:restriction>
      </xsd:simpleType>
    </xsd:element>
    <xsd:element name="Sub_x0020_Folder" ma:index="10" ma:displayName="Sub Folder" ma:description="Select a sub folder category.  Can add your own sub folder but please try to use options available." ma:format="RadioButtons" ma:internalName="Sub_x0020_Folder">
      <xsd:simpleType>
        <xsd:union memberTypes="dms:Text">
          <xsd:simpleType>
            <xsd:restriction base="dms:Choice">
              <xsd:enumeration value="2017-18 Budget Instructions"/>
              <xsd:enumeration value="Fiscal Note"/>
              <xsd:enumeration value="Financial Plan"/>
              <xsd:enumeration value="CAP form - CIP"/>
              <xsd:enumeration value="Fund Summary - CIP"/>
              <xsd:enumeration value="Omnibus/Supplementals"/>
              <xsd:enumeration value="Planning Assumptions"/>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27830e-f26f-476b-a1c3-89cedd1b9e5c" elementFormDefault="qualified">
    <xsd:import namespace="http://schemas.microsoft.com/office/2006/documentManagement/types"/>
    <xsd:import namespace="http://schemas.microsoft.com/office/infopath/2007/PartnerControls"/>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Additional 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Main_x0020_Folder xmlns="6d03fa02-e80f-4615-a802-8ef4d8b42c9e">Legislation with Budget</Main_x0020_Folder>
    <Sub_x0020_Folder xmlns="6d03fa02-e80f-4615-a802-8ef4d8b42c9e">Fiscal Note</Sub_x0020_Folder>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5B31A83-17A7-4377-9AFE-4A972AF1C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03fa02-e80f-4615-a802-8ef4d8b42c9e"/>
    <ds:schemaRef ds:uri="760cdf93-adc7-407d-99de-cff9d0e01238"/>
    <ds:schemaRef ds:uri="8027830e-f26f-476b-a1c3-89cedd1b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B28B35-BA04-4B64-A540-8442C6B70349}">
  <ds:schemaRefs>
    <ds:schemaRef ds:uri="http://schemas.microsoft.com/sharepoint/v3/contenttype/forms"/>
  </ds:schemaRefs>
</ds:datastoreItem>
</file>

<file path=customXml/itemProps3.xml><?xml version="1.0" encoding="utf-8"?>
<ds:datastoreItem xmlns:ds="http://schemas.openxmlformats.org/officeDocument/2006/customXml" ds:itemID="{85DDFDD2-D4BB-496E-86ED-9D15F7F204AB}">
  <ds:schemaRefs>
    <ds:schemaRef ds:uri="http://schemas.microsoft.com/sharepoint/v3"/>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dcmitype/"/>
    <ds:schemaRef ds:uri="http://purl.org/dc/terms/"/>
    <ds:schemaRef ds:uri="http://www.w3.org/XML/1998/namespace"/>
    <ds:schemaRef ds:uri="8027830e-f26f-476b-a1c3-89cedd1b9e5c"/>
    <ds:schemaRef ds:uri="760cdf93-adc7-407d-99de-cff9d0e01238"/>
    <ds:schemaRef ds:uri="6d03fa02-e80f-4615-a802-8ef4d8b42c9e"/>
  </ds:schemaRefs>
</ds:datastoreItem>
</file>

<file path=customXml/itemProps4.xml><?xml version="1.0" encoding="utf-8"?>
<ds:datastoreItem xmlns:ds="http://schemas.openxmlformats.org/officeDocument/2006/customXml" ds:itemID="{7817B7F4-BA80-4E4F-8090-98CD3B19FA4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Record, Jim</cp:lastModifiedBy>
  <cp:lastPrinted>2016-09-21T22:50:59Z</cp:lastPrinted>
  <dcterms:created xsi:type="dcterms:W3CDTF">1999-06-02T23:29:55Z</dcterms:created>
  <dcterms:modified xsi:type="dcterms:W3CDTF">2016-09-21T22:53:28Z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0x010100A8FC396AE7FE2B4D8499530BA79D7CDF</vt:lpwstr>
  </property>
  <property fmtid="{D5CDD505-2E9C-101B-9397-08002B2CF9AE}" pid="4" name="SV_QUERY_LIST_4F35BF76-6C0D-4D9B-82B2-816C12CF3733">
    <vt:lpwstr>empty_477D106A-C0D6-4607-AEBD-E2C9D60EA279</vt:lpwstr>
  </property>
</Properties>
</file>