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CFS Financial Plan" sheetId="1" r:id="rId1"/>
  </sheets>
  <externalReferences>
    <externalReference r:id="rId4"/>
  </externalReferences>
  <definedNames>
    <definedName name="Actual">#REF!</definedName>
    <definedName name="Master">'[1]Master'!$A$6:$J$3210</definedName>
    <definedName name="_xlnm.Print_Area" localSheetId="0">'CFS Financial Plan'!$A$1:$G$49</definedName>
    <definedName name="Z_6B3DA342_0A94_444A_9A6A_8F678A3CB78E_.wvu.PrintArea" localSheetId="0" hidden="1">'CFS Financial Plan'!$A$1:$G$49</definedName>
  </definedNames>
  <calcPr fullCalcOnLoad="1"/>
</workbook>
</file>

<file path=xl/sharedStrings.xml><?xml version="1.0" encoding="utf-8"?>
<sst xmlns="http://schemas.openxmlformats.org/spreadsheetml/2006/main" count="54" uniqueCount="54">
  <si>
    <t>Fund Name: Children and Family Services</t>
  </si>
  <si>
    <t>Fund Number: 1421</t>
  </si>
  <si>
    <t>Category</t>
  </si>
  <si>
    <t xml:space="preserve">2010 Revised  </t>
  </si>
  <si>
    <t>Estimated-Adopted Change</t>
  </si>
  <si>
    <t>Explanation of Change</t>
  </si>
  <si>
    <t xml:space="preserve">Beginning Fund Balance </t>
  </si>
  <si>
    <t>Revenues</t>
  </si>
  <si>
    <t>* Sales Tax</t>
  </si>
  <si>
    <t>Reduction in Tax Revenues Estimates</t>
  </si>
  <si>
    <t>* Interest Earnings</t>
  </si>
  <si>
    <t>* Parking Garage Fees</t>
  </si>
  <si>
    <t>* General Fund Transfer to Human Services</t>
  </si>
  <si>
    <t>* Miscellaneous Revenues</t>
  </si>
  <si>
    <t>* MIDD Fund Transfer</t>
  </si>
  <si>
    <t>Total Revenues</t>
  </si>
  <si>
    <t>Expenditures</t>
  </si>
  <si>
    <t>* Community Services -- Operating</t>
  </si>
  <si>
    <t>* Transfer to WTP</t>
  </si>
  <si>
    <t>* Transfer to HOF</t>
  </si>
  <si>
    <t>* Transfer to DD Fund for DCHS Admin</t>
  </si>
  <si>
    <t>* Transfer to Public Health</t>
  </si>
  <si>
    <t>* Encumbrances</t>
  </si>
  <si>
    <t>Total Expenditures</t>
  </si>
  <si>
    <t>Other Fund Transactions</t>
  </si>
  <si>
    <t>Total Other Fund Transactions</t>
  </si>
  <si>
    <t>Ending Fund Balance</t>
  </si>
  <si>
    <t>Less: Designations and Reserves</t>
  </si>
  <si>
    <t>* Reserve for Encumbrance and Reappropriation</t>
  </si>
  <si>
    <t>Total Designations and Reserves</t>
  </si>
  <si>
    <t>Ending Undesignated Fund Balance</t>
  </si>
  <si>
    <t>Financial Plan Notes: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</si>
  <si>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</si>
  <si>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2010 Adopted</t>
    </r>
    <r>
      <rPr>
        <b/>
        <vertAlign val="superscript"/>
        <sz val="12"/>
        <rFont val="Times New Roman"/>
        <family val="1"/>
      </rPr>
      <t>2</t>
    </r>
  </si>
  <si>
    <r>
      <t xml:space="preserve">2010 Estimated </t>
    </r>
    <r>
      <rPr>
        <b/>
        <vertAlign val="superscript"/>
        <sz val="12"/>
        <rFont val="Times New Roman"/>
        <family val="1"/>
      </rPr>
      <t>3</t>
    </r>
  </si>
  <si>
    <r>
      <t xml:space="preserve">* Marriage License Fees </t>
    </r>
    <r>
      <rPr>
        <vertAlign val="superscript"/>
        <sz val="12"/>
        <rFont val="Times New Roman"/>
        <family val="1"/>
      </rPr>
      <t>4</t>
    </r>
  </si>
  <si>
    <r>
      <t xml:space="preserve">* Divorce Filling Fees </t>
    </r>
    <r>
      <rPr>
        <vertAlign val="superscript"/>
        <sz val="12"/>
        <rFont val="Times New Roman"/>
        <family val="1"/>
      </rPr>
      <t>4</t>
    </r>
  </si>
  <si>
    <r>
      <t xml:space="preserve">* Interfund Transfer for UAC </t>
    </r>
    <r>
      <rPr>
        <vertAlign val="superscript"/>
        <sz val="12"/>
        <rFont val="Times New Roman"/>
        <family val="1"/>
      </rPr>
      <t>5</t>
    </r>
  </si>
  <si>
    <r>
      <t xml:space="preserve">* Division Overhead Charges </t>
    </r>
    <r>
      <rPr>
        <vertAlign val="superscript"/>
        <sz val="12"/>
        <rFont val="Times New Roman"/>
        <family val="1"/>
      </rPr>
      <t>5</t>
    </r>
  </si>
  <si>
    <r>
      <t>Estimated Underexpenditures</t>
    </r>
    <r>
      <rPr>
        <b/>
        <vertAlign val="superscript"/>
        <sz val="12"/>
        <rFont val="Times New Roman"/>
        <family val="1"/>
      </rPr>
      <t xml:space="preserve"> 6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</si>
  <si>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7</t>
    </r>
  </si>
  <si>
    <r>
      <t>1</t>
    </r>
    <r>
      <rPr>
        <sz val="10"/>
        <rFont val="Times New Roman"/>
        <family val="1"/>
      </rPr>
      <t xml:space="preserve"> Actuals are taken from ARMS 14th Month or 2009 CAFR</t>
    </r>
  </si>
  <si>
    <r>
      <t>2</t>
    </r>
    <r>
      <rPr>
        <sz val="10"/>
        <rFont val="Times New Roman"/>
        <family val="1"/>
      </rPr>
      <t xml:space="preserve"> Adopted is taken form 2010 Adopted Budget Book or Essbase Budget System</t>
    </r>
  </si>
  <si>
    <r>
      <t>3</t>
    </r>
    <r>
      <rPr>
        <sz val="10"/>
        <rFont val="Times New Roman"/>
        <family val="1"/>
      </rPr>
      <t xml:space="preserve"> The 2010 Estimated is based on revised revenue estimates and adopted and anticipated supplemental ordinances</t>
    </r>
  </si>
  <si>
    <r>
      <t>4</t>
    </r>
    <r>
      <rPr>
        <sz val="10"/>
        <rFont val="Times New Roman"/>
        <family val="1"/>
      </rPr>
      <t xml:space="preserve"> These dedicated revenues had previously been included in the General Fund Transfer to Human Services</t>
    </r>
  </si>
  <si>
    <r>
      <t>5</t>
    </r>
    <r>
      <rPr>
        <sz val="10"/>
        <rFont val="Times New Roman"/>
        <family val="1"/>
      </rPr>
      <t xml:space="preserve"> These revenues had previously been included in Miscellaneous Revenues line.</t>
    </r>
  </si>
  <si>
    <t>1st Quarter Omnibus item.</t>
  </si>
  <si>
    <t>Prepared by: John Baker</t>
  </si>
  <si>
    <t xml:space="preserve">Date Prepared: May 14, 2010 </t>
  </si>
  <si>
    <t>Non-GF Financial Plan</t>
  </si>
  <si>
    <t>Encumbrance carryover.</t>
  </si>
  <si>
    <r>
      <t>6</t>
    </r>
    <r>
      <rPr>
        <sz val="10"/>
        <rFont val="Times New Roman"/>
        <family val="1"/>
      </rPr>
      <t xml:space="preserve"> There are no Estimated Underexpenditure required of this fund.</t>
    </r>
  </si>
  <si>
    <r>
      <t>7</t>
    </r>
    <r>
      <rPr>
        <sz val="10"/>
        <rFont val="Times New Roman"/>
        <family val="1"/>
      </rPr>
      <t xml:space="preserve"> Target fund balance is based on 6% of Sales Tax revenues.</t>
    </r>
  </si>
  <si>
    <t>1st  Omnibus Supplemental Ordinance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</si>
</sst>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.000"/>
    <numFmt numFmtId="167" formatCode="#,##0.0_);\(#,##0.0\)"/>
    <numFmt numFmtId="168" formatCode="0.0"/>
    <numFmt numFmtId="169" formatCode="#,##0;[Red]\(#,##0\);0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00%"/>
    <numFmt numFmtId="174" formatCode="0.0000%"/>
    <numFmt numFmtId="175" formatCode="[$-409]dddd\,\ mmmm\ dd\,\ yyyy"/>
    <numFmt numFmtId="176" formatCode="[$-409]d\-mmm\-yy;@"/>
    <numFmt numFmtId="177" formatCode="#,##0;[Red]\(#,##0\)"/>
    <numFmt numFmtId="178" formatCode="m/d/yy;@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7" fontId="5" fillId="0" borderId="0" xfId="57" applyFont="1" applyBorder="1" applyAlignment="1">
      <alignment horizontal="centerContinuous" wrapText="1"/>
      <protection/>
    </xf>
    <xf numFmtId="37" fontId="6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57" applyFont="1" applyBorder="1" applyAlignment="1">
      <alignment horizontal="centerContinuous" wrapText="1"/>
      <protection/>
    </xf>
    <xf numFmtId="0" fontId="4" fillId="33" borderId="0" xfId="0" applyFont="1" applyFill="1" applyBorder="1" applyAlignment="1">
      <alignment horizontal="left"/>
    </xf>
    <xf numFmtId="37" fontId="5" fillId="0" borderId="0" xfId="57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4" fillId="0" borderId="0" xfId="57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7" fillId="0" borderId="0" xfId="57" applyFont="1" applyBorder="1" applyAlignment="1">
      <alignment horizontal="left"/>
      <protection/>
    </xf>
    <xf numFmtId="37" fontId="8" fillId="0" borderId="10" xfId="57" applyFont="1" applyBorder="1" applyAlignment="1">
      <alignment horizontal="left" wrapText="1"/>
      <protection/>
    </xf>
    <xf numFmtId="37" fontId="9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57" applyFont="1" applyBorder="1" applyAlignment="1">
      <alignment horizontal="centerContinuous" wrapText="1"/>
      <protection/>
    </xf>
    <xf numFmtId="37" fontId="7" fillId="33" borderId="11" xfId="57" applyFont="1" applyFill="1" applyBorder="1" applyAlignment="1" applyProtection="1">
      <alignment horizontal="left" wrapText="1"/>
      <protection/>
    </xf>
    <xf numFmtId="37" fontId="7" fillId="33" borderId="12" xfId="57" applyFont="1" applyFill="1" applyBorder="1" applyAlignment="1">
      <alignment horizontal="center" wrapText="1"/>
      <protection/>
    </xf>
    <xf numFmtId="37" fontId="7" fillId="33" borderId="13" xfId="57" applyFont="1" applyFill="1" applyBorder="1" applyAlignment="1">
      <alignment horizontal="center" wrapText="1"/>
      <protection/>
    </xf>
    <xf numFmtId="37" fontId="7" fillId="33" borderId="14" xfId="57" applyFont="1" applyFill="1" applyBorder="1" applyAlignment="1">
      <alignment horizontal="center" wrapText="1"/>
      <protection/>
    </xf>
    <xf numFmtId="37" fontId="7" fillId="33" borderId="15" xfId="57" applyFont="1" applyFill="1" applyBorder="1" applyAlignment="1">
      <alignment horizontal="center" wrapText="1"/>
      <protection/>
    </xf>
    <xf numFmtId="37" fontId="7" fillId="33" borderId="16" xfId="57" applyFont="1" applyFill="1" applyBorder="1" applyAlignment="1">
      <alignment horizontal="center" wrapText="1"/>
      <protection/>
    </xf>
    <xf numFmtId="37" fontId="7" fillId="33" borderId="11" xfId="57" applyFont="1" applyFill="1" applyBorder="1" applyAlignment="1">
      <alignment horizontal="center" wrapText="1"/>
      <protection/>
    </xf>
    <xf numFmtId="37" fontId="7" fillId="33" borderId="0" xfId="57" applyFont="1" applyFill="1" applyAlignment="1">
      <alignment horizontal="center" wrapText="1"/>
      <protection/>
    </xf>
    <xf numFmtId="0" fontId="4" fillId="33" borderId="0" xfId="0" applyFont="1" applyFill="1" applyAlignment="1">
      <alignment/>
    </xf>
    <xf numFmtId="37" fontId="7" fillId="0" borderId="11" xfId="57" applyFont="1" applyFill="1" applyBorder="1" applyAlignment="1">
      <alignment horizontal="left"/>
      <protection/>
    </xf>
    <xf numFmtId="171" fontId="7" fillId="0" borderId="11" xfId="42" applyNumberFormat="1" applyFont="1" applyFill="1" applyBorder="1" applyAlignment="1">
      <alignment/>
    </xf>
    <xf numFmtId="171" fontId="7" fillId="0" borderId="13" xfId="42" applyNumberFormat="1" applyFont="1" applyFill="1" applyBorder="1" applyAlignment="1">
      <alignment/>
    </xf>
    <xf numFmtId="171" fontId="7" fillId="0" borderId="17" xfId="42" applyNumberFormat="1" applyFont="1" applyFill="1" applyBorder="1" applyAlignment="1">
      <alignment/>
    </xf>
    <xf numFmtId="171" fontId="7" fillId="0" borderId="18" xfId="42" applyNumberFormat="1" applyFont="1" applyBorder="1" applyAlignment="1">
      <alignment/>
    </xf>
    <xf numFmtId="171" fontId="8" fillId="0" borderId="19" xfId="42" applyNumberFormat="1" applyFont="1" applyBorder="1" applyAlignment="1">
      <alignment/>
    </xf>
    <xf numFmtId="171" fontId="7" fillId="0" borderId="0" xfId="42" applyNumberFormat="1" applyFont="1" applyBorder="1" applyAlignment="1">
      <alignment/>
    </xf>
    <xf numFmtId="171" fontId="7" fillId="0" borderId="0" xfId="42" applyNumberFormat="1" applyFont="1" applyAlignment="1">
      <alignment/>
    </xf>
    <xf numFmtId="0" fontId="7" fillId="0" borderId="0" xfId="0" applyFont="1" applyAlignment="1">
      <alignment/>
    </xf>
    <xf numFmtId="37" fontId="7" fillId="0" borderId="20" xfId="57" applyFont="1" applyFill="1" applyBorder="1" applyAlignment="1">
      <alignment horizontal="left"/>
      <protection/>
    </xf>
    <xf numFmtId="171" fontId="4" fillId="0" borderId="20" xfId="42" applyNumberFormat="1" applyFont="1" applyFill="1" applyBorder="1" applyAlignment="1">
      <alignment/>
    </xf>
    <xf numFmtId="171" fontId="4" fillId="0" borderId="21" xfId="42" applyNumberFormat="1" applyFont="1" applyFill="1" applyBorder="1" applyAlignment="1">
      <alignment/>
    </xf>
    <xf numFmtId="171" fontId="4" fillId="0" borderId="22" xfId="42" applyNumberFormat="1" applyFont="1" applyBorder="1" applyAlignment="1">
      <alignment/>
    </xf>
    <xf numFmtId="171" fontId="4" fillId="0" borderId="23" xfId="42" applyNumberFormat="1" applyFont="1" applyBorder="1" applyAlignment="1">
      <alignment/>
    </xf>
    <xf numFmtId="171" fontId="12" fillId="0" borderId="22" xfId="42" applyNumberFormat="1" applyFont="1" applyBorder="1" applyAlignment="1">
      <alignment/>
    </xf>
    <xf numFmtId="171" fontId="4" fillId="0" borderId="0" xfId="42" applyNumberFormat="1" applyFont="1" applyBorder="1" applyAlignment="1">
      <alignment/>
    </xf>
    <xf numFmtId="171" fontId="4" fillId="0" borderId="0" xfId="42" applyNumberFormat="1" applyFont="1" applyAlignment="1">
      <alignment/>
    </xf>
    <xf numFmtId="0" fontId="4" fillId="0" borderId="0" xfId="0" applyFont="1" applyAlignment="1">
      <alignment/>
    </xf>
    <xf numFmtId="37" fontId="4" fillId="0" borderId="20" xfId="57" applyFont="1" applyFill="1" applyBorder="1" applyAlignment="1">
      <alignment horizontal="left"/>
      <protection/>
    </xf>
    <xf numFmtId="38" fontId="4" fillId="0" borderId="20" xfId="42" applyNumberFormat="1" applyFont="1" applyFill="1" applyBorder="1" applyAlignment="1">
      <alignment/>
    </xf>
    <xf numFmtId="38" fontId="4" fillId="0" borderId="21" xfId="42" applyNumberFormat="1" applyFont="1" applyFill="1" applyBorder="1" applyAlignment="1">
      <alignment/>
    </xf>
    <xf numFmtId="171" fontId="4" fillId="0" borderId="24" xfId="42" applyNumberFormat="1" applyFont="1" applyBorder="1" applyAlignment="1">
      <alignment/>
    </xf>
    <xf numFmtId="171" fontId="4" fillId="0" borderId="20" xfId="42" applyNumberFormat="1" applyFont="1" applyBorder="1" applyAlignment="1">
      <alignment/>
    </xf>
    <xf numFmtId="171" fontId="14" fillId="0" borderId="22" xfId="42" applyNumberFormat="1" applyFont="1" applyBorder="1" applyAlignment="1">
      <alignment/>
    </xf>
    <xf numFmtId="171" fontId="4" fillId="0" borderId="21" xfId="42" applyNumberFormat="1" applyFont="1" applyFill="1" applyBorder="1" applyAlignment="1">
      <alignment horizontal="center"/>
    </xf>
    <xf numFmtId="37" fontId="7" fillId="0" borderId="19" xfId="57" applyFont="1" applyFill="1" applyBorder="1" applyAlignment="1">
      <alignment horizontal="left"/>
      <protection/>
    </xf>
    <xf numFmtId="38" fontId="7" fillId="0" borderId="19" xfId="42" applyNumberFormat="1" applyFont="1" applyFill="1" applyBorder="1" applyAlignment="1">
      <alignment/>
    </xf>
    <xf numFmtId="171" fontId="7" fillId="0" borderId="19" xfId="42" applyNumberFormat="1" applyFont="1" applyBorder="1" applyAlignment="1">
      <alignment/>
    </xf>
    <xf numFmtId="37" fontId="7" fillId="0" borderId="11" xfId="57" applyFont="1" applyFill="1" applyBorder="1" applyAlignment="1">
      <alignment horizontal="left"/>
      <protection/>
    </xf>
    <xf numFmtId="171" fontId="12" fillId="34" borderId="11" xfId="42" applyNumberFormat="1" applyFont="1" applyFill="1" applyBorder="1" applyAlignment="1" quotePrefix="1">
      <alignment/>
    </xf>
    <xf numFmtId="171" fontId="4" fillId="0" borderId="13" xfId="42" applyNumberFormat="1" applyFont="1" applyFill="1" applyBorder="1" applyAlignment="1">
      <alignment/>
    </xf>
    <xf numFmtId="171" fontId="4" fillId="34" borderId="13" xfId="42" applyNumberFormat="1" applyFont="1" applyFill="1" applyBorder="1" applyAlignment="1">
      <alignment/>
    </xf>
    <xf numFmtId="171" fontId="4" fillId="0" borderId="16" xfId="42" applyNumberFormat="1" applyFont="1" applyBorder="1" applyAlignment="1">
      <alignment/>
    </xf>
    <xf numFmtId="171" fontId="12" fillId="0" borderId="11" xfId="42" applyNumberFormat="1" applyFont="1" applyBorder="1" applyAlignment="1">
      <alignment/>
    </xf>
    <xf numFmtId="37" fontId="7" fillId="0" borderId="20" xfId="57" applyFont="1" applyFill="1" applyBorder="1" applyAlignment="1">
      <alignment horizontal="left"/>
      <protection/>
    </xf>
    <xf numFmtId="171" fontId="12" fillId="0" borderId="20" xfId="42" applyNumberFormat="1" applyFont="1" applyFill="1" applyBorder="1" applyAlignment="1" quotePrefix="1">
      <alignment/>
    </xf>
    <xf numFmtId="171" fontId="14" fillId="0" borderId="21" xfId="42" applyNumberFormat="1" applyFont="1" applyBorder="1" applyAlignment="1">
      <alignment/>
    </xf>
    <xf numFmtId="171" fontId="14" fillId="0" borderId="20" xfId="42" applyNumberFormat="1" applyFont="1" applyFill="1" applyBorder="1" applyAlignment="1" quotePrefix="1">
      <alignment/>
    </xf>
    <xf numFmtId="171" fontId="4" fillId="0" borderId="11" xfId="42" applyNumberFormat="1" applyFont="1" applyFill="1" applyBorder="1" applyAlignment="1" quotePrefix="1">
      <alignment/>
    </xf>
    <xf numFmtId="171" fontId="4" fillId="0" borderId="13" xfId="42" applyNumberFormat="1" applyFont="1" applyFill="1" applyBorder="1" applyAlignment="1" quotePrefix="1">
      <alignment/>
    </xf>
    <xf numFmtId="171" fontId="14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1" fontId="4" fillId="0" borderId="0" xfId="42" applyNumberFormat="1" applyFont="1" applyFill="1" applyBorder="1" applyAlignment="1">
      <alignment/>
    </xf>
    <xf numFmtId="171" fontId="4" fillId="0" borderId="22" xfId="42" applyNumberFormat="1" applyFont="1" applyFill="1" applyBorder="1" applyAlignment="1">
      <alignment/>
    </xf>
    <xf numFmtId="171" fontId="14" fillId="0" borderId="20" xfId="42" applyNumberFormat="1" applyFont="1" applyFill="1" applyBorder="1" applyAlignment="1">
      <alignment/>
    </xf>
    <xf numFmtId="171" fontId="4" fillId="0" borderId="0" xfId="42" applyNumberFormat="1" applyFont="1" applyFill="1" applyBorder="1" applyAlignment="1">
      <alignment/>
    </xf>
    <xf numFmtId="37" fontId="15" fillId="0" borderId="20" xfId="57" applyFont="1" applyFill="1" applyBorder="1" applyAlignment="1">
      <alignment horizontal="left"/>
      <protection/>
    </xf>
    <xf numFmtId="38" fontId="4" fillId="0" borderId="0" xfId="42" applyNumberFormat="1" applyFont="1" applyFill="1" applyBorder="1" applyAlignment="1">
      <alignment/>
    </xf>
    <xf numFmtId="171" fontId="4" fillId="0" borderId="20" xfId="42" applyNumberFormat="1" applyFont="1" applyFill="1" applyBorder="1" applyAlignment="1">
      <alignment/>
    </xf>
    <xf numFmtId="38" fontId="7" fillId="0" borderId="20" xfId="42" applyNumberFormat="1" applyFont="1" applyFill="1" applyBorder="1" applyAlignment="1">
      <alignment/>
    </xf>
    <xf numFmtId="38" fontId="7" fillId="0" borderId="21" xfId="42" applyNumberFormat="1" applyFont="1" applyFill="1" applyBorder="1" applyAlignment="1">
      <alignment/>
    </xf>
    <xf numFmtId="38" fontId="7" fillId="0" borderId="0" xfId="42" applyNumberFormat="1" applyFont="1" applyFill="1" applyBorder="1" applyAlignment="1">
      <alignment/>
    </xf>
    <xf numFmtId="171" fontId="7" fillId="0" borderId="19" xfId="42" applyNumberFormat="1" applyFont="1" applyFill="1" applyBorder="1" applyAlignment="1">
      <alignment/>
    </xf>
    <xf numFmtId="171" fontId="8" fillId="0" borderId="20" xfId="42" applyNumberFormat="1" applyFont="1" applyFill="1" applyBorder="1" applyAlignment="1">
      <alignment/>
    </xf>
    <xf numFmtId="171" fontId="7" fillId="0" borderId="0" xfId="42" applyNumberFormat="1" applyFont="1" applyFill="1" applyBorder="1" applyAlignment="1">
      <alignment/>
    </xf>
    <xf numFmtId="171" fontId="14" fillId="0" borderId="20" xfId="42" applyNumberFormat="1" applyFont="1" applyBorder="1" applyAlignment="1">
      <alignment/>
    </xf>
    <xf numFmtId="37" fontId="7" fillId="0" borderId="25" xfId="57" applyFont="1" applyFill="1" applyBorder="1" applyAlignment="1" quotePrefix="1">
      <alignment horizontal="left"/>
      <protection/>
    </xf>
    <xf numFmtId="171" fontId="4" fillId="0" borderId="11" xfId="42" applyNumberFormat="1" applyFont="1" applyFill="1" applyBorder="1" applyAlignment="1">
      <alignment/>
    </xf>
    <xf numFmtId="171" fontId="4" fillId="0" borderId="16" xfId="42" applyNumberFormat="1" applyFont="1" applyBorder="1" applyAlignment="1">
      <alignment horizontal="right"/>
    </xf>
    <xf numFmtId="171" fontId="14" fillId="0" borderId="19" xfId="42" applyNumberFormat="1" applyFont="1" applyBorder="1" applyAlignment="1">
      <alignment horizontal="right"/>
    </xf>
    <xf numFmtId="171" fontId="4" fillId="0" borderId="0" xfId="42" applyNumberFormat="1" applyFont="1" applyAlignment="1">
      <alignment horizontal="right"/>
    </xf>
    <xf numFmtId="37" fontId="8" fillId="0" borderId="0" xfId="57" applyFont="1" applyAlignment="1">
      <alignment horizontal="left"/>
      <protection/>
    </xf>
    <xf numFmtId="37" fontId="14" fillId="0" borderId="0" xfId="57" applyFont="1" applyBorder="1">
      <alignment/>
      <protection/>
    </xf>
    <xf numFmtId="37" fontId="8" fillId="0" borderId="0" xfId="57" applyFont="1" applyBorder="1">
      <alignment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37" fontId="8" fillId="0" borderId="0" xfId="57" applyFont="1" applyBorder="1" applyAlignment="1" quotePrefix="1">
      <alignment horizontal="left"/>
      <protection/>
    </xf>
    <xf numFmtId="37" fontId="16" fillId="0" borderId="0" xfId="57" applyFont="1" applyBorder="1" applyAlignment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8" fillId="0" borderId="0" xfId="57" applyFont="1" applyBorder="1">
      <alignment/>
      <protection/>
    </xf>
    <xf numFmtId="0" fontId="14" fillId="0" borderId="0" xfId="0" applyFont="1" applyBorder="1" applyAlignment="1">
      <alignment horizontal="center"/>
    </xf>
    <xf numFmtId="37" fontId="7" fillId="0" borderId="0" xfId="57" applyFont="1" applyBorder="1">
      <alignment/>
      <protection/>
    </xf>
    <xf numFmtId="37" fontId="4" fillId="0" borderId="0" xfId="57" applyFont="1" applyBorder="1">
      <alignment/>
      <protection/>
    </xf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171" fontId="14" fillId="0" borderId="20" xfId="42" applyNumberFormat="1" applyFont="1" applyBorder="1" applyAlignment="1">
      <alignment/>
    </xf>
    <xf numFmtId="171" fontId="8" fillId="0" borderId="11" xfId="42" applyNumberFormat="1" applyFont="1" applyBorder="1" applyAlignment="1">
      <alignment/>
    </xf>
    <xf numFmtId="171" fontId="14" fillId="0" borderId="20" xfId="42" applyNumberFormat="1" applyFont="1" applyBorder="1" applyAlignment="1">
      <alignment wrapText="1"/>
    </xf>
    <xf numFmtId="171" fontId="14" fillId="0" borderId="19" xfId="42" applyNumberFormat="1" applyFont="1" applyBorder="1" applyAlignment="1">
      <alignment/>
    </xf>
    <xf numFmtId="37" fontId="6" fillId="0" borderId="0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46"/>
  <sheetViews>
    <sheetView tabSelected="1" zoomScale="75" zoomScaleNormal="75" zoomScalePageLayoutView="0" workbookViewId="0" topLeftCell="A1">
      <selection activeCell="G4" sqref="G4"/>
    </sheetView>
  </sheetViews>
  <sheetFormatPr defaultColWidth="9.140625" defaultRowHeight="12.75"/>
  <cols>
    <col min="1" max="1" width="48.57421875" style="1" customWidth="1"/>
    <col min="2" max="2" width="14.7109375" style="5" customWidth="1"/>
    <col min="3" max="3" width="15.421875" style="19" customWidth="1"/>
    <col min="4" max="4" width="16.28125" style="5" customWidth="1"/>
    <col min="5" max="5" width="19.7109375" style="5" customWidth="1"/>
    <col min="6" max="6" width="20.7109375" style="5" customWidth="1"/>
    <col min="7" max="7" width="49.28125" style="2" customWidth="1"/>
    <col min="8" max="8" width="8.8515625" style="2" customWidth="1"/>
  </cols>
  <sheetData>
    <row r="1" spans="1:20" ht="20.25">
      <c r="A1" s="3"/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</row>
    <row r="2" spans="1:8" s="2" customFormat="1" ht="19.5" customHeight="1">
      <c r="A2" s="117" t="s">
        <v>49</v>
      </c>
      <c r="B2" s="117"/>
      <c r="C2" s="117"/>
      <c r="D2" s="117"/>
      <c r="E2" s="117"/>
      <c r="F2" s="117"/>
      <c r="G2" s="117"/>
      <c r="H2" s="8"/>
    </row>
    <row r="3" spans="1:8" s="2" customFormat="1" ht="19.5" customHeight="1">
      <c r="A3" s="9" t="s">
        <v>0</v>
      </c>
      <c r="B3" s="10"/>
      <c r="C3" s="10"/>
      <c r="D3" s="10"/>
      <c r="E3" s="10"/>
      <c r="F3" s="10"/>
      <c r="G3" s="10"/>
      <c r="H3" s="8"/>
    </row>
    <row r="4" spans="1:20" s="15" customFormat="1" ht="15.75">
      <c r="A4" s="9" t="s">
        <v>1</v>
      </c>
      <c r="B4" s="11"/>
      <c r="C4" s="11"/>
      <c r="D4" s="11"/>
      <c r="E4" s="11"/>
      <c r="F4" s="11"/>
      <c r="G4" s="12" t="s">
        <v>53</v>
      </c>
      <c r="H4" s="11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</row>
    <row r="5" spans="1:20" s="15" customFormat="1" ht="15.75">
      <c r="A5" s="9" t="s">
        <v>47</v>
      </c>
      <c r="B5" s="11"/>
      <c r="C5" s="11"/>
      <c r="D5" s="11"/>
      <c r="E5" s="11"/>
      <c r="F5" s="16"/>
      <c r="G5" s="12" t="s">
        <v>48</v>
      </c>
      <c r="H5" s="11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</row>
    <row r="6" spans="1:8" ht="9" customHeight="1">
      <c r="A6" s="17"/>
      <c r="B6" s="18"/>
      <c r="E6" s="8"/>
      <c r="F6" s="20"/>
      <c r="H6" s="20"/>
    </row>
    <row r="7" spans="1:8" s="29" customFormat="1" ht="33" customHeight="1">
      <c r="A7" s="21" t="s">
        <v>2</v>
      </c>
      <c r="B7" s="22" t="s">
        <v>32</v>
      </c>
      <c r="C7" s="23" t="s">
        <v>33</v>
      </c>
      <c r="D7" s="24" t="s">
        <v>3</v>
      </c>
      <c r="E7" s="25" t="s">
        <v>34</v>
      </c>
      <c r="F7" s="26" t="s">
        <v>4</v>
      </c>
      <c r="G7" s="27" t="s">
        <v>5</v>
      </c>
      <c r="H7" s="28"/>
    </row>
    <row r="8" spans="1:9" s="38" customFormat="1" ht="15.75">
      <c r="A8" s="30" t="s">
        <v>6</v>
      </c>
      <c r="B8" s="31">
        <v>5133440</v>
      </c>
      <c r="C8" s="32">
        <v>557333.8000000007</v>
      </c>
      <c r="D8" s="32">
        <f>B36</f>
        <v>2532370</v>
      </c>
      <c r="E8" s="33">
        <f>B36</f>
        <v>2532370</v>
      </c>
      <c r="F8" s="34"/>
      <c r="G8" s="35"/>
      <c r="H8" s="36"/>
      <c r="I8" s="37"/>
    </row>
    <row r="9" spans="1:9" s="47" customFormat="1" ht="15.75">
      <c r="A9" s="39" t="s">
        <v>7</v>
      </c>
      <c r="B9" s="40"/>
      <c r="C9" s="41"/>
      <c r="D9" s="41"/>
      <c r="E9" s="42"/>
      <c r="F9" s="43"/>
      <c r="G9" s="44"/>
      <c r="H9" s="45"/>
      <c r="I9" s="46"/>
    </row>
    <row r="10" spans="1:9" s="47" customFormat="1" ht="15.75">
      <c r="A10" s="48" t="s">
        <v>8</v>
      </c>
      <c r="B10" s="49">
        <v>3476977</v>
      </c>
      <c r="C10" s="50">
        <v>3638000</v>
      </c>
      <c r="D10" s="50">
        <v>3552121</v>
      </c>
      <c r="E10" s="50">
        <v>3552121</v>
      </c>
      <c r="F10" s="51">
        <f>+E10-C10</f>
        <v>-85879</v>
      </c>
      <c r="G10" s="113" t="s">
        <v>9</v>
      </c>
      <c r="H10" s="45"/>
      <c r="I10" s="46"/>
    </row>
    <row r="11" spans="1:9" s="47" customFormat="1" ht="15.75">
      <c r="A11" s="48" t="s">
        <v>10</v>
      </c>
      <c r="B11" s="49">
        <v>105877</v>
      </c>
      <c r="C11" s="50">
        <v>4543</v>
      </c>
      <c r="D11" s="50">
        <v>4543</v>
      </c>
      <c r="E11" s="50">
        <v>4543</v>
      </c>
      <c r="F11" s="51">
        <f>+E11-C11</f>
        <v>0</v>
      </c>
      <c r="G11" s="113"/>
      <c r="H11" s="45"/>
      <c r="I11" s="46"/>
    </row>
    <row r="12" spans="1:9" s="47" customFormat="1" ht="15.75">
      <c r="A12" s="48" t="s">
        <v>11</v>
      </c>
      <c r="B12" s="49">
        <v>886484</v>
      </c>
      <c r="C12" s="50">
        <v>603531</v>
      </c>
      <c r="D12" s="50">
        <v>603531</v>
      </c>
      <c r="E12" s="50">
        <v>603531</v>
      </c>
      <c r="F12" s="51">
        <f>+E12-C12</f>
        <v>0</v>
      </c>
      <c r="G12" s="113"/>
      <c r="H12" s="45"/>
      <c r="I12" s="46"/>
    </row>
    <row r="13" spans="1:9" s="47" customFormat="1" ht="15.75">
      <c r="A13" s="48" t="s">
        <v>12</v>
      </c>
      <c r="B13" s="49">
        <v>9980246</v>
      </c>
      <c r="C13" s="50">
        <v>849151</v>
      </c>
      <c r="D13" s="50">
        <v>849151</v>
      </c>
      <c r="E13" s="50">
        <v>849151</v>
      </c>
      <c r="F13" s="51"/>
      <c r="G13" s="113"/>
      <c r="H13" s="45"/>
      <c r="I13" s="46"/>
    </row>
    <row r="14" spans="1:9" s="47" customFormat="1" ht="15.75">
      <c r="A14" s="48" t="s">
        <v>13</v>
      </c>
      <c r="B14" s="49">
        <v>893389</v>
      </c>
      <c r="C14" s="50">
        <v>495610</v>
      </c>
      <c r="D14" s="50">
        <v>495610</v>
      </c>
      <c r="E14" s="50">
        <v>495610</v>
      </c>
      <c r="F14" s="51">
        <f aca="true" t="shared" si="0" ref="F14:F19">+E14-C14</f>
        <v>0</v>
      </c>
      <c r="G14" s="113"/>
      <c r="H14" s="45"/>
      <c r="I14" s="46"/>
    </row>
    <row r="15" spans="1:9" s="47" customFormat="1" ht="18.75">
      <c r="A15" s="48" t="s">
        <v>35</v>
      </c>
      <c r="B15" s="49"/>
      <c r="C15" s="50">
        <v>210300</v>
      </c>
      <c r="D15" s="50">
        <v>210300</v>
      </c>
      <c r="E15" s="50">
        <v>210300</v>
      </c>
      <c r="F15" s="51">
        <f t="shared" si="0"/>
        <v>0</v>
      </c>
      <c r="G15" s="113"/>
      <c r="H15" s="45"/>
      <c r="I15" s="46"/>
    </row>
    <row r="16" spans="1:9" s="47" customFormat="1" ht="18.75">
      <c r="A16" s="48" t="s">
        <v>36</v>
      </c>
      <c r="B16" s="49"/>
      <c r="C16" s="50">
        <v>35000</v>
      </c>
      <c r="D16" s="50">
        <v>35000</v>
      </c>
      <c r="E16" s="50">
        <v>35000</v>
      </c>
      <c r="F16" s="51">
        <f t="shared" si="0"/>
        <v>0</v>
      </c>
      <c r="G16" s="113"/>
      <c r="H16" s="45"/>
      <c r="I16" s="46"/>
    </row>
    <row r="17" spans="1:9" s="47" customFormat="1" ht="18.75">
      <c r="A17" s="48" t="s">
        <v>37</v>
      </c>
      <c r="B17" s="49">
        <v>324693</v>
      </c>
      <c r="C17" s="50">
        <v>325912</v>
      </c>
      <c r="D17" s="50">
        <v>325912</v>
      </c>
      <c r="E17" s="50">
        <v>325912</v>
      </c>
      <c r="F17" s="51">
        <f t="shared" si="0"/>
        <v>0</v>
      </c>
      <c r="G17" s="113"/>
      <c r="H17" s="45"/>
      <c r="I17" s="46"/>
    </row>
    <row r="18" spans="1:9" s="47" customFormat="1" ht="18.75">
      <c r="A18" s="48" t="s">
        <v>38</v>
      </c>
      <c r="B18" s="49"/>
      <c r="C18" s="50">
        <v>202678</v>
      </c>
      <c r="D18" s="50">
        <v>202678</v>
      </c>
      <c r="E18" s="50">
        <v>202678</v>
      </c>
      <c r="F18" s="51">
        <f t="shared" si="0"/>
        <v>0</v>
      </c>
      <c r="G18" s="113"/>
      <c r="H18" s="45"/>
      <c r="I18" s="46"/>
    </row>
    <row r="19" spans="1:9" s="47" customFormat="1" ht="15.75">
      <c r="A19" s="48" t="s">
        <v>14</v>
      </c>
      <c r="B19" s="49"/>
      <c r="C19" s="50">
        <v>362000</v>
      </c>
      <c r="D19" s="50">
        <v>362000</v>
      </c>
      <c r="E19" s="50">
        <v>362000</v>
      </c>
      <c r="F19" s="51">
        <f t="shared" si="0"/>
        <v>0</v>
      </c>
      <c r="G19" s="113"/>
      <c r="H19" s="45"/>
      <c r="I19" s="46"/>
    </row>
    <row r="20" spans="1:9" s="47" customFormat="1" ht="15.75">
      <c r="A20" s="48"/>
      <c r="B20" s="40"/>
      <c r="C20" s="41"/>
      <c r="D20" s="41"/>
      <c r="E20" s="41"/>
      <c r="F20" s="51"/>
      <c r="G20" s="113"/>
      <c r="H20" s="45"/>
      <c r="I20" s="46"/>
    </row>
    <row r="21" spans="1:9" s="38" customFormat="1" ht="15.75">
      <c r="A21" s="30" t="s">
        <v>15</v>
      </c>
      <c r="B21" s="31">
        <f>SUM(B9:B20)</f>
        <v>15667666</v>
      </c>
      <c r="C21" s="31">
        <f>SUM(C10:C20)</f>
        <v>6726725</v>
      </c>
      <c r="D21" s="31">
        <f>SUM(D10:D20)</f>
        <v>6640846</v>
      </c>
      <c r="E21" s="31">
        <f>SUM(E10:E20)</f>
        <v>6640846</v>
      </c>
      <c r="F21" s="31">
        <f>SUM(F10:F20)</f>
        <v>-85879</v>
      </c>
      <c r="G21" s="114"/>
      <c r="H21" s="36"/>
      <c r="I21" s="37"/>
    </row>
    <row r="22" spans="1:9" s="47" customFormat="1" ht="15.75">
      <c r="A22" s="39" t="s">
        <v>16</v>
      </c>
      <c r="B22" s="40"/>
      <c r="C22" s="41"/>
      <c r="D22" s="41"/>
      <c r="E22" s="52"/>
      <c r="F22" s="51"/>
      <c r="G22" s="53"/>
      <c r="H22" s="45"/>
      <c r="I22" s="46"/>
    </row>
    <row r="23" spans="1:9" s="47" customFormat="1" ht="15.75">
      <c r="A23" s="48" t="s">
        <v>17</v>
      </c>
      <c r="B23" s="49">
        <v>-11017377</v>
      </c>
      <c r="C23" s="50">
        <v>-5439408</v>
      </c>
      <c r="D23" s="50">
        <v>-5439408</v>
      </c>
      <c r="E23" s="50">
        <f>-5439408-50000</f>
        <v>-5489408</v>
      </c>
      <c r="F23" s="51">
        <f aca="true" t="shared" si="1" ref="F23:F28">+E23-C23</f>
        <v>-50000</v>
      </c>
      <c r="G23" s="115" t="s">
        <v>46</v>
      </c>
      <c r="H23" s="45"/>
      <c r="I23" s="46"/>
    </row>
    <row r="24" spans="1:9" s="47" customFormat="1" ht="15.75">
      <c r="A24" s="48" t="s">
        <v>18</v>
      </c>
      <c r="B24" s="49">
        <v>-2027448</v>
      </c>
      <c r="C24" s="50">
        <v>-1371390</v>
      </c>
      <c r="D24" s="50">
        <v>-1371390</v>
      </c>
      <c r="E24" s="50">
        <v>-1371390</v>
      </c>
      <c r="F24" s="51">
        <f t="shared" si="1"/>
        <v>0</v>
      </c>
      <c r="G24" s="115"/>
      <c r="H24" s="45"/>
      <c r="I24" s="46"/>
    </row>
    <row r="25" spans="1:9" s="47" customFormat="1" ht="15.75">
      <c r="A25" s="48" t="s">
        <v>19</v>
      </c>
      <c r="B25" s="49">
        <v>-344668</v>
      </c>
      <c r="C25" s="50">
        <v>-254981</v>
      </c>
      <c r="D25" s="50">
        <v>-254981</v>
      </c>
      <c r="E25" s="50">
        <v>-254981</v>
      </c>
      <c r="F25" s="51">
        <f t="shared" si="1"/>
        <v>0</v>
      </c>
      <c r="G25" s="115"/>
      <c r="H25" s="45"/>
      <c r="I25" s="46"/>
    </row>
    <row r="26" spans="1:9" s="47" customFormat="1" ht="15.75">
      <c r="A26" s="48" t="s">
        <v>20</v>
      </c>
      <c r="B26" s="49">
        <v>-520489</v>
      </c>
      <c r="C26" s="50"/>
      <c r="D26" s="50"/>
      <c r="E26" s="50"/>
      <c r="F26" s="51">
        <f t="shared" si="1"/>
        <v>0</v>
      </c>
      <c r="G26" s="115"/>
      <c r="H26" s="45"/>
      <c r="I26" s="46"/>
    </row>
    <row r="27" spans="1:9" s="47" customFormat="1" ht="15.75">
      <c r="A27" s="48" t="s">
        <v>21</v>
      </c>
      <c r="B27" s="49">
        <v>-4358754</v>
      </c>
      <c r="C27" s="50"/>
      <c r="D27" s="50"/>
      <c r="E27" s="50"/>
      <c r="F27" s="51">
        <f t="shared" si="1"/>
        <v>0</v>
      </c>
      <c r="G27" s="115"/>
      <c r="H27" s="45"/>
      <c r="I27" s="46"/>
    </row>
    <row r="28" spans="1:9" s="47" customFormat="1" ht="15.75">
      <c r="A28" s="48" t="s">
        <v>22</v>
      </c>
      <c r="B28" s="49"/>
      <c r="C28" s="50"/>
      <c r="D28" s="50"/>
      <c r="E28" s="50">
        <v>-1068119</v>
      </c>
      <c r="F28" s="51">
        <f t="shared" si="1"/>
        <v>-1068119</v>
      </c>
      <c r="G28" s="115" t="s">
        <v>50</v>
      </c>
      <c r="H28" s="45"/>
      <c r="I28" s="46"/>
    </row>
    <row r="29" spans="1:9" s="47" customFormat="1" ht="15.75">
      <c r="A29" s="48"/>
      <c r="B29" s="40"/>
      <c r="C29" s="54"/>
      <c r="D29" s="41"/>
      <c r="E29" s="41"/>
      <c r="F29" s="51"/>
      <c r="G29" s="113"/>
      <c r="H29" s="45"/>
      <c r="I29" s="46"/>
    </row>
    <row r="30" spans="1:9" s="38" customFormat="1" ht="15.75">
      <c r="A30" s="55" t="s">
        <v>23</v>
      </c>
      <c r="B30" s="56">
        <f>SUM(B23:B29)</f>
        <v>-18268736</v>
      </c>
      <c r="C30" s="56">
        <f>SUM(C23:C29)</f>
        <v>-7065779</v>
      </c>
      <c r="D30" s="56">
        <f>SUM(D23:D29)</f>
        <v>-7065779</v>
      </c>
      <c r="E30" s="56">
        <f>SUM(E23:E29)</f>
        <v>-8183898</v>
      </c>
      <c r="F30" s="57">
        <f>+E30-C30</f>
        <v>-1118119</v>
      </c>
      <c r="G30" s="116"/>
      <c r="H30" s="36"/>
      <c r="I30" s="37"/>
    </row>
    <row r="31" spans="1:9" s="47" customFormat="1" ht="18.75">
      <c r="A31" s="58" t="s">
        <v>39</v>
      </c>
      <c r="B31" s="59"/>
      <c r="C31" s="61"/>
      <c r="D31" s="61"/>
      <c r="E31" s="61"/>
      <c r="F31" s="62"/>
      <c r="G31" s="63"/>
      <c r="H31" s="45"/>
      <c r="I31" s="46"/>
    </row>
    <row r="32" spans="1:9" s="47" customFormat="1" ht="15.75">
      <c r="A32" s="64" t="s">
        <v>24</v>
      </c>
      <c r="B32" s="65"/>
      <c r="C32" s="40"/>
      <c r="D32" s="40"/>
      <c r="E32" s="40"/>
      <c r="F32" s="52"/>
      <c r="G32" s="66"/>
      <c r="H32" s="45"/>
      <c r="I32" s="46"/>
    </row>
    <row r="33" spans="1:9" s="47" customFormat="1" ht="15.75">
      <c r="A33" s="64"/>
      <c r="B33" s="65"/>
      <c r="C33" s="40"/>
      <c r="D33" s="40"/>
      <c r="E33" s="40"/>
      <c r="F33" s="52"/>
      <c r="G33" s="66"/>
      <c r="H33" s="45"/>
      <c r="I33" s="46"/>
    </row>
    <row r="34" spans="1:9" s="47" customFormat="1" ht="15.75">
      <c r="A34" s="64"/>
      <c r="B34" s="65"/>
      <c r="C34" s="40"/>
      <c r="D34" s="40"/>
      <c r="E34" s="40"/>
      <c r="F34" s="52"/>
      <c r="G34" s="66"/>
      <c r="H34" s="45"/>
      <c r="I34" s="46"/>
    </row>
    <row r="35" spans="1:9" s="47" customFormat="1" ht="15.75">
      <c r="A35" s="39" t="s">
        <v>25</v>
      </c>
      <c r="B35" s="67">
        <f>SUM(B33:B34)</f>
        <v>0</v>
      </c>
      <c r="C35" s="67">
        <f>SUM(C33:C34)</f>
        <v>0</v>
      </c>
      <c r="D35" s="67">
        <f>SUM(D33:D34)</f>
        <v>0</v>
      </c>
      <c r="E35" s="67">
        <f>SUM(E33:E34)</f>
        <v>0</v>
      </c>
      <c r="F35" s="52"/>
      <c r="G35" s="66"/>
      <c r="H35" s="45"/>
      <c r="I35" s="46"/>
    </row>
    <row r="36" spans="1:102" s="72" customFormat="1" ht="15.75">
      <c r="A36" s="30" t="s">
        <v>26</v>
      </c>
      <c r="B36" s="68">
        <f>+B8+B21+B30+B35</f>
        <v>2532370</v>
      </c>
      <c r="C36" s="69">
        <f>+C8+C21+C30+C31</f>
        <v>218279.80000000075</v>
      </c>
      <c r="D36" s="69">
        <f>+D8+D21+D30+D31</f>
        <v>2107437</v>
      </c>
      <c r="E36" s="69">
        <f>+E8+E21+E30+E31</f>
        <v>989318</v>
      </c>
      <c r="F36" s="62"/>
      <c r="G36" s="70"/>
      <c r="H36" s="45"/>
      <c r="I36" s="45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</row>
    <row r="37" spans="1:9" s="47" customFormat="1" ht="15.75">
      <c r="A37" s="64" t="s">
        <v>27</v>
      </c>
      <c r="B37" s="40"/>
      <c r="C37" s="41"/>
      <c r="D37" s="41"/>
      <c r="E37" s="73"/>
      <c r="F37" s="74"/>
      <c r="G37" s="75"/>
      <c r="H37" s="76"/>
      <c r="I37" s="46"/>
    </row>
    <row r="38" spans="1:9" s="47" customFormat="1" ht="15.75">
      <c r="A38" s="48" t="s">
        <v>28</v>
      </c>
      <c r="B38" s="49">
        <v>-1068119</v>
      </c>
      <c r="C38" s="50"/>
      <c r="D38" s="50"/>
      <c r="E38" s="78"/>
      <c r="F38" s="79"/>
      <c r="G38" s="75"/>
      <c r="H38" s="76"/>
      <c r="I38" s="46"/>
    </row>
    <row r="39" spans="1:9" s="47" customFormat="1" ht="15.75">
      <c r="A39" s="77"/>
      <c r="B39" s="49"/>
      <c r="C39" s="50"/>
      <c r="D39" s="50"/>
      <c r="E39" s="78"/>
      <c r="F39" s="79"/>
      <c r="G39" s="75"/>
      <c r="H39" s="76"/>
      <c r="I39" s="46"/>
    </row>
    <row r="40" spans="1:9" s="38" customFormat="1" ht="15.75">
      <c r="A40" s="64" t="s">
        <v>29</v>
      </c>
      <c r="B40" s="80">
        <f>SUM(B37:B39)</f>
        <v>-1068119</v>
      </c>
      <c r="C40" s="81">
        <f>SUM(C37:C39)</f>
        <v>0</v>
      </c>
      <c r="D40" s="81">
        <f>SUM(D37:D39)</f>
        <v>0</v>
      </c>
      <c r="E40" s="82">
        <f>SUM(E37:E39)</f>
        <v>0</v>
      </c>
      <c r="F40" s="83"/>
      <c r="G40" s="84"/>
      <c r="H40" s="85"/>
      <c r="I40" s="37"/>
    </row>
    <row r="41" spans="1:9" s="38" customFormat="1" ht="15.75">
      <c r="A41" s="30" t="s">
        <v>30</v>
      </c>
      <c r="B41" s="31">
        <f>+B36+B40</f>
        <v>1464251</v>
      </c>
      <c r="C41" s="32">
        <f>+C36+C40</f>
        <v>218279.80000000075</v>
      </c>
      <c r="D41" s="32">
        <f>+D36+D40</f>
        <v>2107437</v>
      </c>
      <c r="E41" s="32">
        <f>+E36+E40</f>
        <v>989318</v>
      </c>
      <c r="F41" s="34"/>
      <c r="G41" s="86"/>
      <c r="H41" s="36"/>
      <c r="I41" s="37"/>
    </row>
    <row r="42" spans="1:9" s="47" customFormat="1" ht="19.5" thickBot="1">
      <c r="A42" s="87" t="s">
        <v>40</v>
      </c>
      <c r="B42" s="88">
        <f>B10*0.06</f>
        <v>208618.62</v>
      </c>
      <c r="C42" s="60">
        <f>C10*0.06</f>
        <v>218280</v>
      </c>
      <c r="D42" s="60">
        <f>D10*0.06</f>
        <v>213127.25999999998</v>
      </c>
      <c r="E42" s="60">
        <f>E10*0.06</f>
        <v>213127.25999999998</v>
      </c>
      <c r="F42" s="89"/>
      <c r="G42" s="90"/>
      <c r="H42" s="91"/>
      <c r="I42" s="46"/>
    </row>
    <row r="43" spans="1:8" s="95" customFormat="1" ht="13.5" customHeight="1">
      <c r="A43" s="92" t="s">
        <v>31</v>
      </c>
      <c r="B43" s="93"/>
      <c r="C43" s="94"/>
      <c r="D43" s="93"/>
      <c r="E43" s="93"/>
      <c r="G43" s="93"/>
      <c r="H43" s="93"/>
    </row>
    <row r="44" spans="1:8" s="95" customFormat="1" ht="15.75">
      <c r="A44" s="96" t="s">
        <v>41</v>
      </c>
      <c r="B44" s="97"/>
      <c r="C44" s="98"/>
      <c r="D44" s="97"/>
      <c r="E44" s="93"/>
      <c r="F44" s="93"/>
      <c r="G44" s="97"/>
      <c r="H44" s="97"/>
    </row>
    <row r="45" spans="1:8" s="95" customFormat="1" ht="15.75">
      <c r="A45" s="99" t="s">
        <v>42</v>
      </c>
      <c r="B45" s="97"/>
      <c r="C45" s="100"/>
      <c r="D45" s="97"/>
      <c r="E45" s="93"/>
      <c r="F45" s="93"/>
      <c r="G45" s="97"/>
      <c r="H45" s="97"/>
    </row>
    <row r="46" spans="1:8" s="95" customFormat="1" ht="15.75">
      <c r="A46" s="96" t="s">
        <v>43</v>
      </c>
      <c r="B46" s="93"/>
      <c r="C46" s="101"/>
      <c r="D46" s="93"/>
      <c r="E46" s="93"/>
      <c r="F46" s="93"/>
      <c r="G46" s="102"/>
      <c r="H46" s="97"/>
    </row>
    <row r="47" spans="1:8" s="47" customFormat="1" ht="15" customHeight="1">
      <c r="A47" s="96" t="s">
        <v>44</v>
      </c>
      <c r="B47" s="71"/>
      <c r="C47" s="103"/>
      <c r="D47" s="71"/>
      <c r="E47" s="104"/>
      <c r="F47" s="104"/>
      <c r="G47" s="93"/>
      <c r="H47" s="104"/>
    </row>
    <row r="48" spans="1:8" s="47" customFormat="1" ht="16.5">
      <c r="A48" s="105" t="s">
        <v>45</v>
      </c>
      <c r="B48" s="106"/>
      <c r="C48" s="107"/>
      <c r="D48" s="106"/>
      <c r="E48" s="106"/>
      <c r="F48" s="106"/>
      <c r="G48" s="97"/>
      <c r="H48" s="71"/>
    </row>
    <row r="49" spans="1:8" s="47" customFormat="1" ht="16.5">
      <c r="A49" s="105" t="s">
        <v>51</v>
      </c>
      <c r="B49" s="106"/>
      <c r="C49" s="107"/>
      <c r="D49" s="106"/>
      <c r="E49" s="106"/>
      <c r="F49" s="106"/>
      <c r="G49" s="97"/>
      <c r="H49" s="71"/>
    </row>
    <row r="50" spans="1:8" s="47" customFormat="1" ht="16.5">
      <c r="A50" s="105" t="s">
        <v>52</v>
      </c>
      <c r="B50" s="106"/>
      <c r="C50" s="107"/>
      <c r="D50" s="106"/>
      <c r="E50" s="106"/>
      <c r="F50" s="106"/>
      <c r="G50" s="97"/>
      <c r="H50" s="71"/>
    </row>
    <row r="51" spans="1:8" s="47" customFormat="1" ht="15.75">
      <c r="A51" s="108"/>
      <c r="B51" s="106"/>
      <c r="C51" s="107"/>
      <c r="D51" s="106"/>
      <c r="E51" s="106"/>
      <c r="F51" s="106"/>
      <c r="G51" s="97"/>
      <c r="H51" s="71"/>
    </row>
    <row r="52" spans="1:8" s="47" customFormat="1" ht="15.75">
      <c r="A52" s="108"/>
      <c r="B52" s="106"/>
      <c r="C52" s="107"/>
      <c r="D52" s="106"/>
      <c r="E52" s="106"/>
      <c r="F52" s="106"/>
      <c r="G52" s="97"/>
      <c r="H52" s="71"/>
    </row>
    <row r="53" spans="1:8" s="47" customFormat="1" ht="15.75">
      <c r="A53" s="108"/>
      <c r="B53" s="106"/>
      <c r="C53" s="107"/>
      <c r="D53" s="106"/>
      <c r="E53" s="106"/>
      <c r="F53" s="106"/>
      <c r="G53" s="97"/>
      <c r="H53" s="71"/>
    </row>
    <row r="54" spans="2:8" ht="15">
      <c r="B54" s="109"/>
      <c r="C54" s="110"/>
      <c r="D54" s="109"/>
      <c r="E54" s="109"/>
      <c r="F54" s="109"/>
      <c r="G54" s="111"/>
      <c r="H54" s="112"/>
    </row>
    <row r="55" spans="2:8" ht="15">
      <c r="B55" s="109"/>
      <c r="C55" s="110"/>
      <c r="D55" s="109"/>
      <c r="E55" s="109"/>
      <c r="F55" s="109"/>
      <c r="G55" s="111"/>
      <c r="H55" s="112"/>
    </row>
    <row r="56" spans="2:8" ht="15">
      <c r="B56" s="109"/>
      <c r="C56" s="110"/>
      <c r="D56" s="109"/>
      <c r="E56" s="109"/>
      <c r="F56" s="109"/>
      <c r="G56" s="111"/>
      <c r="H56" s="112"/>
    </row>
    <row r="57" spans="2:8" ht="15">
      <c r="B57" s="109"/>
      <c r="C57" s="110"/>
      <c r="D57" s="109"/>
      <c r="E57" s="109"/>
      <c r="F57" s="109"/>
      <c r="G57" s="111"/>
      <c r="H57" s="112"/>
    </row>
    <row r="58" ht="12.75">
      <c r="G58" s="111"/>
    </row>
    <row r="59" ht="12.75">
      <c r="G59" s="111"/>
    </row>
    <row r="60" ht="12.75">
      <c r="G60" s="111"/>
    </row>
    <row r="61" ht="12.75">
      <c r="G61" s="111"/>
    </row>
    <row r="62" ht="12.75">
      <c r="G62" s="111"/>
    </row>
    <row r="63" ht="12.75">
      <c r="G63" s="111"/>
    </row>
    <row r="64" ht="12.75">
      <c r="G64" s="111"/>
    </row>
    <row r="65" ht="12.75">
      <c r="G65" s="111"/>
    </row>
    <row r="66" ht="12.75">
      <c r="G66" s="111"/>
    </row>
    <row r="67" ht="12.75">
      <c r="G67" s="111"/>
    </row>
    <row r="68" ht="12.75">
      <c r="G68" s="111"/>
    </row>
    <row r="69" ht="12.75">
      <c r="G69" s="111"/>
    </row>
    <row r="70" ht="12.75">
      <c r="G70" s="111"/>
    </row>
    <row r="71" ht="12.75">
      <c r="G71" s="111"/>
    </row>
    <row r="72" ht="12.75">
      <c r="G72" s="111"/>
    </row>
    <row r="73" ht="12.75">
      <c r="G73" s="111"/>
    </row>
    <row r="74" ht="12.75">
      <c r="G74" s="111"/>
    </row>
    <row r="75" ht="12.75">
      <c r="G75" s="111"/>
    </row>
    <row r="76" ht="12.75">
      <c r="G76" s="111"/>
    </row>
    <row r="77" ht="12.75">
      <c r="G77" s="111"/>
    </row>
    <row r="78" ht="12.75">
      <c r="G78" s="111"/>
    </row>
    <row r="79" ht="12.75">
      <c r="G79" s="111"/>
    </row>
    <row r="80" ht="12.75">
      <c r="G80" s="111"/>
    </row>
    <row r="81" ht="12.75">
      <c r="G81" s="111"/>
    </row>
    <row r="82" ht="12.75">
      <c r="G82" s="111"/>
    </row>
    <row r="83" ht="12.75">
      <c r="G83" s="111"/>
    </row>
    <row r="84" ht="12.75">
      <c r="G84" s="111"/>
    </row>
    <row r="85" ht="12.75">
      <c r="G85" s="111"/>
    </row>
    <row r="86" ht="12.75">
      <c r="G86" s="111"/>
    </row>
    <row r="87" ht="12.75">
      <c r="G87" s="111"/>
    </row>
    <row r="88" ht="12.75">
      <c r="G88" s="111"/>
    </row>
    <row r="89" ht="12.75">
      <c r="G89" s="111"/>
    </row>
    <row r="90" ht="12.75">
      <c r="G90" s="111"/>
    </row>
    <row r="91" ht="12.75">
      <c r="G91" s="111"/>
    </row>
    <row r="92" ht="12.75">
      <c r="G92" s="111"/>
    </row>
    <row r="93" ht="12.75">
      <c r="G93" s="111"/>
    </row>
    <row r="94" ht="12.75">
      <c r="G94" s="111"/>
    </row>
    <row r="95" ht="12.75">
      <c r="G95" s="111"/>
    </row>
    <row r="96" ht="12.75">
      <c r="G96" s="111"/>
    </row>
    <row r="97" ht="12.75">
      <c r="G97" s="111"/>
    </row>
    <row r="98" ht="12.75">
      <c r="G98" s="111"/>
    </row>
    <row r="99" ht="12.75">
      <c r="G99" s="111"/>
    </row>
    <row r="100" ht="12.75">
      <c r="G100" s="111"/>
    </row>
    <row r="101" ht="12.75">
      <c r="G101" s="111"/>
    </row>
    <row r="102" ht="12.75">
      <c r="G102" s="111"/>
    </row>
    <row r="103" ht="12.75">
      <c r="G103" s="111"/>
    </row>
    <row r="104" ht="12.75">
      <c r="G104" s="111"/>
    </row>
    <row r="105" ht="12.75">
      <c r="G105" s="111"/>
    </row>
    <row r="106" ht="12.75">
      <c r="G106" s="111"/>
    </row>
    <row r="107" ht="12.75">
      <c r="G107" s="111"/>
    </row>
    <row r="108" ht="12.75">
      <c r="G108" s="111"/>
    </row>
    <row r="109" ht="12.75">
      <c r="G109" s="111"/>
    </row>
    <row r="110" ht="12.75">
      <c r="G110" s="111"/>
    </row>
    <row r="111" ht="12.75">
      <c r="G111" s="111"/>
    </row>
    <row r="112" ht="12.75">
      <c r="G112" s="111"/>
    </row>
    <row r="113" ht="12.75">
      <c r="G113" s="111"/>
    </row>
    <row r="114" ht="12.75">
      <c r="G114" s="111"/>
    </row>
    <row r="115" ht="12.75">
      <c r="G115" s="111"/>
    </row>
    <row r="116" ht="12.75">
      <c r="G116" s="111"/>
    </row>
    <row r="117" ht="12.75">
      <c r="G117" s="111"/>
    </row>
    <row r="118" ht="12.75">
      <c r="G118" s="111"/>
    </row>
    <row r="119" ht="12.75">
      <c r="G119" s="111"/>
    </row>
    <row r="120" ht="12.75">
      <c r="G120" s="111"/>
    </row>
    <row r="121" ht="12.75">
      <c r="G121" s="111"/>
    </row>
    <row r="122" ht="12.75">
      <c r="G122" s="111"/>
    </row>
    <row r="123" ht="12.75">
      <c r="G123" s="111"/>
    </row>
    <row r="124" ht="12.75">
      <c r="G124" s="111"/>
    </row>
    <row r="125" ht="12.75">
      <c r="G125" s="111"/>
    </row>
    <row r="126" ht="12.75">
      <c r="G126" s="111"/>
    </row>
    <row r="127" ht="12.75">
      <c r="G127" s="111"/>
    </row>
    <row r="128" ht="12.75">
      <c r="G128" s="111"/>
    </row>
    <row r="129" ht="12.75">
      <c r="G129" s="111"/>
    </row>
    <row r="130" ht="12.75">
      <c r="G130" s="111"/>
    </row>
    <row r="131" ht="12.75">
      <c r="G131" s="111"/>
    </row>
    <row r="132" ht="12.75">
      <c r="G132" s="111"/>
    </row>
    <row r="133" ht="12.75">
      <c r="G133" s="111"/>
    </row>
    <row r="134" ht="12.75">
      <c r="G134" s="111"/>
    </row>
    <row r="135" ht="12.75">
      <c r="G135" s="111"/>
    </row>
    <row r="136" ht="12.75">
      <c r="G136" s="111"/>
    </row>
    <row r="137" ht="12.75">
      <c r="G137" s="111"/>
    </row>
    <row r="138" ht="12.75">
      <c r="G138" s="111"/>
    </row>
    <row r="139" ht="12.75">
      <c r="G139" s="111"/>
    </row>
    <row r="140" ht="12.75">
      <c r="G140" s="111"/>
    </row>
    <row r="141" ht="12.75">
      <c r="G141" s="111"/>
    </row>
    <row r="142" ht="12.75">
      <c r="G142" s="111"/>
    </row>
    <row r="143" ht="12.75">
      <c r="G143" s="111"/>
    </row>
    <row r="144" ht="12.75">
      <c r="G144" s="111"/>
    </row>
    <row r="145" ht="12.75">
      <c r="G145" s="111"/>
    </row>
    <row r="146" ht="12.75">
      <c r="G146" s="111"/>
    </row>
  </sheetData>
  <sheetProtection/>
  <mergeCells count="1">
    <mergeCell ref="A2:G2"/>
  </mergeCells>
  <printOptions/>
  <pageMargins left="0.43" right="0.5" top="0.75" bottom="0.67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cp:lastPrinted>2010-05-14T20:48:06Z</cp:lastPrinted>
  <dcterms:created xsi:type="dcterms:W3CDTF">2010-05-14T17:03:39Z</dcterms:created>
  <dcterms:modified xsi:type="dcterms:W3CDTF">2010-07-22T17:02:42Z</dcterms:modified>
  <cp:category/>
  <cp:version/>
  <cp:contentType/>
  <cp:contentStatus/>
</cp:coreProperties>
</file>