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6175" windowHeight="11835" activeTab="0"/>
  </bookViews>
  <sheets>
    <sheet name="Exhibit B" sheetId="1" r:id="rId1"/>
    <sheet name="Exhibit C" sheetId="2" r:id="rId2"/>
    <sheet name="Attachment C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<sst xmlns="http://schemas.openxmlformats.org/spreadsheetml/2006/main" count="15" uniqueCount="9">
  <si>
    <t>Exhibit B
ESTIMATED ANNUAL TRANSFER TO DISTRICT (AUGUST 2018 OEFA FORECAST)</t>
  </si>
  <si>
    <t>Year</t>
  </si>
  <si>
    <t>Total Lodging Tax Revenue Forecast</t>
  </si>
  <si>
    <t>25% Share for Tourism Purposes</t>
  </si>
  <si>
    <r>
      <rPr>
        <sz val="14"/>
        <color indexed="8"/>
        <rFont val="Arial Narrow"/>
        <family val="2"/>
      </rPr>
      <t>Reductions Amounts</t>
    </r>
    <r>
      <rPr>
        <vertAlign val="superscript"/>
        <sz val="14"/>
        <color indexed="8"/>
        <rFont val="Arial Narrow"/>
        <family val="2"/>
      </rPr>
      <t>2</t>
    </r>
  </si>
  <si>
    <t xml:space="preserve">Transfer to District </t>
  </si>
  <si>
    <t>TOTAL</t>
  </si>
  <si>
    <t>Exhibit C. August 2018 OEFA Estimated Annual Lodging Tax Revenue</t>
  </si>
  <si>
    <t>Attachment C. August 2018 OEFA Estimated Annual Lodging Tax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</si>
</sst>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 &quot;&quot;$&quot;* #,##0&quot; &quot;;&quot; &quot;&quot;$&quot;* \(#,##0\);&quot; &quot;&quot;$&quot;* &quot;-&quot;??&quot; &quot;"/>
  </numFmts>
  <fonts count="6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Arial Narrow"/>
      <family val="2"/>
    </font>
    <font>
      <vertAlign val="superscript"/>
      <sz val="14"/>
      <color indexed="8"/>
      <name val="Arial Narrow"/>
      <family val="2"/>
    </font>
    <font>
      <b/>
      <sz val="14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/>
    </border>
    <border>
      <left style="thin">
        <color indexed="13"/>
      </left>
      <right style="thin">
        <color indexed="8"/>
      </right>
      <top style="thin">
        <color indexed="13"/>
      </top>
      <bottom/>
    </border>
    <border>
      <left/>
      <right style="thin">
        <color indexed="13"/>
      </right>
      <top/>
      <bottom/>
    </border>
    <border>
      <left style="thin">
        <color indexed="13"/>
      </left>
      <right style="thin">
        <color indexed="13"/>
      </right>
      <top/>
      <bottom/>
    </border>
    <border>
      <left style="thin">
        <color indexed="13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49" fontId="2" fillId="2" borderId="4" xfId="0" applyNumberFormat="1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164" fontId="5" fillId="2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showGridLines="0" tabSelected="1" workbookViewId="0" topLeftCell="A3">
      <selection activeCell="G14" sqref="G14"/>
    </sheetView>
  </sheetViews>
  <sheetFormatPr defaultColWidth="8.8515625" defaultRowHeight="15" customHeight="1"/>
  <cols>
    <col min="1" max="1" width="8.8515625" style="11" customWidth="1"/>
    <col min="2" max="2" width="17.7109375" style="11" customWidth="1"/>
    <col min="3" max="4" width="15.7109375" style="11" customWidth="1"/>
    <col min="5" max="5" width="31.8515625" style="11" customWidth="1"/>
    <col min="6" max="255" width="8.8515625" style="11" customWidth="1"/>
    <col min="256" max="16384" width="8.8515625" style="2" customWidth="1"/>
  </cols>
  <sheetData>
    <row r="1" spans="1:5" s="11" customFormat="1" ht="36" customHeight="1" hidden="1">
      <c r="A1" s="10"/>
      <c r="B1" s="10"/>
      <c r="C1" s="10"/>
      <c r="D1" s="10"/>
      <c r="E1" s="10"/>
    </row>
    <row r="2" spans="1:5" s="11" customFormat="1" ht="18" customHeight="1" hidden="1">
      <c r="A2" s="12"/>
      <c r="B2" s="12"/>
      <c r="C2" s="12"/>
      <c r="D2" s="12"/>
      <c r="E2" s="13"/>
    </row>
    <row r="3" spans="1:5" s="11" customFormat="1" ht="49.5" customHeight="1">
      <c r="A3" s="14" t="s">
        <v>0</v>
      </c>
      <c r="B3" s="15"/>
      <c r="C3" s="15"/>
      <c r="D3" s="15"/>
      <c r="E3" s="16"/>
    </row>
    <row r="4" spans="1:5" s="11" customFormat="1" ht="53.25" customHeight="1">
      <c r="A4" s="3" t="s">
        <v>1</v>
      </c>
      <c r="B4" s="4" t="s">
        <v>2</v>
      </c>
      <c r="C4" s="17" t="s">
        <v>3</v>
      </c>
      <c r="D4" s="17" t="s">
        <v>4</v>
      </c>
      <c r="E4" s="17" t="s">
        <v>5</v>
      </c>
    </row>
    <row r="5" spans="1:5" s="11" customFormat="1" ht="18" customHeight="1">
      <c r="A5" s="5">
        <v>2021</v>
      </c>
      <c r="B5" s="6">
        <v>38672427</v>
      </c>
      <c r="C5" s="18">
        <f aca="true" t="shared" si="0" ref="C5:C27">B5*0.25</f>
        <v>9668106.75</v>
      </c>
      <c r="D5" s="18">
        <f>2228700</f>
        <v>2228700</v>
      </c>
      <c r="E5" s="19">
        <f aca="true" t="shared" si="1" ref="E5:E27">D5*E$6</f>
        <v>3258460.1565</v>
      </c>
    </row>
    <row r="6" spans="1:5" s="11" customFormat="1" ht="18" customHeight="1">
      <c r="A6" s="5">
        <v>2022</v>
      </c>
      <c r="B6" s="6">
        <v>40136407</v>
      </c>
      <c r="C6" s="18">
        <f t="shared" si="0"/>
        <v>10034101.75</v>
      </c>
      <c r="D6" s="18">
        <v>2229300</v>
      </c>
      <c r="E6" s="20">
        <f ca="1" t="shared" si="1"/>
        <v>3418503.1665</v>
      </c>
    </row>
    <row r="7" spans="1:5" s="11" customFormat="1" ht="18" customHeight="1">
      <c r="A7" s="5">
        <v>2023</v>
      </c>
      <c r="B7" s="6">
        <v>41086798</v>
      </c>
      <c r="C7" s="18">
        <f t="shared" si="0"/>
        <v>10271699.5</v>
      </c>
      <c r="D7" s="18">
        <v>2228800</v>
      </c>
      <c r="E7" s="20">
        <f ca="1" t="shared" si="1"/>
        <v>3522789.981</v>
      </c>
    </row>
    <row r="8" spans="1:5" s="11" customFormat="1" ht="18" customHeight="1">
      <c r="A8" s="5">
        <v>2024</v>
      </c>
      <c r="B8" s="6">
        <v>42305738</v>
      </c>
      <c r="C8" s="18">
        <f t="shared" si="0"/>
        <v>10576434.5</v>
      </c>
      <c r="D8" s="18">
        <v>2229050</v>
      </c>
      <c r="E8" s="20">
        <f ca="1" t="shared" si="1"/>
        <v>3656154.411</v>
      </c>
    </row>
    <row r="9" spans="1:5" s="11" customFormat="1" ht="18" customHeight="1">
      <c r="A9" s="5">
        <v>2025</v>
      </c>
      <c r="B9" s="6">
        <v>43318324</v>
      </c>
      <c r="C9" s="18">
        <f t="shared" si="0"/>
        <v>10829581</v>
      </c>
      <c r="D9" s="18">
        <v>2229800</v>
      </c>
      <c r="E9" s="20">
        <f ca="1" t="shared" si="1"/>
        <v>3766704.078</v>
      </c>
    </row>
    <row r="10" spans="1:5" s="11" customFormat="1" ht="18" customHeight="1">
      <c r="A10" s="5">
        <v>2026</v>
      </c>
      <c r="B10" s="6">
        <v>45316564</v>
      </c>
      <c r="C10" s="18">
        <f t="shared" si="0"/>
        <v>11329141</v>
      </c>
      <c r="D10" s="18">
        <v>2230800</v>
      </c>
      <c r="E10" s="20">
        <f ca="1" t="shared" si="1"/>
        <v>3985073.358</v>
      </c>
    </row>
    <row r="11" spans="1:5" s="11" customFormat="1" ht="18" customHeight="1">
      <c r="A11" s="5">
        <v>2027</v>
      </c>
      <c r="B11" s="6">
        <v>46800865</v>
      </c>
      <c r="C11" s="18">
        <f t="shared" si="0"/>
        <v>11700216.25</v>
      </c>
      <c r="D11" s="18">
        <v>2232600</v>
      </c>
      <c r="E11" s="20">
        <f ca="1" t="shared" si="1"/>
        <v>4146815.9175</v>
      </c>
    </row>
    <row r="12" spans="1:5" s="11" customFormat="1" ht="18" customHeight="1">
      <c r="A12" s="5">
        <v>2028</v>
      </c>
      <c r="B12" s="6">
        <f aca="true" t="shared" si="2" ref="B12:B27">B11*1.036</f>
        <v>48485696.14</v>
      </c>
      <c r="C12" s="18">
        <f t="shared" si="0"/>
        <v>12121424.035</v>
      </c>
      <c r="D12" s="18">
        <v>2231000</v>
      </c>
      <c r="E12" s="20">
        <f ca="1" t="shared" si="1"/>
        <v>4332005.72733</v>
      </c>
    </row>
    <row r="13" spans="1:5" s="11" customFormat="1" ht="18" customHeight="1">
      <c r="A13" s="5">
        <v>2029</v>
      </c>
      <c r="B13" s="6">
        <f t="shared" si="2"/>
        <v>50231181.20104</v>
      </c>
      <c r="C13" s="18">
        <f t="shared" si="0"/>
        <v>12557795.30026</v>
      </c>
      <c r="D13" s="18">
        <v>2231000</v>
      </c>
      <c r="E13" s="20">
        <f ca="1" t="shared" si="1"/>
        <v>4523136.34151388</v>
      </c>
    </row>
    <row r="14" spans="1:5" s="11" customFormat="1" ht="18" customHeight="1">
      <c r="A14" s="5">
        <v>2030</v>
      </c>
      <c r="B14" s="6">
        <f t="shared" si="2"/>
        <v>52039503.724277444</v>
      </c>
      <c r="C14" s="18">
        <f t="shared" si="0"/>
        <v>13009875.931069361</v>
      </c>
      <c r="D14" s="18">
        <v>2232400</v>
      </c>
      <c r="E14" s="20">
        <f ca="1" t="shared" si="1"/>
        <v>4720534.45780838</v>
      </c>
    </row>
    <row r="15" spans="1:5" s="11" customFormat="1" ht="18" customHeight="1">
      <c r="A15" s="5">
        <v>2031</v>
      </c>
      <c r="B15" s="6">
        <f t="shared" si="2"/>
        <v>53912925.85835143</v>
      </c>
      <c r="C15" s="18">
        <f t="shared" si="0"/>
        <v>13478231.464587858</v>
      </c>
      <c r="D15" s="18"/>
      <c r="E15" s="20">
        <f ca="1" t="shared" si="1"/>
        <v>5903465.381489482</v>
      </c>
    </row>
    <row r="16" spans="1:5" s="11" customFormat="1" ht="18" customHeight="1">
      <c r="A16" s="5">
        <v>2032</v>
      </c>
      <c r="B16" s="6">
        <f t="shared" si="2"/>
        <v>55853791.189252086</v>
      </c>
      <c r="C16" s="18">
        <f t="shared" si="0"/>
        <v>13963447.797313021</v>
      </c>
      <c r="D16" s="18"/>
      <c r="E16" s="20">
        <f ca="1" t="shared" si="1"/>
        <v>6115990.135223104</v>
      </c>
    </row>
    <row r="17" spans="1:5" s="11" customFormat="1" ht="18" customHeight="1">
      <c r="A17" s="5">
        <v>2033</v>
      </c>
      <c r="B17" s="6">
        <f t="shared" si="2"/>
        <v>57864527.67206516</v>
      </c>
      <c r="C17" s="18">
        <f t="shared" si="0"/>
        <v>14466131.91801629</v>
      </c>
      <c r="D17" s="18"/>
      <c r="E17" s="20">
        <f ca="1" t="shared" si="1"/>
        <v>6336165.780091135</v>
      </c>
    </row>
    <row r="18" spans="1:5" s="11" customFormat="1" ht="18" customHeight="1">
      <c r="A18" s="5">
        <v>2034</v>
      </c>
      <c r="B18" s="6">
        <f t="shared" si="2"/>
        <v>59947650.66825951</v>
      </c>
      <c r="C18" s="18">
        <f t="shared" si="0"/>
        <v>14986912.667064877</v>
      </c>
      <c r="D18" s="18"/>
      <c r="E18" s="20">
        <f ca="1" t="shared" si="1"/>
        <v>6564267.748174416</v>
      </c>
    </row>
    <row r="19" spans="1:5" s="11" customFormat="1" ht="18" customHeight="1">
      <c r="A19" s="5">
        <v>2035</v>
      </c>
      <c r="B19" s="6">
        <f t="shared" si="2"/>
        <v>62105766.09231685</v>
      </c>
      <c r="C19" s="18">
        <f t="shared" si="0"/>
        <v>15526441.523079213</v>
      </c>
      <c r="D19" s="18"/>
      <c r="E19" s="20">
        <f ca="1" t="shared" si="1"/>
        <v>6800581.387108695</v>
      </c>
    </row>
    <row r="20" spans="1:5" s="11" customFormat="1" ht="18" customHeight="1">
      <c r="A20" s="5">
        <v>2036</v>
      </c>
      <c r="B20" s="6">
        <f t="shared" si="2"/>
        <v>64341573.67164026</v>
      </c>
      <c r="C20" s="18">
        <f t="shared" si="0"/>
        <v>16085393.417910066</v>
      </c>
      <c r="D20" s="18"/>
      <c r="E20" s="20">
        <f ca="1" t="shared" si="1"/>
        <v>7045402.317044608</v>
      </c>
    </row>
    <row r="21" spans="1:5" s="11" customFormat="1" ht="18" customHeight="1">
      <c r="A21" s="5">
        <f aca="true" t="shared" si="3" ref="A21:A27">A20+1</f>
        <v>2037</v>
      </c>
      <c r="B21" s="6">
        <f t="shared" si="2"/>
        <v>66657870.32381932</v>
      </c>
      <c r="C21" s="18">
        <f t="shared" si="0"/>
        <v>16664467.58095483</v>
      </c>
      <c r="D21" s="18"/>
      <c r="E21" s="20">
        <f ca="1" t="shared" si="1"/>
        <v>7299036.800458215</v>
      </c>
    </row>
    <row r="22" spans="1:5" s="11" customFormat="1" ht="18" customHeight="1">
      <c r="A22" s="5">
        <f t="shared" si="3"/>
        <v>2038</v>
      </c>
      <c r="B22" s="6">
        <f t="shared" si="2"/>
        <v>69057553.65547681</v>
      </c>
      <c r="C22" s="18">
        <f t="shared" si="0"/>
        <v>17264388.413869202</v>
      </c>
      <c r="D22" s="18"/>
      <c r="E22" s="20">
        <f ca="1" t="shared" si="1"/>
        <v>7561802.12527471</v>
      </c>
    </row>
    <row r="23" spans="1:5" s="11" customFormat="1" ht="18" customHeight="1">
      <c r="A23" s="5">
        <f t="shared" si="3"/>
        <v>2039</v>
      </c>
      <c r="B23" s="6">
        <f t="shared" si="2"/>
        <v>71543625.58707398</v>
      </c>
      <c r="C23" s="18">
        <f t="shared" si="0"/>
        <v>17885906.396768495</v>
      </c>
      <c r="D23" s="18"/>
      <c r="E23" s="20">
        <f ca="1" t="shared" si="1"/>
        <v>7834027.001784601</v>
      </c>
    </row>
    <row r="24" spans="1:5" s="11" customFormat="1" ht="18" customHeight="1">
      <c r="A24" s="5">
        <f t="shared" si="3"/>
        <v>2040</v>
      </c>
      <c r="B24" s="6">
        <f t="shared" si="2"/>
        <v>74119196.10820864</v>
      </c>
      <c r="C24" s="18">
        <f t="shared" si="0"/>
        <v>18529799.02705216</v>
      </c>
      <c r="D24" s="18"/>
      <c r="E24" s="20">
        <f ca="1" t="shared" si="1"/>
        <v>8116051.973848846</v>
      </c>
    </row>
    <row r="25" spans="1:5" s="11" customFormat="1" ht="18" customHeight="1">
      <c r="A25" s="5">
        <f t="shared" si="3"/>
        <v>2041</v>
      </c>
      <c r="B25" s="6">
        <f t="shared" si="2"/>
        <v>76787487.16810416</v>
      </c>
      <c r="C25" s="18">
        <f t="shared" si="0"/>
        <v>19196871.79202604</v>
      </c>
      <c r="D25" s="18"/>
      <c r="E25" s="20">
        <f ca="1" t="shared" si="1"/>
        <v>8408229.844907405</v>
      </c>
    </row>
    <row r="26" spans="1:5" s="11" customFormat="1" ht="18" customHeight="1">
      <c r="A26" s="5">
        <f t="shared" si="3"/>
        <v>2042</v>
      </c>
      <c r="B26" s="6">
        <f t="shared" si="2"/>
        <v>79551836.70615591</v>
      </c>
      <c r="C26" s="18">
        <f t="shared" si="0"/>
        <v>19887959.176538978</v>
      </c>
      <c r="D26" s="18"/>
      <c r="E26" s="20">
        <f ca="1" t="shared" si="1"/>
        <v>8710926.119324073</v>
      </c>
    </row>
    <row r="27" spans="1:5" s="11" customFormat="1" ht="18" customHeight="1">
      <c r="A27" s="5">
        <f t="shared" si="3"/>
        <v>2043</v>
      </c>
      <c r="B27" s="6">
        <f t="shared" si="2"/>
        <v>82415702.82757753</v>
      </c>
      <c r="C27" s="18">
        <f t="shared" si="0"/>
        <v>20603925.706894383</v>
      </c>
      <c r="D27" s="18"/>
      <c r="E27" s="20">
        <f ca="1" t="shared" si="1"/>
        <v>9024519.45961974</v>
      </c>
    </row>
    <row r="28" spans="1:5" s="11" customFormat="1" ht="15" customHeight="1">
      <c r="A28" s="7"/>
      <c r="B28" s="7"/>
      <c r="C28" s="7"/>
      <c r="D28" s="7"/>
      <c r="E28" s="21"/>
    </row>
    <row r="29" spans="1:5" s="11" customFormat="1" ht="18" customHeight="1">
      <c r="A29" s="8" t="s">
        <v>6</v>
      </c>
      <c r="B29" s="22">
        <f>SUM(B5:B27)</f>
        <v>1322553011.5936193</v>
      </c>
      <c r="C29" s="22">
        <f>SUM(C5:C27)</f>
        <v>330638252.89840484</v>
      </c>
      <c r="D29" s="22">
        <f>SUM(D5:D27)</f>
        <v>22303450</v>
      </c>
      <c r="E29" s="22">
        <f aca="true" t="shared" si="4" ref="E29">SUM(E5:E27)</f>
        <v>135050643.6695013</v>
      </c>
    </row>
    <row r="30" spans="1:5" s="11" customFormat="1" ht="18" customHeight="1">
      <c r="A30" s="8"/>
      <c r="B30" s="22"/>
      <c r="C30" s="22"/>
      <c r="D30" s="22"/>
      <c r="E30" s="22"/>
    </row>
    <row r="31" spans="1:5" s="11" customFormat="1" ht="18" customHeight="1">
      <c r="A31" s="8"/>
      <c r="B31" s="22"/>
      <c r="C31" s="22"/>
      <c r="D31" s="22"/>
      <c r="E31" s="22"/>
    </row>
    <row r="32" spans="1:5" s="11" customFormat="1" ht="18" customHeight="1">
      <c r="A32" s="8"/>
      <c r="B32" s="22"/>
      <c r="C32" s="22"/>
      <c r="D32" s="22"/>
      <c r="E32" s="22"/>
    </row>
  </sheetData>
  <mergeCells count="1">
    <mergeCell ref="A3:E3"/>
  </mergeCells>
  <printOptions/>
  <pageMargins left="0.7" right="0.7" top="0.75" bottom="0.75" header="0.3" footer="0.3"/>
  <pageSetup fitToHeight="1" fitToWidth="1" horizontalDpi="600" verticalDpi="600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C9" sqref="C9"/>
    </sheetView>
  </sheetViews>
  <sheetFormatPr defaultColWidth="9.140625" defaultRowHeight="15"/>
  <cols>
    <col min="1" max="1" width="9.140625" style="2" customWidth="1"/>
    <col min="2" max="2" width="40.28125" style="2" customWidth="1"/>
    <col min="3" max="16384" width="9.140625" style="2" customWidth="1"/>
  </cols>
  <sheetData>
    <row r="1" ht="15">
      <c r="A1" s="1" t="s">
        <v>7</v>
      </c>
    </row>
    <row r="2" spans="1:2" ht="52.5" customHeight="1">
      <c r="A2" s="3" t="s">
        <v>1</v>
      </c>
      <c r="B2" s="4" t="s">
        <v>2</v>
      </c>
    </row>
    <row r="3" spans="1:2" ht="18">
      <c r="A3" s="5">
        <v>2021</v>
      </c>
      <c r="B3" s="6">
        <v>38672427</v>
      </c>
    </row>
    <row r="4" spans="1:2" ht="18">
      <c r="A4" s="5">
        <v>2022</v>
      </c>
      <c r="B4" s="6">
        <v>40136407</v>
      </c>
    </row>
    <row r="5" spans="1:2" ht="18">
      <c r="A5" s="5">
        <v>2023</v>
      </c>
      <c r="B5" s="6">
        <v>41086798</v>
      </c>
    </row>
    <row r="6" spans="1:2" ht="18">
      <c r="A6" s="5">
        <v>2024</v>
      </c>
      <c r="B6" s="6">
        <v>42305738</v>
      </c>
    </row>
    <row r="7" spans="1:2" ht="18">
      <c r="A7" s="5">
        <v>2025</v>
      </c>
      <c r="B7" s="6">
        <v>43318324</v>
      </c>
    </row>
    <row r="8" spans="1:2" ht="18">
      <c r="A8" s="5">
        <v>2026</v>
      </c>
      <c r="B8" s="6">
        <v>45316564</v>
      </c>
    </row>
    <row r="9" spans="1:2" ht="18">
      <c r="A9" s="5">
        <v>2027</v>
      </c>
      <c r="B9" s="6">
        <v>46800865</v>
      </c>
    </row>
    <row r="10" spans="1:2" ht="18">
      <c r="A10" s="5">
        <v>2028</v>
      </c>
      <c r="B10" s="6">
        <f aca="true" t="shared" si="0" ref="B10:B25">B9*1.036</f>
        <v>48485696.14</v>
      </c>
    </row>
    <row r="11" spans="1:2" ht="18">
      <c r="A11" s="5">
        <v>2029</v>
      </c>
      <c r="B11" s="6">
        <f t="shared" si="0"/>
        <v>50231181.20104</v>
      </c>
    </row>
    <row r="12" spans="1:2" ht="18">
      <c r="A12" s="5">
        <v>2030</v>
      </c>
      <c r="B12" s="6">
        <f t="shared" si="0"/>
        <v>52039503.724277444</v>
      </c>
    </row>
    <row r="13" spans="1:2" ht="18">
      <c r="A13" s="5">
        <v>2031</v>
      </c>
      <c r="B13" s="6">
        <f t="shared" si="0"/>
        <v>53912925.85835143</v>
      </c>
    </row>
    <row r="14" spans="1:2" ht="18">
      <c r="A14" s="5">
        <v>2032</v>
      </c>
      <c r="B14" s="6">
        <f t="shared" si="0"/>
        <v>55853791.189252086</v>
      </c>
    </row>
    <row r="15" spans="1:2" ht="18">
      <c r="A15" s="5">
        <v>2033</v>
      </c>
      <c r="B15" s="6">
        <f t="shared" si="0"/>
        <v>57864527.67206516</v>
      </c>
    </row>
    <row r="16" spans="1:2" ht="18">
      <c r="A16" s="5">
        <v>2034</v>
      </c>
      <c r="B16" s="6">
        <f t="shared" si="0"/>
        <v>59947650.66825951</v>
      </c>
    </row>
    <row r="17" spans="1:2" ht="18">
      <c r="A17" s="5">
        <v>2035</v>
      </c>
      <c r="B17" s="6">
        <f t="shared" si="0"/>
        <v>62105766.09231685</v>
      </c>
    </row>
    <row r="18" spans="1:2" ht="18">
      <c r="A18" s="5">
        <v>2036</v>
      </c>
      <c r="B18" s="6">
        <f t="shared" si="0"/>
        <v>64341573.67164026</v>
      </c>
    </row>
    <row r="19" spans="1:2" ht="18">
      <c r="A19" s="5">
        <f aca="true" t="shared" si="1" ref="A19:A25">A18+1</f>
        <v>2037</v>
      </c>
      <c r="B19" s="6">
        <f t="shared" si="0"/>
        <v>66657870.32381932</v>
      </c>
    </row>
    <row r="20" spans="1:2" ht="18">
      <c r="A20" s="5">
        <f t="shared" si="1"/>
        <v>2038</v>
      </c>
      <c r="B20" s="6">
        <f t="shared" si="0"/>
        <v>69057553.65547681</v>
      </c>
    </row>
    <row r="21" spans="1:2" ht="18">
      <c r="A21" s="5">
        <f t="shared" si="1"/>
        <v>2039</v>
      </c>
      <c r="B21" s="6">
        <f t="shared" si="0"/>
        <v>71543625.58707398</v>
      </c>
    </row>
    <row r="22" spans="1:2" ht="18">
      <c r="A22" s="5">
        <f t="shared" si="1"/>
        <v>2040</v>
      </c>
      <c r="B22" s="6">
        <f t="shared" si="0"/>
        <v>74119196.10820864</v>
      </c>
    </row>
    <row r="23" spans="1:2" ht="18">
      <c r="A23" s="5">
        <f t="shared" si="1"/>
        <v>2041</v>
      </c>
      <c r="B23" s="6">
        <f t="shared" si="0"/>
        <v>76787487.16810416</v>
      </c>
    </row>
    <row r="24" spans="1:2" ht="18">
      <c r="A24" s="5">
        <f t="shared" si="1"/>
        <v>2042</v>
      </c>
      <c r="B24" s="6">
        <f t="shared" si="0"/>
        <v>79551836.70615591</v>
      </c>
    </row>
    <row r="25" spans="1:2" ht="18">
      <c r="A25" s="5">
        <f t="shared" si="1"/>
        <v>2043</v>
      </c>
      <c r="B25" s="6">
        <f t="shared" si="0"/>
        <v>82415702.82757753</v>
      </c>
    </row>
    <row r="26" spans="1:2" ht="15">
      <c r="A26" s="7"/>
      <c r="B26" s="7"/>
    </row>
    <row r="27" spans="1:2" ht="18">
      <c r="A27" s="8" t="s">
        <v>6</v>
      </c>
      <c r="B27" s="9">
        <f>SUM(B3:B25)</f>
        <v>1322553011.5936193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E22" sqref="E22"/>
    </sheetView>
  </sheetViews>
  <sheetFormatPr defaultColWidth="9.140625" defaultRowHeight="15"/>
  <cols>
    <col min="1" max="1" width="9.140625" style="2" customWidth="1"/>
    <col min="2" max="2" width="40.28125" style="2" customWidth="1"/>
    <col min="3" max="16384" width="9.140625" style="2" customWidth="1"/>
  </cols>
  <sheetData>
    <row r="1" ht="15">
      <c r="A1" s="1" t="s">
        <v>8</v>
      </c>
    </row>
    <row r="2" spans="1:2" ht="52.5" customHeight="1">
      <c r="A2" s="3" t="s">
        <v>1</v>
      </c>
      <c r="B2" s="4" t="s">
        <v>2</v>
      </c>
    </row>
    <row r="3" spans="1:2" ht="18">
      <c r="A3" s="5">
        <v>2021</v>
      </c>
      <c r="B3" s="6">
        <v>38672427</v>
      </c>
    </row>
    <row r="4" spans="1:2" ht="18">
      <c r="A4" s="5">
        <v>2022</v>
      </c>
      <c r="B4" s="6">
        <v>40136407</v>
      </c>
    </row>
    <row r="5" spans="1:2" ht="18">
      <c r="A5" s="5">
        <v>2023</v>
      </c>
      <c r="B5" s="6">
        <v>41086798</v>
      </c>
    </row>
    <row r="6" spans="1:2" ht="18">
      <c r="A6" s="5">
        <v>2024</v>
      </c>
      <c r="B6" s="6">
        <v>42305738</v>
      </c>
    </row>
    <row r="7" spans="1:2" ht="18">
      <c r="A7" s="5">
        <v>2025</v>
      </c>
      <c r="B7" s="6">
        <v>43318324</v>
      </c>
    </row>
    <row r="8" spans="1:2" ht="18">
      <c r="A8" s="5">
        <v>2026</v>
      </c>
      <c r="B8" s="6">
        <v>45316564</v>
      </c>
    </row>
    <row r="9" spans="1:2" ht="18">
      <c r="A9" s="5">
        <v>2027</v>
      </c>
      <c r="B9" s="6">
        <v>46800865</v>
      </c>
    </row>
    <row r="10" spans="1:2" ht="18">
      <c r="A10" s="5">
        <v>2028</v>
      </c>
      <c r="B10" s="6">
        <f aca="true" t="shared" si="0" ref="B10:B25">B9*1.036</f>
        <v>48485696.14</v>
      </c>
    </row>
    <row r="11" spans="1:2" ht="18">
      <c r="A11" s="5">
        <v>2029</v>
      </c>
      <c r="B11" s="6">
        <f t="shared" si="0"/>
        <v>50231181.20104</v>
      </c>
    </row>
    <row r="12" spans="1:2" ht="18">
      <c r="A12" s="5">
        <v>2030</v>
      </c>
      <c r="B12" s="6">
        <f t="shared" si="0"/>
        <v>52039503.724277444</v>
      </c>
    </row>
    <row r="13" spans="1:2" ht="18">
      <c r="A13" s="5">
        <v>2031</v>
      </c>
      <c r="B13" s="6">
        <f t="shared" si="0"/>
        <v>53912925.85835143</v>
      </c>
    </row>
    <row r="14" spans="1:2" ht="18">
      <c r="A14" s="5">
        <v>2032</v>
      </c>
      <c r="B14" s="6">
        <f t="shared" si="0"/>
        <v>55853791.189252086</v>
      </c>
    </row>
    <row r="15" spans="1:2" ht="18">
      <c r="A15" s="5">
        <v>2033</v>
      </c>
      <c r="B15" s="6">
        <f t="shared" si="0"/>
        <v>57864527.67206516</v>
      </c>
    </row>
    <row r="16" spans="1:2" ht="18">
      <c r="A16" s="5">
        <v>2034</v>
      </c>
      <c r="B16" s="6">
        <f t="shared" si="0"/>
        <v>59947650.66825951</v>
      </c>
    </row>
    <row r="17" spans="1:2" ht="18">
      <c r="A17" s="5">
        <v>2035</v>
      </c>
      <c r="B17" s="6">
        <f t="shared" si="0"/>
        <v>62105766.09231685</v>
      </c>
    </row>
    <row r="18" spans="1:2" ht="18">
      <c r="A18" s="5">
        <v>2036</v>
      </c>
      <c r="B18" s="6">
        <f t="shared" si="0"/>
        <v>64341573.67164026</v>
      </c>
    </row>
    <row r="19" spans="1:2" ht="18">
      <c r="A19" s="5">
        <f aca="true" t="shared" si="1" ref="A19:A25">A18+1</f>
        <v>2037</v>
      </c>
      <c r="B19" s="6">
        <f t="shared" si="0"/>
        <v>66657870.32381932</v>
      </c>
    </row>
    <row r="20" spans="1:2" ht="18">
      <c r="A20" s="5">
        <f t="shared" si="1"/>
        <v>2038</v>
      </c>
      <c r="B20" s="6">
        <f t="shared" si="0"/>
        <v>69057553.65547681</v>
      </c>
    </row>
    <row r="21" spans="1:2" ht="18">
      <c r="A21" s="5">
        <f t="shared" si="1"/>
        <v>2039</v>
      </c>
      <c r="B21" s="6">
        <f t="shared" si="0"/>
        <v>71543625.58707398</v>
      </c>
    </row>
    <row r="22" spans="1:2" ht="18">
      <c r="A22" s="5">
        <f t="shared" si="1"/>
        <v>2040</v>
      </c>
      <c r="B22" s="6">
        <f t="shared" si="0"/>
        <v>74119196.10820864</v>
      </c>
    </row>
    <row r="23" spans="1:2" ht="18">
      <c r="A23" s="5">
        <f t="shared" si="1"/>
        <v>2041</v>
      </c>
      <c r="B23" s="6">
        <f t="shared" si="0"/>
        <v>76787487.16810416</v>
      </c>
    </row>
    <row r="24" spans="1:2" ht="18">
      <c r="A24" s="5">
        <f t="shared" si="1"/>
        <v>2042</v>
      </c>
      <c r="B24" s="6">
        <f t="shared" si="0"/>
        <v>79551836.70615591</v>
      </c>
    </row>
    <row r="25" spans="1:2" ht="18">
      <c r="A25" s="5">
        <f t="shared" si="1"/>
        <v>2043</v>
      </c>
      <c r="B25" s="6">
        <f t="shared" si="0"/>
        <v>82415702.82757753</v>
      </c>
    </row>
    <row r="26" spans="1:2" ht="15">
      <c r="A26" s="7"/>
      <c r="B26" s="7"/>
    </row>
    <row r="27" spans="1:2" ht="18">
      <c r="A27" s="8" t="s">
        <v>6</v>
      </c>
      <c r="B27" s="9">
        <f>SUM(B3:B25)</f>
        <v>1322553011.5936193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Andrew</dc:creator>
  <cp:keywords/>
  <dc:description/>
  <cp:lastModifiedBy>Kim, Andrew</cp:lastModifiedBy>
  <dcterms:created xsi:type="dcterms:W3CDTF">2018-09-05T22:39:13Z</dcterms:created>
  <dcterms:modified xsi:type="dcterms:W3CDTF">2018-09-05T22:40:49Z</dcterms:modified>
  <cp:category/>
  <cp:version/>
  <cp:contentType/>
  <cp:contentStatus/>
</cp:coreProperties>
</file>