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29040" windowHeight="15840" activeTab="0"/>
  </bookViews>
  <sheets>
    <sheet name="Attachment A" sheetId="1" r:id="rId1"/>
  </sheets>
  <definedNames>
    <definedName name="PlannedOne">'Attachment A'!$J$5</definedName>
    <definedName name="PlannedTwo">'Attachment A'!$K$5</definedName>
    <definedName name="Proposed">'Attachment A'!$I$5</definedName>
    <definedName name="_xlnm.Print_Titles" localSheetId="0">'Attachment A'!$1:$6</definedName>
  </definedNames>
  <calcPr calcId="191028"/>
  <extLst/>
</workbook>
</file>

<file path=xl/sharedStrings.xml><?xml version="1.0" encoding="utf-8"?>
<sst xmlns="http://schemas.openxmlformats.org/spreadsheetml/2006/main" count="248" uniqueCount="125">
  <si>
    <t>Attachment A Capital Improvement Program Dated 3.13.2023</t>
  </si>
  <si>
    <t>2023 1st Omnibus - Executive Proposed</t>
  </si>
  <si>
    <t>Project</t>
  </si>
  <si>
    <t>Project Name</t>
  </si>
  <si>
    <t>Tech</t>
  </si>
  <si>
    <t>IT</t>
  </si>
  <si>
    <t>FY23-24 PROPOSED</t>
  </si>
  <si>
    <t>FY25-26 PLANNED</t>
  </si>
  <si>
    <t>FY27-28 PLANNED</t>
  </si>
  <si>
    <t>TOTAL 6-YEAR BUDGET</t>
  </si>
  <si>
    <t>Number</t>
  </si>
  <si>
    <t>Class Code</t>
  </si>
  <si>
    <t>Adj</t>
  </si>
  <si>
    <t>Proj</t>
  </si>
  <si>
    <t>3240 DEPARTMENT OF COMMUNITY AND HUMAN SERVICES TECHNOLOGY CAPITAL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</si>
  <si>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</si>
  <si>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</si>
  <si>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</si>
  <si>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</si>
  <si>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FY23-24</t>
  </si>
  <si>
    <t>FY25-26</t>
  </si>
  <si>
    <t>FY27-28</t>
  </si>
  <si>
    <t>Total 6-Year Budget</t>
  </si>
  <si>
    <t>1136362</t>
  </si>
  <si>
    <r>
      <rPr>
        <b/>
        <sz val="10"/>
        <color rgb="FF000000"/>
        <rFont val="Calibri"/>
        <family val="2"/>
      </rPr>
      <t xml:space="preserve">DCHS Integrated Managed Care (IMC) Phase 2
</t>
    </r>
    <r>
      <rPr>
        <sz val="8"/>
        <color rgb="FF000000"/>
        <rFont val="Calibri"/>
        <family val="2"/>
      </rPr>
      <t>STANDALONE</t>
    </r>
  </si>
  <si>
    <t>3240 - DEPARTMENT OF COMMUNITY AND HUMAN SERVICES TECHNOLOGY CAPITAL</t>
  </si>
  <si>
    <t>Total</t>
  </si>
  <si>
    <t/>
  </si>
  <si>
    <t>3250 DEPARTMENT OF EXECUTIVE SERVICES TECHNOLOGY CAPITAL</t>
  </si>
  <si>
    <t>1145409</t>
  </si>
  <si>
    <r>
      <rPr>
        <b/>
        <sz val="10"/>
        <color rgb="FF000000"/>
        <rFont val="Calibri"/>
        <family val="2"/>
      </rPr>
      <t xml:space="preserve">DES BRC EBS BI Migration to Oracle Cloud CAP
</t>
    </r>
  </si>
  <si>
    <t>3250 - DEPARTMENT OF EXECUTIVE SERVICES TECHNOLOGY CAPITAL</t>
  </si>
  <si>
    <t>3380 AIRPORT CAPITAL</t>
  </si>
  <si>
    <t>1119982</t>
  </si>
  <si>
    <r>
      <rPr>
        <b/>
        <sz val="10"/>
        <color rgb="FF000000"/>
        <rFont val="Calibri"/>
        <family val="2"/>
      </rPr>
      <t xml:space="preserve">Airport Redevelopment
</t>
    </r>
    <r>
      <rPr>
        <sz val="8"/>
        <color rgb="FF000000"/>
        <rFont val="Calibri"/>
        <family val="2"/>
      </rPr>
      <t>PROGRAMMATIC</t>
    </r>
  </si>
  <si>
    <t>1120731</t>
  </si>
  <si>
    <r>
      <rPr>
        <b/>
        <sz val="10"/>
        <color rgb="FF000000"/>
        <rFont val="Calibri"/>
        <family val="2"/>
      </rPr>
      <t xml:space="preserve">Airport Fleet Program
</t>
    </r>
    <r>
      <rPr>
        <sz val="8"/>
        <color rgb="FF000000"/>
        <rFont val="Calibri"/>
        <family val="2"/>
      </rPr>
      <t>PROGRAMMATIC</t>
    </r>
  </si>
  <si>
    <t>1129953</t>
  </si>
  <si>
    <r>
      <rPr>
        <b/>
        <sz val="10"/>
        <color rgb="FF000000"/>
        <rFont val="Calibri"/>
        <family val="2"/>
      </rPr>
      <t xml:space="preserve">Airport Emergent Needs
</t>
    </r>
    <r>
      <rPr>
        <sz val="8"/>
        <color rgb="FF000000"/>
        <rFont val="Calibri"/>
        <family val="2"/>
      </rPr>
      <t>STANDALONE</t>
    </r>
  </si>
  <si>
    <t>1135085</t>
  </si>
  <si>
    <r>
      <rPr>
        <b/>
        <sz val="10"/>
        <color rgb="FF000000"/>
        <rFont val="Calibri"/>
        <family val="2"/>
      </rPr>
      <t xml:space="preserve">Runway 14L-32R Rehabilitation
</t>
    </r>
    <r>
      <rPr>
        <sz val="8"/>
        <color rgb="FF000000"/>
        <rFont val="Calibri"/>
        <family val="2"/>
      </rPr>
      <t>STANDALONE</t>
    </r>
  </si>
  <si>
    <t>1137242</t>
  </si>
  <si>
    <r>
      <rPr>
        <b/>
        <sz val="10"/>
        <color rgb="FF000000"/>
        <rFont val="Calibri"/>
        <family val="2"/>
      </rPr>
      <t xml:space="preserve">Airfield Electrical Program
</t>
    </r>
    <r>
      <rPr>
        <sz val="8"/>
        <color rgb="FF000000"/>
        <rFont val="Calibri"/>
        <family val="2"/>
      </rPr>
      <t>PROGRAMMATIC</t>
    </r>
  </si>
  <si>
    <t>1139534</t>
  </si>
  <si>
    <r>
      <rPr>
        <b/>
        <sz val="10"/>
        <color rgb="FF000000"/>
        <rFont val="Calibri"/>
        <family val="2"/>
      </rPr>
      <t xml:space="preserve">KCIA Climate Action Plan Program
</t>
    </r>
    <r>
      <rPr>
        <sz val="8"/>
        <color rgb="FF000000"/>
        <rFont val="Calibri"/>
        <family val="2"/>
      </rPr>
      <t>PROGRAMMATIC</t>
    </r>
  </si>
  <si>
    <t>1139545</t>
  </si>
  <si>
    <r>
      <rPr>
        <b/>
        <sz val="10"/>
        <color rgb="FF000000"/>
        <rFont val="Calibri"/>
        <family val="2"/>
      </rPr>
      <t xml:space="preserve">Airport Security Program
</t>
    </r>
    <r>
      <rPr>
        <sz val="8"/>
        <color rgb="FF000000"/>
        <rFont val="Calibri"/>
        <family val="2"/>
      </rPr>
      <t>AD AIRPORT TECH INFRASTRUCTURE</t>
    </r>
  </si>
  <si>
    <t>1143915</t>
  </si>
  <si>
    <r>
      <rPr>
        <b/>
        <sz val="10"/>
        <color rgb="FF000000"/>
        <rFont val="Calibri"/>
        <family val="2"/>
      </rPr>
      <t xml:space="preserve">Runway 14R-32L Rehabilitation &amp; Taxiway Modifications
</t>
    </r>
    <r>
      <rPr>
        <sz val="8"/>
        <color rgb="FF000000"/>
        <rFont val="Calibri"/>
        <family val="2"/>
      </rPr>
      <t>STANDALONE</t>
    </r>
  </si>
  <si>
    <t>3380 - AIRPORT CAPITAL</t>
  </si>
  <si>
    <t>3522 OPEN SPACE KING COUNTY NON-BOND SUBFUND</t>
  </si>
  <si>
    <t>1047267</t>
  </si>
  <si>
    <r>
      <rPr>
        <b/>
        <sz val="10"/>
        <color rgb="FF000000"/>
        <rFont val="Calibri"/>
        <family val="2"/>
      </rPr>
      <t xml:space="preserve">Open Space Grant Contingency
</t>
    </r>
    <r>
      <rPr>
        <sz val="8"/>
        <color rgb="FF000000"/>
        <rFont val="Calibri"/>
        <family val="2"/>
      </rPr>
      <t>PROGRAMMATIC</t>
    </r>
  </si>
  <si>
    <t>1122103</t>
  </si>
  <si>
    <r>
      <rPr>
        <b/>
        <sz val="10"/>
        <color rgb="FF000000"/>
        <rFont val="Calibri"/>
        <family val="2"/>
      </rPr>
      <t xml:space="preserve">Open Space Riverbend Relocations/Rental
</t>
    </r>
    <r>
      <rPr>
        <sz val="8"/>
        <color rgb="FF000000"/>
        <rFont val="Calibri"/>
        <family val="2"/>
      </rPr>
      <t>STANDALONE</t>
    </r>
  </si>
  <si>
    <t>3522 - OPEN SPACE KING COUNTY NON-BOND SUBFUND</t>
  </si>
  <si>
    <t>3581 PARKS CAPITAL</t>
  </si>
  <si>
    <t>1112621</t>
  </si>
  <si>
    <r>
      <rPr>
        <b/>
        <sz val="10"/>
        <color rgb="FF000000"/>
        <rFont val="Calibri"/>
        <family val="2"/>
      </rPr>
      <t xml:space="preserve">Lake to Sound Trail
</t>
    </r>
    <r>
      <rPr>
        <sz val="8"/>
        <color rgb="FF000000"/>
        <rFont val="Calibri"/>
        <family val="2"/>
      </rPr>
      <t>PROGRAMMATIC</t>
    </r>
  </si>
  <si>
    <t>1144987</t>
  </si>
  <si>
    <r>
      <rPr>
        <b/>
        <sz val="10"/>
        <color rgb="FF000000"/>
        <rFont val="Calibri"/>
        <family val="2"/>
      </rPr>
      <t xml:space="preserve">Fall City Community Center
</t>
    </r>
    <r>
      <rPr>
        <sz val="8"/>
        <color rgb="FF000000"/>
        <rFont val="Calibri"/>
        <family val="2"/>
      </rPr>
      <t>STANDALONE</t>
    </r>
  </si>
  <si>
    <t>3581 - PARKS CAPITAL</t>
  </si>
  <si>
    <t>3641 PUBLIC TRANSPORTATION INFRASTRUCTURE CAPITAL</t>
  </si>
  <si>
    <t>1124256</t>
  </si>
  <si>
    <r>
      <rPr>
        <b/>
        <sz val="10"/>
        <color rgb="FF000000"/>
        <rFont val="Calibri"/>
        <family val="2"/>
      </rPr>
      <t xml:space="preserve">Regional Transit Connectivity
</t>
    </r>
    <r>
      <rPr>
        <sz val="8"/>
        <color rgb="FF000000"/>
        <rFont val="Calibri"/>
        <family val="2"/>
      </rPr>
      <t>PROGRAMMATIC</t>
    </r>
  </si>
  <si>
    <t>1139390</t>
  </si>
  <si>
    <r>
      <rPr>
        <b/>
        <sz val="10"/>
        <color rgb="FF000000"/>
        <rFont val="Calibri"/>
        <family val="2"/>
      </rPr>
      <t xml:space="preserve">Bus Stop Improvements 2021-22
</t>
    </r>
    <r>
      <rPr>
        <sz val="8"/>
        <color rgb="FF000000"/>
        <rFont val="Calibri"/>
        <family val="2"/>
      </rPr>
      <t>STANDALONE</t>
    </r>
  </si>
  <si>
    <t>1139400</t>
  </si>
  <si>
    <r>
      <rPr>
        <b/>
        <sz val="10"/>
        <color rgb="FF000000"/>
        <rFont val="Calibri"/>
        <family val="2"/>
      </rPr>
      <t xml:space="preserve">Green Power Charge Management
</t>
    </r>
    <r>
      <rPr>
        <sz val="8"/>
        <color rgb="FF000000"/>
        <rFont val="Calibri"/>
        <family val="2"/>
      </rPr>
      <t>STANDALONE</t>
    </r>
  </si>
  <si>
    <t>1144071</t>
  </si>
  <si>
    <r>
      <rPr>
        <b/>
        <sz val="10"/>
        <color rgb="FF000000"/>
        <rFont val="Calibri"/>
        <family val="2"/>
      </rPr>
      <t xml:space="preserve">Bus Stop Improvements Budget
</t>
    </r>
    <r>
      <rPr>
        <sz val="8"/>
        <color rgb="FF000000"/>
        <rFont val="Calibri"/>
        <family val="2"/>
      </rPr>
      <t>PROGRAMMATIC</t>
    </r>
  </si>
  <si>
    <t>1145376</t>
  </si>
  <si>
    <r>
      <rPr>
        <b/>
        <sz val="10"/>
        <color rgb="FF000000"/>
        <rFont val="Calibri"/>
        <family val="2"/>
      </rPr>
      <t xml:space="preserve">TDC REGIONAL TRANSIT CONNECTIVITY BUDGET
</t>
    </r>
    <r>
      <rPr>
        <sz val="8"/>
        <color rgb="FF000000"/>
        <rFont val="Calibri"/>
        <family val="2"/>
      </rPr>
      <t>PROGRAMMATIC</t>
    </r>
  </si>
  <si>
    <t>3641 - PUBLIC TRANSPORTATION INFRASTRUCTURE CAPITAL</t>
  </si>
  <si>
    <t>3691 TRANSFER OF DEVELOPMENT RIGHTS BANK</t>
  </si>
  <si>
    <t>1033971</t>
  </si>
  <si>
    <r>
      <rPr>
        <b/>
        <sz val="10"/>
        <color rgb="FF000000"/>
        <rFont val="Calibri"/>
        <family val="2"/>
      </rPr>
      <t xml:space="preserve">Transfer of Development Rights Parent Project
</t>
    </r>
    <r>
      <rPr>
        <sz val="8"/>
        <color rgb="FF000000"/>
        <rFont val="Calibri"/>
        <family val="2"/>
      </rPr>
      <t>STANDALONE</t>
    </r>
  </si>
  <si>
    <t>3691 - TRANSFER OF DEVELOPMENT RIGHTS BANK</t>
  </si>
  <si>
    <t>3760 UNINCORPORATED KING COUNTY CAPITAL</t>
  </si>
  <si>
    <t>1144055</t>
  </si>
  <si>
    <r>
      <rPr>
        <b/>
        <sz val="10"/>
        <color rgb="FF000000"/>
        <rFont val="Calibri"/>
        <family val="2"/>
      </rPr>
      <t xml:space="preserve">Fall City Septic
</t>
    </r>
    <r>
      <rPr>
        <sz val="8"/>
        <color rgb="FF000000"/>
        <rFont val="Calibri"/>
        <family val="2"/>
      </rPr>
      <t>STANDALONE</t>
    </r>
  </si>
  <si>
    <t>3760 - UNINCORPORATED KING COUNTY CAPITAL</t>
  </si>
  <si>
    <t>3781 ITS CAPITAL</t>
  </si>
  <si>
    <t>1145279</t>
  </si>
  <si>
    <r>
      <rPr>
        <b/>
        <sz val="10"/>
        <color rgb="FF000000"/>
        <rFont val="Calibri"/>
        <family val="2"/>
      </rPr>
      <t xml:space="preserve">KCIT Ray Baum Act Compliance
</t>
    </r>
    <r>
      <rPr>
        <sz val="8"/>
        <color rgb="FF000000"/>
        <rFont val="Calibri"/>
        <family val="2"/>
      </rPr>
      <t>STANDALONE</t>
    </r>
  </si>
  <si>
    <t>3781 - ITS CAPITAL</t>
  </si>
  <si>
    <t>3855 COUNTY ROAD MAJOR MAINTENANCE</t>
  </si>
  <si>
    <t>1129585</t>
  </si>
  <si>
    <r>
      <rPr>
        <b/>
        <sz val="10"/>
        <color rgb="FF000000"/>
        <rFont val="Calibri"/>
        <family val="2"/>
      </rPr>
      <t xml:space="preserve">Countywide Roadway Preservation Program
</t>
    </r>
    <r>
      <rPr>
        <sz val="8"/>
        <color rgb="FF000000"/>
        <rFont val="Calibri"/>
        <family val="2"/>
      </rPr>
      <t>PROGRAMMATIC</t>
    </r>
  </si>
  <si>
    <t>1134093</t>
  </si>
  <si>
    <r>
      <rPr>
        <b/>
        <sz val="10"/>
        <color rgb="FF000000"/>
        <rFont val="Calibri"/>
        <family val="2"/>
      </rPr>
      <t xml:space="preserve">Countywide Traffic Safety Program
</t>
    </r>
    <r>
      <rPr>
        <sz val="8"/>
        <color rgb="FF000000"/>
        <rFont val="Calibri"/>
        <family val="2"/>
      </rPr>
      <t>PROGRAMMATIC</t>
    </r>
  </si>
  <si>
    <t>1135045</t>
  </si>
  <si>
    <r>
      <rPr>
        <b/>
        <sz val="10"/>
        <color rgb="FF000000"/>
        <rFont val="Calibri"/>
        <family val="2"/>
      </rPr>
      <t xml:space="preserve">Countywide Culvert Replacement Fish Passage
</t>
    </r>
    <r>
      <rPr>
        <sz val="8"/>
        <color rgb="FF000000"/>
        <rFont val="Calibri"/>
        <family val="2"/>
      </rPr>
      <t>PROGRAMMATIC</t>
    </r>
  </si>
  <si>
    <t>1135998</t>
  </si>
  <si>
    <r>
      <rPr>
        <b/>
        <sz val="10"/>
        <color rgb="FF000000"/>
        <rFont val="Calibri"/>
        <family val="2"/>
      </rPr>
      <t xml:space="preserve">Ames Lake Trestle Bridge #1320A Replacement
</t>
    </r>
    <r>
      <rPr>
        <sz val="8"/>
        <color rgb="FF000000"/>
        <rFont val="Calibri"/>
        <family val="2"/>
      </rPr>
      <t>STANDALONE</t>
    </r>
  </si>
  <si>
    <t>1136232</t>
  </si>
  <si>
    <r>
      <rPr>
        <b/>
        <sz val="10"/>
        <color rgb="FF000000"/>
        <rFont val="Calibri"/>
        <family val="2"/>
      </rPr>
      <t xml:space="preserve">NE 128th Way Culvert Replacement
</t>
    </r>
    <r>
      <rPr>
        <sz val="8"/>
        <color rgb="FF000000"/>
        <rFont val="Calibri"/>
        <family val="2"/>
      </rPr>
      <t>STANDALONE</t>
    </r>
  </si>
  <si>
    <t>1136235</t>
  </si>
  <si>
    <r>
      <rPr>
        <b/>
        <sz val="10"/>
        <color rgb="FF000000"/>
        <rFont val="Calibri"/>
        <family val="2"/>
      </rPr>
      <t xml:space="preserve">Avondale Road NE at NE 144th Place Culvert Replacement
</t>
    </r>
    <r>
      <rPr>
        <sz val="8"/>
        <color rgb="FF000000"/>
        <rFont val="Calibri"/>
        <family val="2"/>
      </rPr>
      <t>STANDALONE</t>
    </r>
  </si>
  <si>
    <t>1136236</t>
  </si>
  <si>
    <r>
      <rPr>
        <b/>
        <sz val="10"/>
        <color rgb="FF000000"/>
        <rFont val="Calibri"/>
        <family val="2"/>
      </rPr>
      <t xml:space="preserve">NE 165th Street at 176th Avenue NE Culvert Replacement
</t>
    </r>
    <r>
      <rPr>
        <sz val="8"/>
        <color rgb="FF000000"/>
        <rFont val="Calibri"/>
        <family val="2"/>
      </rPr>
      <t>STANDALONE</t>
    </r>
  </si>
  <si>
    <t>1136237</t>
  </si>
  <si>
    <r>
      <rPr>
        <b/>
        <sz val="10"/>
        <color rgb="FF000000"/>
        <rFont val="Calibri"/>
        <family val="2"/>
      </rPr>
      <t xml:space="preserve">S 370th Street Culvert Replacement
</t>
    </r>
    <r>
      <rPr>
        <sz val="8"/>
        <color rgb="FF000000"/>
        <rFont val="Calibri"/>
        <family val="2"/>
      </rPr>
      <t>STANDALONE</t>
    </r>
  </si>
  <si>
    <t>1136239</t>
  </si>
  <si>
    <r>
      <rPr>
        <b/>
        <sz val="10"/>
        <color rgb="FF000000"/>
        <rFont val="Calibri"/>
        <family val="2"/>
      </rPr>
      <t xml:space="preserve">Thomas Road SE and SE 317th Place - Culvert Replacement - Fish Passage
</t>
    </r>
    <r>
      <rPr>
        <sz val="8"/>
        <color rgb="FF000000"/>
        <rFont val="Calibri"/>
        <family val="2"/>
      </rPr>
      <t>STANDALONE</t>
    </r>
  </si>
  <si>
    <t>1136419</t>
  </si>
  <si>
    <r>
      <rPr>
        <b/>
        <sz val="10"/>
        <color rgb="FF000000"/>
        <rFont val="Calibri"/>
        <family val="2"/>
      </rPr>
      <t xml:space="preserve">SE 432nd Street Culvert Replacement
</t>
    </r>
    <r>
      <rPr>
        <sz val="8"/>
        <color rgb="FF000000"/>
        <rFont val="Calibri"/>
        <family val="2"/>
      </rPr>
      <t>STANDALONE</t>
    </r>
  </si>
  <si>
    <t>1140905</t>
  </si>
  <si>
    <r>
      <rPr>
        <b/>
        <sz val="10"/>
        <color rgb="FF000000"/>
        <rFont val="Calibri"/>
        <family val="2"/>
      </rPr>
      <t xml:space="preserve">17401 SE 240th Street - Culvert Replacement - Fish Passage
</t>
    </r>
    <r>
      <rPr>
        <sz val="8"/>
        <color rgb="FF000000"/>
        <rFont val="Calibri"/>
        <family val="2"/>
      </rPr>
      <t>STANDALONE</t>
    </r>
  </si>
  <si>
    <t>1140906</t>
  </si>
  <si>
    <r>
      <rPr>
        <b/>
        <sz val="10"/>
        <color rgb="FF000000"/>
        <rFont val="Calibri"/>
        <family val="2"/>
      </rPr>
      <t xml:space="preserve">156th Avenue SE &amp; SE 240th Street - Culvert Replacement - Fish Passage
</t>
    </r>
    <r>
      <rPr>
        <sz val="8"/>
        <color rgb="FF000000"/>
        <rFont val="Calibri"/>
        <family val="2"/>
      </rPr>
      <t>STANDALONE</t>
    </r>
  </si>
  <si>
    <t>1143968</t>
  </si>
  <si>
    <r>
      <rPr>
        <b/>
        <sz val="10"/>
        <color rgb="FF000000"/>
        <rFont val="Calibri"/>
        <family val="2"/>
      </rPr>
      <t xml:space="preserve">Avondale Road NE And NE 128th Way Pavement Preservation
</t>
    </r>
    <r>
      <rPr>
        <sz val="8"/>
        <color rgb="FF000000"/>
        <rFont val="Calibri"/>
        <family val="2"/>
      </rPr>
      <t>STANDALONE</t>
    </r>
  </si>
  <si>
    <t>3855 - COUNTY ROAD MAJOR MAINTENANCE</t>
  </si>
  <si>
    <t>3865 KING COUNTY ROAD CONSTRUCTION</t>
  </si>
  <si>
    <t>1134081</t>
  </si>
  <si>
    <r>
      <rPr>
        <b/>
        <sz val="10"/>
        <color rgb="FF000000"/>
        <rFont val="Calibri"/>
        <family val="2"/>
      </rPr>
      <t xml:space="preserve">Redmond Ridge Drive NE Roundabout
</t>
    </r>
    <r>
      <rPr>
        <sz val="8"/>
        <color rgb="FF000000"/>
        <rFont val="Calibri"/>
        <family val="2"/>
      </rPr>
      <t>STANDALONE</t>
    </r>
  </si>
  <si>
    <t>1144322</t>
  </si>
  <si>
    <r>
      <rPr>
        <b/>
        <sz val="10"/>
        <color rgb="FF000000"/>
        <rFont val="Calibri"/>
        <family val="2"/>
      </rPr>
      <t xml:space="preserve">185th Avenue NE at NE 179th Street Culvert Construction
</t>
    </r>
    <r>
      <rPr>
        <sz val="8"/>
        <color rgb="FF000000"/>
        <rFont val="Calibri"/>
        <family val="2"/>
      </rPr>
      <t>STANDALONE</t>
    </r>
  </si>
  <si>
    <t>3865 - KING COUNTY ROAD CONSTRUCTION</t>
  </si>
  <si>
    <t>3901 SOLID WASTE CONSTRUCTION</t>
  </si>
  <si>
    <t>1133918</t>
  </si>
  <si>
    <r>
      <rPr>
        <b/>
        <sz val="10"/>
        <color rgb="FF000000"/>
        <rFont val="Calibri"/>
        <family val="2"/>
      </rPr>
      <t xml:space="preserve">Cedar Hills Regional Landfill Facilities Relocation
</t>
    </r>
    <r>
      <rPr>
        <sz val="8"/>
        <color rgb="FF000000"/>
        <rFont val="Calibri"/>
        <family val="2"/>
      </rPr>
      <t>STANDALONE</t>
    </r>
  </si>
  <si>
    <t>3901 - SOLID WASTE CONSTRUCTION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</si>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</sst>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;\(&quot;$&quot;#,##0\)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b/>
      <sz val="1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5F5F5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2" fillId="0" borderId="0" xfId="0" applyFont="1" applyFill="1" applyBorder="1"/>
    <xf numFmtId="0" fontId="5" fillId="2" borderId="1" xfId="0" applyNumberFormat="1" applyFont="1" applyFill="1" applyBorder="1" applyAlignment="1">
      <alignment horizontal="left" vertical="top" wrapText="1" readingOrder="1"/>
    </xf>
    <xf numFmtId="0" fontId="5" fillId="2" borderId="0" xfId="0" applyNumberFormat="1" applyFont="1" applyFill="1" applyBorder="1" applyAlignment="1">
      <alignment horizontal="left" vertical="top" wrapText="1" readingOrder="1"/>
    </xf>
    <xf numFmtId="0" fontId="5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6" fillId="2" borderId="11" xfId="0" applyNumberFormat="1" applyFont="1" applyFill="1" applyBorder="1" applyAlignment="1">
      <alignment horizontal="right" vertical="top" wrapText="1" readingOrder="1"/>
    </xf>
    <xf numFmtId="164" fontId="6" fillId="2" borderId="12" xfId="0" applyNumberFormat="1" applyFont="1" applyFill="1" applyBorder="1" applyAlignment="1">
      <alignment horizontal="right" vertical="top" wrapText="1" readingOrder="1"/>
    </xf>
    <xf numFmtId="164" fontId="6" fillId="2" borderId="13" xfId="0" applyNumberFormat="1" applyFont="1" applyFill="1" applyBorder="1" applyAlignment="1">
      <alignment horizontal="right" vertical="top" wrapText="1" readingOrder="1"/>
    </xf>
    <xf numFmtId="164" fontId="6" fillId="2" borderId="14" xfId="0" applyNumberFormat="1" applyFont="1" applyFill="1" applyBorder="1" applyAlignment="1">
      <alignment horizontal="right" vertical="top" wrapText="1" readingOrder="1"/>
    </xf>
    <xf numFmtId="164" fontId="6" fillId="2" borderId="15" xfId="0" applyNumberFormat="1" applyFont="1" applyFill="1" applyBorder="1" applyAlignment="1">
      <alignment horizontal="right" vertical="top" wrapText="1" readingOrder="1"/>
    </xf>
    <xf numFmtId="0" fontId="10" fillId="4" borderId="0" xfId="0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left" vertical="top" wrapText="1" readingOrder="1"/>
    </xf>
    <xf numFmtId="164" fontId="2" fillId="0" borderId="0" xfId="0" applyNumberFormat="1" applyFont="1" applyFill="1" applyBorder="1"/>
    <xf numFmtId="0" fontId="2" fillId="0" borderId="0" xfId="0" applyFont="1" applyFill="1" applyBorder="1"/>
    <xf numFmtId="0" fontId="5" fillId="2" borderId="0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/>
    </xf>
    <xf numFmtId="0" fontId="6" fillId="2" borderId="11" xfId="0" applyNumberFormat="1" applyFont="1" applyFill="1" applyBorder="1" applyAlignment="1">
      <alignment horizontal="center"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2" fillId="0" borderId="19" xfId="0" applyNumberFormat="1" applyFont="1" applyFill="1" applyBorder="1" applyAlignment="1">
      <alignment vertical="top" wrapText="1"/>
    </xf>
    <xf numFmtId="0" fontId="2" fillId="0" borderId="20" xfId="0" applyNumberFormat="1" applyFont="1" applyFill="1" applyBorder="1" applyAlignment="1">
      <alignment vertical="top" wrapText="1"/>
    </xf>
    <xf numFmtId="0" fontId="4" fillId="2" borderId="13" xfId="0" applyNumberFormat="1" applyFont="1" applyFill="1" applyBorder="1" applyAlignment="1">
      <alignment horizontal="center" vertical="top" wrapText="1" readingOrder="1"/>
    </xf>
    <xf numFmtId="0" fontId="4" fillId="0" borderId="21" xfId="0" applyNumberFormat="1" applyFont="1" applyFill="1" applyBorder="1" applyAlignment="1">
      <alignment vertical="top" wrapText="1" readingOrder="1"/>
    </xf>
    <xf numFmtId="0" fontId="2" fillId="0" borderId="22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5" fillId="0" borderId="24" xfId="0" applyNumberFormat="1" applyFont="1" applyFill="1" applyBorder="1" applyAlignment="1">
      <alignment horizontal="left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left" vertical="top" wrapText="1" readingOrder="1"/>
    </xf>
    <xf numFmtId="0" fontId="2" fillId="0" borderId="27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164" fontId="5" fillId="0" borderId="11" xfId="0" applyNumberFormat="1" applyFont="1" applyFill="1" applyBorder="1" applyAlignment="1">
      <alignment horizontal="right" vertical="top" wrapText="1" readingOrder="1"/>
    </xf>
    <xf numFmtId="164" fontId="5" fillId="5" borderId="12" xfId="0" applyNumberFormat="1" applyFont="1" applyFill="1" applyBorder="1" applyAlignment="1">
      <alignment horizontal="right" vertical="top" wrapText="1" readingOrder="1"/>
    </xf>
    <xf numFmtId="0" fontId="2" fillId="5" borderId="29" xfId="0" applyNumberFormat="1" applyFont="1" applyFill="1" applyBorder="1" applyAlignment="1">
      <alignment vertical="top" wrapText="1"/>
    </xf>
    <xf numFmtId="0" fontId="2" fillId="5" borderId="3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vertical="top" wrapText="1"/>
    </xf>
    <xf numFmtId="0" fontId="2" fillId="0" borderId="3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 readingOrder="1"/>
    </xf>
    <xf numFmtId="0" fontId="10" fillId="4" borderId="0" xfId="0" applyFont="1" applyFill="1" applyBorder="1" applyAlignment="1">
      <alignment horizontal="center" vertical="top" wrapText="1" readingOrder="1"/>
    </xf>
    <xf numFmtId="0" fontId="10" fillId="4" borderId="33" xfId="0" applyFont="1" applyFill="1" applyBorder="1" applyAlignment="1">
      <alignment horizontal="center" vertical="top" wrapText="1" readingOrder="1"/>
    </xf>
    <xf numFmtId="0" fontId="10" fillId="4" borderId="0" xfId="0" applyFont="1" applyFill="1" applyBorder="1" applyAlignment="1">
      <alignment horizontal="right" vertical="top" wrapText="1" readingOrder="1"/>
    </xf>
    <xf numFmtId="0" fontId="10" fillId="4" borderId="33" xfId="0" applyFont="1" applyFill="1" applyBorder="1" applyAlignment="1">
      <alignment horizontal="right" vertical="top" wrapText="1" readingOrder="1"/>
    </xf>
    <xf numFmtId="0" fontId="10" fillId="4" borderId="2" xfId="0" applyFont="1" applyFill="1" applyBorder="1" applyAlignment="1">
      <alignment horizontal="right" vertical="top" wrapText="1" readingOrder="1"/>
    </xf>
    <xf numFmtId="0" fontId="10" fillId="4" borderId="34" xfId="0" applyFont="1" applyFill="1" applyBorder="1" applyAlignment="1">
      <alignment horizontal="righ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228600</xdr:colOff>
      <xdr:row>9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7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228600</xdr:colOff>
      <xdr:row>9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87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228600</xdr:colOff>
      <xdr:row>16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5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228600</xdr:colOff>
      <xdr:row>16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35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829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228600</xdr:colOff>
      <xdr:row>23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829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228600</xdr:colOff>
      <xdr:row>26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438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228600</xdr:colOff>
      <xdr:row>26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438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228600</xdr:colOff>
      <xdr:row>29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048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228600</xdr:colOff>
      <xdr:row>29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048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228600</xdr:colOff>
      <xdr:row>32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657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228600</xdr:colOff>
      <xdr:row>32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57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228600</xdr:colOff>
      <xdr:row>35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267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228600</xdr:colOff>
      <xdr:row>35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267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228600</xdr:colOff>
      <xdr:row>38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877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228600</xdr:colOff>
      <xdr:row>38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877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228600</xdr:colOff>
      <xdr:row>41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486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228600</xdr:colOff>
      <xdr:row>41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486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228600</xdr:colOff>
      <xdr:row>44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096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228600</xdr:colOff>
      <xdr:row>44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096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228600</xdr:colOff>
      <xdr:row>51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572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228600</xdr:colOff>
      <xdr:row>51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572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228600</xdr:colOff>
      <xdr:row>54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182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228600</xdr:colOff>
      <xdr:row>54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182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</xdr:row>
      <xdr:rowOff>0</xdr:rowOff>
    </xdr:from>
    <xdr:to>
      <xdr:col>3</xdr:col>
      <xdr:colOff>228600</xdr:colOff>
      <xdr:row>61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658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228600</xdr:colOff>
      <xdr:row>61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658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228600</xdr:colOff>
      <xdr:row>64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268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228600</xdr:colOff>
      <xdr:row>64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268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228600</xdr:colOff>
      <xdr:row>71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74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228600</xdr:colOff>
      <xdr:row>71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74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228600</xdr:colOff>
      <xdr:row>74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35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228600</xdr:colOff>
      <xdr:row>74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35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228600</xdr:colOff>
      <xdr:row>77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96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228600</xdr:colOff>
      <xdr:row>77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5963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3</xdr:col>
      <xdr:colOff>228600</xdr:colOff>
      <xdr:row>80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57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228600</xdr:colOff>
      <xdr:row>80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573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228600</xdr:colOff>
      <xdr:row>83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18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228600</xdr:colOff>
      <xdr:row>83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183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3</xdr:col>
      <xdr:colOff>228600</xdr:colOff>
      <xdr:row>90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65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228600</xdr:colOff>
      <xdr:row>90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65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3</xdr:col>
      <xdr:colOff>228600</xdr:colOff>
      <xdr:row>97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135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228600</xdr:colOff>
      <xdr:row>97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135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228600</xdr:colOff>
      <xdr:row>104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612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228600</xdr:colOff>
      <xdr:row>104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21612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228600</xdr:colOff>
      <xdr:row>111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088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228600</xdr:colOff>
      <xdr:row>111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88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228600</xdr:colOff>
      <xdr:row>114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698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228600</xdr:colOff>
      <xdr:row>114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698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</xdr:row>
      <xdr:rowOff>0</xdr:rowOff>
    </xdr:from>
    <xdr:to>
      <xdr:col>3</xdr:col>
      <xdr:colOff>228600</xdr:colOff>
      <xdr:row>117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430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228600</xdr:colOff>
      <xdr:row>117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30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228600</xdr:colOff>
      <xdr:row>120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91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228600</xdr:colOff>
      <xdr:row>120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91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228600</xdr:colOff>
      <xdr:row>123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552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228600</xdr:colOff>
      <xdr:row>123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52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228600</xdr:colOff>
      <xdr:row>126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613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228600</xdr:colOff>
      <xdr:row>126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13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228600</xdr:colOff>
      <xdr:row>129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674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228600</xdr:colOff>
      <xdr:row>129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74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228600</xdr:colOff>
      <xdr:row>132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735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228600</xdr:colOff>
      <xdr:row>132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35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228600</xdr:colOff>
      <xdr:row>135</xdr:row>
      <xdr:rowOff>228600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796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228600</xdr:colOff>
      <xdr:row>135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96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</xdr:row>
      <xdr:rowOff>0</xdr:rowOff>
    </xdr:from>
    <xdr:to>
      <xdr:col>3</xdr:col>
      <xdr:colOff>228600</xdr:colOff>
      <xdr:row>138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857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228600</xdr:colOff>
      <xdr:row>138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57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228600</xdr:colOff>
      <xdr:row>141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918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228600</xdr:colOff>
      <xdr:row>141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18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228600</xdr:colOff>
      <xdr:row>144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979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228600</xdr:colOff>
      <xdr:row>144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79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</xdr:row>
      <xdr:rowOff>0</xdr:rowOff>
    </xdr:from>
    <xdr:to>
      <xdr:col>3</xdr:col>
      <xdr:colOff>228600</xdr:colOff>
      <xdr:row>147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040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228600</xdr:colOff>
      <xdr:row>147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40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228600</xdr:colOff>
      <xdr:row>154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880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228600</xdr:colOff>
      <xdr:row>154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880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228600</xdr:colOff>
      <xdr:row>157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489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228600</xdr:colOff>
      <xdr:row>157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489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228600</xdr:colOff>
      <xdr:row>164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966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228600</xdr:colOff>
      <xdr:row>164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96615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2"/>
  <sheetViews>
    <sheetView showGridLines="0" tabSelected="1" workbookViewId="0" topLeftCell="A1">
      <pane ySplit="6" topLeftCell="A19" activePane="bottomLeft" state="frozen"/>
      <selection pane="bottomLeft" activeCell="I47" sqref="I47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12" width="16.00390625" style="0" customWidth="1"/>
    <col min="13" max="13" width="9.140625" style="0" hidden="1" customWidth="1"/>
  </cols>
  <sheetData>
    <row r="1" spans="1:12" ht="1.1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.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4.6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34.9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.6" customHeight="1">
      <c r="A5" s="19" t="s">
        <v>2</v>
      </c>
      <c r="B5" s="18" t="s">
        <v>3</v>
      </c>
      <c r="C5" s="52" t="s">
        <v>4</v>
      </c>
      <c r="D5" s="52"/>
      <c r="E5" s="52"/>
      <c r="F5" s="52" t="s">
        <v>5</v>
      </c>
      <c r="G5" s="52"/>
      <c r="H5" s="52"/>
      <c r="I5" s="54" t="s">
        <v>6</v>
      </c>
      <c r="J5" s="54" t="s">
        <v>7</v>
      </c>
      <c r="K5" s="54" t="s">
        <v>8</v>
      </c>
      <c r="L5" s="56" t="s">
        <v>9</v>
      </c>
    </row>
    <row r="6" spans="1:12" ht="14.45" customHeight="1">
      <c r="A6" s="19" t="s">
        <v>10</v>
      </c>
      <c r="B6" s="18" t="s">
        <v>11</v>
      </c>
      <c r="C6" s="53" t="s">
        <v>12</v>
      </c>
      <c r="D6" s="53"/>
      <c r="E6" s="53"/>
      <c r="F6" s="53" t="s">
        <v>13</v>
      </c>
      <c r="G6" s="53"/>
      <c r="H6" s="53"/>
      <c r="I6" s="55"/>
      <c r="J6" s="55"/>
      <c r="K6" s="55"/>
      <c r="L6" s="57"/>
    </row>
    <row r="7" spans="1:12" ht="18" customHeight="1" thickBot="1">
      <c r="A7" s="34" t="s">
        <v>14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50"/>
    </row>
    <row r="8" spans="1:12" ht="25.5">
      <c r="A8" s="1" t="s">
        <v>15</v>
      </c>
      <c r="B8" s="2" t="s">
        <v>16</v>
      </c>
      <c r="C8" s="37" t="s">
        <v>17</v>
      </c>
      <c r="D8" s="24"/>
      <c r="E8" s="24"/>
      <c r="F8" s="37" t="s">
        <v>18</v>
      </c>
      <c r="G8" s="24"/>
      <c r="H8" s="24"/>
      <c r="I8" s="22" t="s">
        <v>19</v>
      </c>
      <c r="J8" s="22" t="s">
        <v>20</v>
      </c>
      <c r="K8" s="22" t="s">
        <v>21</v>
      </c>
      <c r="L8" s="3" t="s">
        <v>22</v>
      </c>
    </row>
    <row r="9" spans="1:12" ht="15">
      <c r="A9" s="38" t="s">
        <v>23</v>
      </c>
      <c r="B9" s="41" t="s">
        <v>24</v>
      </c>
      <c r="C9" s="4"/>
      <c r="D9" s="5"/>
      <c r="E9" s="6"/>
      <c r="F9" s="4"/>
      <c r="G9" s="5"/>
      <c r="H9" s="6"/>
      <c r="I9" s="44">
        <v>1848690</v>
      </c>
      <c r="J9" s="44">
        <v>0</v>
      </c>
      <c r="K9" s="44">
        <v>0</v>
      </c>
      <c r="L9" s="45">
        <f>SUM(I9:K11)</f>
        <v>1848690</v>
      </c>
    </row>
    <row r="10" spans="1:12" ht="18" customHeight="1">
      <c r="A10" s="39"/>
      <c r="B10" s="42"/>
      <c r="C10" s="7"/>
      <c r="D10" s="8"/>
      <c r="E10" s="9"/>
      <c r="F10" s="7"/>
      <c r="G10" s="8"/>
      <c r="H10" s="9"/>
      <c r="I10" s="42"/>
      <c r="J10" s="42"/>
      <c r="K10" s="42"/>
      <c r="L10" s="46"/>
    </row>
    <row r="11" spans="1:12" ht="15">
      <c r="A11" s="40"/>
      <c r="B11" s="43"/>
      <c r="C11" s="10"/>
      <c r="D11" s="11"/>
      <c r="E11" s="12"/>
      <c r="F11" s="10"/>
      <c r="G11" s="11"/>
      <c r="H11" s="12"/>
      <c r="I11" s="43"/>
      <c r="J11" s="43"/>
      <c r="K11" s="43"/>
      <c r="L11" s="47"/>
    </row>
    <row r="12" spans="1:12" ht="18" customHeight="1">
      <c r="A12" s="23" t="s">
        <v>25</v>
      </c>
      <c r="B12" s="24"/>
      <c r="C12" s="25" t="s">
        <v>26</v>
      </c>
      <c r="D12" s="26"/>
      <c r="E12" s="27"/>
      <c r="F12" s="25" t="s">
        <v>27</v>
      </c>
      <c r="G12" s="26"/>
      <c r="H12" s="27"/>
      <c r="I12" s="13">
        <f>SUM(I9)</f>
        <v>1848690</v>
      </c>
      <c r="J12" s="13">
        <f aca="true" t="shared" si="0" ref="J12:K12">SUM(J9)</f>
        <v>0</v>
      </c>
      <c r="K12" s="13">
        <f t="shared" si="0"/>
        <v>0</v>
      </c>
      <c r="L12" s="14">
        <f>SUM(I12:K12)</f>
        <v>1848690</v>
      </c>
    </row>
    <row r="13" spans="1:12" ht="6.75" customHeight="1">
      <c r="A13" s="28" t="s">
        <v>27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9"/>
    </row>
    <row r="14" spans="1:12" ht="18" customHeight="1">
      <c r="A14" s="34" t="s">
        <v>28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2" ht="25.5">
      <c r="A15" s="1" t="s">
        <v>15</v>
      </c>
      <c r="B15" s="2" t="s">
        <v>16</v>
      </c>
      <c r="C15" s="37" t="s">
        <v>17</v>
      </c>
      <c r="D15" s="24"/>
      <c r="E15" s="24"/>
      <c r="F15" s="37" t="s">
        <v>18</v>
      </c>
      <c r="G15" s="24"/>
      <c r="H15" s="24"/>
      <c r="I15" s="22" t="s">
        <v>19</v>
      </c>
      <c r="J15" s="22" t="s">
        <v>20</v>
      </c>
      <c r="K15" s="22" t="s">
        <v>21</v>
      </c>
      <c r="L15" s="3" t="s">
        <v>22</v>
      </c>
    </row>
    <row r="16" spans="1:12" ht="15">
      <c r="A16" s="38" t="s">
        <v>29</v>
      </c>
      <c r="B16" s="41" t="s">
        <v>30</v>
      </c>
      <c r="C16" s="4"/>
      <c r="D16" s="5"/>
      <c r="E16" s="6"/>
      <c r="F16" s="4"/>
      <c r="G16" s="5"/>
      <c r="H16" s="6"/>
      <c r="I16" s="44">
        <v>6500000</v>
      </c>
      <c r="J16" s="44">
        <v>0</v>
      </c>
      <c r="K16" s="44">
        <v>0</v>
      </c>
      <c r="L16" s="45">
        <f>SUM(I16:K18)</f>
        <v>6500000</v>
      </c>
    </row>
    <row r="17" spans="1:12" ht="18" customHeight="1">
      <c r="A17" s="39"/>
      <c r="B17" s="42"/>
      <c r="C17" s="7"/>
      <c r="D17" s="8"/>
      <c r="E17" s="9"/>
      <c r="F17" s="7"/>
      <c r="G17" s="8"/>
      <c r="H17" s="9"/>
      <c r="I17" s="42"/>
      <c r="J17" s="42"/>
      <c r="K17" s="42"/>
      <c r="L17" s="46"/>
    </row>
    <row r="18" spans="1:12" ht="15">
      <c r="A18" s="40"/>
      <c r="B18" s="43"/>
      <c r="C18" s="10"/>
      <c r="D18" s="11"/>
      <c r="E18" s="12"/>
      <c r="F18" s="10"/>
      <c r="G18" s="11"/>
      <c r="H18" s="12"/>
      <c r="I18" s="43"/>
      <c r="J18" s="43"/>
      <c r="K18" s="43"/>
      <c r="L18" s="47"/>
    </row>
    <row r="19" spans="1:12" ht="18" customHeight="1">
      <c r="A19" s="23" t="s">
        <v>31</v>
      </c>
      <c r="B19" s="24"/>
      <c r="C19" s="25" t="s">
        <v>26</v>
      </c>
      <c r="D19" s="26"/>
      <c r="E19" s="27"/>
      <c r="F19" s="25" t="s">
        <v>27</v>
      </c>
      <c r="G19" s="26"/>
      <c r="H19" s="27"/>
      <c r="I19" s="13">
        <f>SUM(I16)</f>
        <v>6500000</v>
      </c>
      <c r="J19" s="13">
        <f aca="true" t="shared" si="1" ref="J19:K19">SUM(J16)</f>
        <v>0</v>
      </c>
      <c r="K19" s="13">
        <f t="shared" si="1"/>
        <v>0</v>
      </c>
      <c r="L19" s="14">
        <f>SUM(I19:K19)</f>
        <v>6500000</v>
      </c>
    </row>
    <row r="20" spans="1:12" ht="6.75" customHeight="1">
      <c r="A20" s="28" t="s">
        <v>27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9"/>
    </row>
    <row r="21" spans="1:12" ht="18" customHeight="1">
      <c r="A21" s="34" t="s">
        <v>32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spans="1:12" ht="25.5">
      <c r="A22" s="1" t="s">
        <v>15</v>
      </c>
      <c r="B22" s="2" t="s">
        <v>16</v>
      </c>
      <c r="C22" s="37" t="s">
        <v>17</v>
      </c>
      <c r="D22" s="24"/>
      <c r="E22" s="24"/>
      <c r="F22" s="37" t="s">
        <v>18</v>
      </c>
      <c r="G22" s="24"/>
      <c r="H22" s="24"/>
      <c r="I22" s="22" t="s">
        <v>19</v>
      </c>
      <c r="J22" s="22" t="s">
        <v>20</v>
      </c>
      <c r="K22" s="22" t="s">
        <v>21</v>
      </c>
      <c r="L22" s="3" t="s">
        <v>22</v>
      </c>
    </row>
    <row r="23" spans="1:12" ht="15">
      <c r="A23" s="38" t="s">
        <v>33</v>
      </c>
      <c r="B23" s="41" t="s">
        <v>34</v>
      </c>
      <c r="C23" s="4"/>
      <c r="D23" s="5"/>
      <c r="E23" s="6"/>
      <c r="F23" s="4"/>
      <c r="G23" s="5"/>
      <c r="H23" s="6"/>
      <c r="I23" s="44">
        <v>1885000</v>
      </c>
      <c r="J23" s="44">
        <v>0</v>
      </c>
      <c r="K23" s="44">
        <v>0</v>
      </c>
      <c r="L23" s="45">
        <v>1885000</v>
      </c>
    </row>
    <row r="24" spans="1:12" ht="18" customHeight="1">
      <c r="A24" s="39"/>
      <c r="B24" s="42"/>
      <c r="C24" s="7"/>
      <c r="D24" s="8"/>
      <c r="E24" s="9"/>
      <c r="F24" s="7"/>
      <c r="G24" s="8"/>
      <c r="H24" s="9"/>
      <c r="I24" s="42"/>
      <c r="J24" s="42"/>
      <c r="K24" s="42"/>
      <c r="L24" s="46"/>
    </row>
    <row r="25" spans="1:12" ht="15">
      <c r="A25" s="40"/>
      <c r="B25" s="43"/>
      <c r="C25" s="10"/>
      <c r="D25" s="11"/>
      <c r="E25" s="12"/>
      <c r="F25" s="10"/>
      <c r="G25" s="11"/>
      <c r="H25" s="12"/>
      <c r="I25" s="43"/>
      <c r="J25" s="43"/>
      <c r="K25" s="43"/>
      <c r="L25" s="47"/>
    </row>
    <row r="26" spans="1:12" ht="15">
      <c r="A26" s="38" t="s">
        <v>35</v>
      </c>
      <c r="B26" s="41" t="s">
        <v>36</v>
      </c>
      <c r="C26" s="4"/>
      <c r="D26" s="5"/>
      <c r="E26" s="6"/>
      <c r="F26" s="4"/>
      <c r="G26" s="5"/>
      <c r="H26" s="6"/>
      <c r="I26" s="44">
        <v>2700000</v>
      </c>
      <c r="J26" s="44">
        <v>0</v>
      </c>
      <c r="K26" s="44">
        <v>0</v>
      </c>
      <c r="L26" s="45">
        <f>SUM(I26:K28)</f>
        <v>2700000</v>
      </c>
    </row>
    <row r="27" spans="1:12" ht="18" customHeight="1">
      <c r="A27" s="39"/>
      <c r="B27" s="42"/>
      <c r="C27" s="7"/>
      <c r="D27" s="8"/>
      <c r="E27" s="9"/>
      <c r="F27" s="7"/>
      <c r="G27" s="8"/>
      <c r="H27" s="9"/>
      <c r="I27" s="42"/>
      <c r="J27" s="42"/>
      <c r="K27" s="42"/>
      <c r="L27" s="46"/>
    </row>
    <row r="28" spans="1:12" ht="15">
      <c r="A28" s="40"/>
      <c r="B28" s="43"/>
      <c r="C28" s="10"/>
      <c r="D28" s="11"/>
      <c r="E28" s="12"/>
      <c r="F28" s="10"/>
      <c r="G28" s="11"/>
      <c r="H28" s="12"/>
      <c r="I28" s="43"/>
      <c r="J28" s="43"/>
      <c r="K28" s="43"/>
      <c r="L28" s="47"/>
    </row>
    <row r="29" spans="1:12" ht="15">
      <c r="A29" s="38" t="s">
        <v>37</v>
      </c>
      <c r="B29" s="41" t="s">
        <v>38</v>
      </c>
      <c r="C29" s="4"/>
      <c r="D29" s="5"/>
      <c r="E29" s="6"/>
      <c r="F29" s="4"/>
      <c r="G29" s="5"/>
      <c r="H29" s="6"/>
      <c r="I29" s="44">
        <v>1000000</v>
      </c>
      <c r="J29" s="44">
        <v>0</v>
      </c>
      <c r="K29" s="44">
        <v>0</v>
      </c>
      <c r="L29" s="45">
        <f aca="true" t="shared" si="2" ref="L29">SUM(I29:K31)</f>
        <v>1000000</v>
      </c>
    </row>
    <row r="30" spans="1:12" ht="18" customHeight="1">
      <c r="A30" s="39"/>
      <c r="B30" s="42"/>
      <c r="C30" s="7"/>
      <c r="D30" s="8"/>
      <c r="E30" s="9"/>
      <c r="F30" s="7"/>
      <c r="G30" s="8"/>
      <c r="H30" s="9"/>
      <c r="I30" s="42"/>
      <c r="J30" s="42"/>
      <c r="K30" s="42"/>
      <c r="L30" s="46"/>
    </row>
    <row r="31" spans="1:12" ht="15">
      <c r="A31" s="40"/>
      <c r="B31" s="43"/>
      <c r="C31" s="10"/>
      <c r="D31" s="11"/>
      <c r="E31" s="12"/>
      <c r="F31" s="10"/>
      <c r="G31" s="11"/>
      <c r="H31" s="12"/>
      <c r="I31" s="43"/>
      <c r="J31" s="43"/>
      <c r="K31" s="43"/>
      <c r="L31" s="47"/>
    </row>
    <row r="32" spans="1:12" ht="15">
      <c r="A32" s="38" t="s">
        <v>39</v>
      </c>
      <c r="B32" s="41" t="s">
        <v>40</v>
      </c>
      <c r="C32" s="4"/>
      <c r="D32" s="5"/>
      <c r="E32" s="6"/>
      <c r="F32" s="4"/>
      <c r="G32" s="5"/>
      <c r="H32" s="6"/>
      <c r="I32" s="44">
        <v>700000</v>
      </c>
      <c r="J32" s="44">
        <v>0</v>
      </c>
      <c r="K32" s="44">
        <v>0</v>
      </c>
      <c r="L32" s="45">
        <f aca="true" t="shared" si="3" ref="L32">SUM(I32:K34)</f>
        <v>700000</v>
      </c>
    </row>
    <row r="33" spans="1:12" ht="18" customHeight="1">
      <c r="A33" s="39"/>
      <c r="B33" s="42"/>
      <c r="C33" s="7"/>
      <c r="D33" s="8"/>
      <c r="E33" s="9"/>
      <c r="F33" s="7"/>
      <c r="G33" s="8"/>
      <c r="H33" s="9"/>
      <c r="I33" s="42"/>
      <c r="J33" s="42"/>
      <c r="K33" s="42"/>
      <c r="L33" s="46"/>
    </row>
    <row r="34" spans="1:12" ht="15">
      <c r="A34" s="40"/>
      <c r="B34" s="43"/>
      <c r="C34" s="10"/>
      <c r="D34" s="11"/>
      <c r="E34" s="12"/>
      <c r="F34" s="10"/>
      <c r="G34" s="11"/>
      <c r="H34" s="12"/>
      <c r="I34" s="43"/>
      <c r="J34" s="43"/>
      <c r="K34" s="43"/>
      <c r="L34" s="47"/>
    </row>
    <row r="35" spans="1:12" ht="15">
      <c r="A35" s="38" t="s">
        <v>41</v>
      </c>
      <c r="B35" s="41" t="s">
        <v>42</v>
      </c>
      <c r="C35" s="4"/>
      <c r="D35" s="5"/>
      <c r="E35" s="6"/>
      <c r="F35" s="4"/>
      <c r="G35" s="5"/>
      <c r="H35" s="6"/>
      <c r="I35" s="44">
        <v>1800000</v>
      </c>
      <c r="J35" s="44">
        <v>0</v>
      </c>
      <c r="K35" s="44">
        <v>0</v>
      </c>
      <c r="L35" s="45">
        <f aca="true" t="shared" si="4" ref="L35">SUM(I35:K37)</f>
        <v>1800000</v>
      </c>
    </row>
    <row r="36" spans="1:12" ht="18" customHeight="1">
      <c r="A36" s="39"/>
      <c r="B36" s="42"/>
      <c r="C36" s="7"/>
      <c r="D36" s="8"/>
      <c r="E36" s="9"/>
      <c r="F36" s="7"/>
      <c r="G36" s="8"/>
      <c r="H36" s="9"/>
      <c r="I36" s="42"/>
      <c r="J36" s="42"/>
      <c r="K36" s="42"/>
      <c r="L36" s="46"/>
    </row>
    <row r="37" spans="1:12" ht="15">
      <c r="A37" s="40"/>
      <c r="B37" s="43"/>
      <c r="C37" s="10"/>
      <c r="D37" s="11"/>
      <c r="E37" s="12"/>
      <c r="F37" s="10"/>
      <c r="G37" s="11"/>
      <c r="H37" s="12"/>
      <c r="I37" s="43"/>
      <c r="J37" s="43"/>
      <c r="K37" s="43"/>
      <c r="L37" s="47"/>
    </row>
    <row r="38" spans="1:12" ht="15">
      <c r="A38" s="38" t="s">
        <v>43</v>
      </c>
      <c r="B38" s="41" t="s">
        <v>44</v>
      </c>
      <c r="C38" s="4"/>
      <c r="D38" s="5"/>
      <c r="E38" s="6"/>
      <c r="F38" s="4"/>
      <c r="G38" s="5"/>
      <c r="H38" s="6"/>
      <c r="I38" s="44">
        <v>400000</v>
      </c>
      <c r="J38" s="44">
        <v>0</v>
      </c>
      <c r="K38" s="44">
        <v>0</v>
      </c>
      <c r="L38" s="45">
        <f aca="true" t="shared" si="5" ref="L38">SUM(I38:K40)</f>
        <v>400000</v>
      </c>
    </row>
    <row r="39" spans="1:12" ht="18" customHeight="1">
      <c r="A39" s="39"/>
      <c r="B39" s="42"/>
      <c r="C39" s="7"/>
      <c r="D39" s="8"/>
      <c r="E39" s="9"/>
      <c r="F39" s="7"/>
      <c r="G39" s="8"/>
      <c r="H39" s="9"/>
      <c r="I39" s="42"/>
      <c r="J39" s="42"/>
      <c r="K39" s="42"/>
      <c r="L39" s="46"/>
    </row>
    <row r="40" spans="1:12" ht="15">
      <c r="A40" s="40"/>
      <c r="B40" s="43"/>
      <c r="C40" s="10"/>
      <c r="D40" s="11"/>
      <c r="E40" s="12"/>
      <c r="F40" s="10"/>
      <c r="G40" s="11"/>
      <c r="H40" s="12"/>
      <c r="I40" s="43"/>
      <c r="J40" s="43"/>
      <c r="K40" s="43"/>
      <c r="L40" s="47"/>
    </row>
    <row r="41" spans="1:12" ht="15">
      <c r="A41" s="38" t="s">
        <v>45</v>
      </c>
      <c r="B41" s="41" t="s">
        <v>46</v>
      </c>
      <c r="C41" s="4"/>
      <c r="D41" s="5"/>
      <c r="E41" s="6"/>
      <c r="F41" s="4"/>
      <c r="G41" s="5"/>
      <c r="H41" s="6"/>
      <c r="I41" s="44">
        <v>850000</v>
      </c>
      <c r="J41" s="44">
        <v>0</v>
      </c>
      <c r="K41" s="44">
        <v>0</v>
      </c>
      <c r="L41" s="45">
        <f aca="true" t="shared" si="6" ref="L41">SUM(I41:K43)</f>
        <v>850000</v>
      </c>
    </row>
    <row r="42" spans="1:12" ht="18" customHeight="1">
      <c r="A42" s="39"/>
      <c r="B42" s="42"/>
      <c r="C42" s="7"/>
      <c r="D42" s="8"/>
      <c r="E42" s="9"/>
      <c r="F42" s="7"/>
      <c r="G42" s="8"/>
      <c r="H42" s="9"/>
      <c r="I42" s="42"/>
      <c r="J42" s="42"/>
      <c r="K42" s="42"/>
      <c r="L42" s="46"/>
    </row>
    <row r="43" spans="1:12" ht="15">
      <c r="A43" s="40"/>
      <c r="B43" s="43"/>
      <c r="C43" s="10"/>
      <c r="D43" s="11"/>
      <c r="E43" s="12"/>
      <c r="F43" s="10"/>
      <c r="G43" s="11"/>
      <c r="H43" s="12"/>
      <c r="I43" s="43"/>
      <c r="J43" s="43"/>
      <c r="K43" s="43"/>
      <c r="L43" s="47"/>
    </row>
    <row r="44" spans="1:12" ht="15">
      <c r="A44" s="38" t="s">
        <v>47</v>
      </c>
      <c r="B44" s="41" t="s">
        <v>48</v>
      </c>
      <c r="C44" s="4"/>
      <c r="D44" s="5"/>
      <c r="E44" s="6"/>
      <c r="F44" s="4"/>
      <c r="G44" s="5"/>
      <c r="H44" s="6"/>
      <c r="I44" s="44">
        <v>2000000</v>
      </c>
      <c r="J44" s="44">
        <v>4994098</v>
      </c>
      <c r="K44" s="44">
        <v>76656598</v>
      </c>
      <c r="L44" s="45">
        <f aca="true" t="shared" si="7" ref="L44">SUM(I44:K46)</f>
        <v>83650696</v>
      </c>
    </row>
    <row r="45" spans="1:12" ht="18" customHeight="1">
      <c r="A45" s="39"/>
      <c r="B45" s="42"/>
      <c r="C45" s="7"/>
      <c r="D45" s="8"/>
      <c r="E45" s="9"/>
      <c r="F45" s="7"/>
      <c r="G45" s="8"/>
      <c r="H45" s="9"/>
      <c r="I45" s="42"/>
      <c r="J45" s="42"/>
      <c r="K45" s="42"/>
      <c r="L45" s="46"/>
    </row>
    <row r="46" spans="1:12" ht="15">
      <c r="A46" s="40"/>
      <c r="B46" s="43"/>
      <c r="C46" s="10"/>
      <c r="D46" s="11"/>
      <c r="E46" s="12"/>
      <c r="F46" s="10"/>
      <c r="G46" s="11"/>
      <c r="H46" s="12"/>
      <c r="I46" s="43"/>
      <c r="J46" s="43"/>
      <c r="K46" s="43"/>
      <c r="L46" s="47"/>
    </row>
    <row r="47" spans="1:12" ht="18" customHeight="1">
      <c r="A47" s="23" t="s">
        <v>49</v>
      </c>
      <c r="B47" s="24"/>
      <c r="C47" s="25" t="s">
        <v>26</v>
      </c>
      <c r="D47" s="26"/>
      <c r="E47" s="27"/>
      <c r="F47" s="25" t="s">
        <v>27</v>
      </c>
      <c r="G47" s="26"/>
      <c r="H47" s="27"/>
      <c r="I47" s="13">
        <f>SUM(I23:I46)</f>
        <v>11335000</v>
      </c>
      <c r="J47" s="13">
        <f aca="true" t="shared" si="8" ref="J47:K47">SUM(J23:J46)</f>
        <v>4994098</v>
      </c>
      <c r="K47" s="13">
        <f t="shared" si="8"/>
        <v>76656598</v>
      </c>
      <c r="L47" s="14">
        <f>SUM(I47:K47)</f>
        <v>92985696</v>
      </c>
    </row>
    <row r="48" spans="1:12" ht="6.75" customHeight="1">
      <c r="A48" s="28" t="s">
        <v>27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9"/>
    </row>
    <row r="49" spans="1:12" ht="18" customHeight="1">
      <c r="A49" s="34" t="s">
        <v>50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</row>
    <row r="50" spans="1:12" ht="25.5">
      <c r="A50" s="1" t="s">
        <v>15</v>
      </c>
      <c r="B50" s="2" t="s">
        <v>16</v>
      </c>
      <c r="C50" s="37" t="s">
        <v>17</v>
      </c>
      <c r="D50" s="24"/>
      <c r="E50" s="24"/>
      <c r="F50" s="37" t="s">
        <v>18</v>
      </c>
      <c r="G50" s="24"/>
      <c r="H50" s="24"/>
      <c r="I50" s="22" t="s">
        <v>19</v>
      </c>
      <c r="J50" s="22" t="s">
        <v>20</v>
      </c>
      <c r="K50" s="22" t="s">
        <v>21</v>
      </c>
      <c r="L50" s="3" t="s">
        <v>22</v>
      </c>
    </row>
    <row r="51" spans="1:12" ht="15">
      <c r="A51" s="38" t="s">
        <v>51</v>
      </c>
      <c r="B51" s="41" t="s">
        <v>52</v>
      </c>
      <c r="C51" s="4"/>
      <c r="D51" s="5"/>
      <c r="E51" s="6"/>
      <c r="F51" s="4"/>
      <c r="G51" s="5"/>
      <c r="H51" s="6"/>
      <c r="I51" s="44">
        <v>-4600000</v>
      </c>
      <c r="J51" s="44">
        <v>0</v>
      </c>
      <c r="K51" s="44">
        <v>0</v>
      </c>
      <c r="L51" s="45">
        <f>SUM(I51:K53)</f>
        <v>-4600000</v>
      </c>
    </row>
    <row r="52" spans="1:12" ht="18" customHeight="1">
      <c r="A52" s="39"/>
      <c r="B52" s="42"/>
      <c r="C52" s="7"/>
      <c r="D52" s="8"/>
      <c r="E52" s="9"/>
      <c r="F52" s="7"/>
      <c r="G52" s="8"/>
      <c r="H52" s="9"/>
      <c r="I52" s="42"/>
      <c r="J52" s="42"/>
      <c r="K52" s="42"/>
      <c r="L52" s="46"/>
    </row>
    <row r="53" spans="1:12" ht="15">
      <c r="A53" s="40"/>
      <c r="B53" s="43"/>
      <c r="C53" s="10"/>
      <c r="D53" s="11"/>
      <c r="E53" s="12"/>
      <c r="F53" s="10"/>
      <c r="G53" s="11"/>
      <c r="H53" s="12"/>
      <c r="I53" s="43"/>
      <c r="J53" s="43"/>
      <c r="K53" s="43"/>
      <c r="L53" s="47"/>
    </row>
    <row r="54" spans="1:12" ht="15">
      <c r="A54" s="38" t="s">
        <v>53</v>
      </c>
      <c r="B54" s="41" t="s">
        <v>54</v>
      </c>
      <c r="C54" s="4"/>
      <c r="D54" s="5"/>
      <c r="E54" s="6"/>
      <c r="F54" s="4"/>
      <c r="G54" s="5"/>
      <c r="H54" s="6"/>
      <c r="I54" s="44">
        <v>-258955</v>
      </c>
      <c r="J54" s="44">
        <v>0</v>
      </c>
      <c r="K54" s="44">
        <v>0</v>
      </c>
      <c r="L54" s="45">
        <f>SUM(I54:K56)</f>
        <v>-258955</v>
      </c>
    </row>
    <row r="55" spans="1:12" ht="18" customHeight="1">
      <c r="A55" s="39"/>
      <c r="B55" s="42"/>
      <c r="C55" s="7"/>
      <c r="D55" s="8"/>
      <c r="E55" s="9"/>
      <c r="F55" s="7"/>
      <c r="G55" s="8"/>
      <c r="H55" s="9"/>
      <c r="I55" s="42"/>
      <c r="J55" s="42"/>
      <c r="K55" s="42"/>
      <c r="L55" s="46"/>
    </row>
    <row r="56" spans="1:12" ht="15">
      <c r="A56" s="40"/>
      <c r="B56" s="43"/>
      <c r="C56" s="10"/>
      <c r="D56" s="11"/>
      <c r="E56" s="12"/>
      <c r="F56" s="10"/>
      <c r="G56" s="11"/>
      <c r="H56" s="12"/>
      <c r="I56" s="43"/>
      <c r="J56" s="43"/>
      <c r="K56" s="43"/>
      <c r="L56" s="47"/>
    </row>
    <row r="57" spans="1:12" ht="18" customHeight="1">
      <c r="A57" s="23" t="s">
        <v>55</v>
      </c>
      <c r="B57" s="24"/>
      <c r="C57" s="25" t="s">
        <v>26</v>
      </c>
      <c r="D57" s="26"/>
      <c r="E57" s="27"/>
      <c r="F57" s="25" t="s">
        <v>27</v>
      </c>
      <c r="G57" s="26"/>
      <c r="H57" s="27"/>
      <c r="I57" s="13">
        <f>SUM(I51:I56)</f>
        <v>-4858955</v>
      </c>
      <c r="J57" s="13">
        <f aca="true" t="shared" si="9" ref="J57:K57">SUM(J51:J56)</f>
        <v>0</v>
      </c>
      <c r="K57" s="13">
        <f t="shared" si="9"/>
        <v>0</v>
      </c>
      <c r="L57" s="14">
        <f>SUM(I57:K57)</f>
        <v>-4858955</v>
      </c>
    </row>
    <row r="58" spans="1:12" ht="6.75" customHeight="1">
      <c r="A58" s="28" t="s">
        <v>27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9"/>
    </row>
    <row r="59" spans="1:12" ht="18" customHeight="1">
      <c r="A59" s="34" t="s">
        <v>56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6"/>
    </row>
    <row r="60" spans="1:12" ht="25.5">
      <c r="A60" s="1" t="s">
        <v>15</v>
      </c>
      <c r="B60" s="2" t="s">
        <v>16</v>
      </c>
      <c r="C60" s="37" t="s">
        <v>17</v>
      </c>
      <c r="D60" s="24"/>
      <c r="E60" s="24"/>
      <c r="F60" s="37" t="s">
        <v>18</v>
      </c>
      <c r="G60" s="24"/>
      <c r="H60" s="24"/>
      <c r="I60" s="22" t="s">
        <v>19</v>
      </c>
      <c r="J60" s="22" t="s">
        <v>20</v>
      </c>
      <c r="K60" s="22" t="s">
        <v>21</v>
      </c>
      <c r="L60" s="3" t="s">
        <v>22</v>
      </c>
    </row>
    <row r="61" spans="1:12" ht="15">
      <c r="A61" s="38" t="s">
        <v>57</v>
      </c>
      <c r="B61" s="41" t="s">
        <v>58</v>
      </c>
      <c r="C61" s="4"/>
      <c r="D61" s="5"/>
      <c r="E61" s="6"/>
      <c r="F61" s="4"/>
      <c r="G61" s="5"/>
      <c r="H61" s="6"/>
      <c r="I61" s="44">
        <v>853314</v>
      </c>
      <c r="J61" s="44">
        <v>0</v>
      </c>
      <c r="K61" s="44">
        <v>0</v>
      </c>
      <c r="L61" s="45">
        <f>SUM(I61:K63)</f>
        <v>853314</v>
      </c>
    </row>
    <row r="62" spans="1:12" ht="18" customHeight="1">
      <c r="A62" s="39"/>
      <c r="B62" s="42"/>
      <c r="C62" s="7"/>
      <c r="D62" s="8"/>
      <c r="E62" s="9"/>
      <c r="F62" s="7"/>
      <c r="G62" s="8"/>
      <c r="H62" s="9"/>
      <c r="I62" s="42"/>
      <c r="J62" s="42"/>
      <c r="K62" s="42"/>
      <c r="L62" s="46"/>
    </row>
    <row r="63" spans="1:12" ht="15">
      <c r="A63" s="40"/>
      <c r="B63" s="43"/>
      <c r="C63" s="10"/>
      <c r="D63" s="11"/>
      <c r="E63" s="12"/>
      <c r="F63" s="10"/>
      <c r="G63" s="11"/>
      <c r="H63" s="12"/>
      <c r="I63" s="43"/>
      <c r="J63" s="43"/>
      <c r="K63" s="43"/>
      <c r="L63" s="47"/>
    </row>
    <row r="64" spans="1:12" ht="15">
      <c r="A64" s="38" t="s">
        <v>59</v>
      </c>
      <c r="B64" s="41" t="s">
        <v>60</v>
      </c>
      <c r="C64" s="4"/>
      <c r="D64" s="5"/>
      <c r="E64" s="6"/>
      <c r="F64" s="4"/>
      <c r="G64" s="5"/>
      <c r="H64" s="6"/>
      <c r="I64" s="44">
        <v>-500000</v>
      </c>
      <c r="J64" s="44">
        <v>0</v>
      </c>
      <c r="K64" s="44">
        <v>0</v>
      </c>
      <c r="L64" s="45">
        <f>SUM(I64:K66)</f>
        <v>-500000</v>
      </c>
    </row>
    <row r="65" spans="1:12" ht="18" customHeight="1">
      <c r="A65" s="39"/>
      <c r="B65" s="42"/>
      <c r="C65" s="7"/>
      <c r="D65" s="8"/>
      <c r="E65" s="9"/>
      <c r="F65" s="7"/>
      <c r="G65" s="8"/>
      <c r="H65" s="9"/>
      <c r="I65" s="42"/>
      <c r="J65" s="42"/>
      <c r="K65" s="42"/>
      <c r="L65" s="46"/>
    </row>
    <row r="66" spans="1:12" ht="15">
      <c r="A66" s="40"/>
      <c r="B66" s="43"/>
      <c r="C66" s="10"/>
      <c r="D66" s="11"/>
      <c r="E66" s="12"/>
      <c r="F66" s="10"/>
      <c r="G66" s="11"/>
      <c r="H66" s="12"/>
      <c r="I66" s="43"/>
      <c r="J66" s="43"/>
      <c r="K66" s="43"/>
      <c r="L66" s="47"/>
    </row>
    <row r="67" spans="1:12" ht="18" customHeight="1">
      <c r="A67" s="23" t="s">
        <v>61</v>
      </c>
      <c r="B67" s="24"/>
      <c r="C67" s="25" t="s">
        <v>26</v>
      </c>
      <c r="D67" s="26"/>
      <c r="E67" s="27"/>
      <c r="F67" s="25" t="s">
        <v>27</v>
      </c>
      <c r="G67" s="26"/>
      <c r="H67" s="27"/>
      <c r="I67" s="13">
        <f>SUM(I61:I66)</f>
        <v>353314</v>
      </c>
      <c r="J67" s="13">
        <f aca="true" t="shared" si="10" ref="J67:K67">SUM(J61:J66)</f>
        <v>0</v>
      </c>
      <c r="K67" s="13">
        <f t="shared" si="10"/>
        <v>0</v>
      </c>
      <c r="L67" s="14">
        <f>SUM(L61)</f>
        <v>853314</v>
      </c>
    </row>
    <row r="68" spans="1:12" ht="6.75" customHeight="1">
      <c r="A68" s="28" t="s">
        <v>27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9"/>
    </row>
    <row r="69" spans="1:12" ht="18" customHeight="1">
      <c r="A69" s="34" t="s">
        <v>62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6"/>
    </row>
    <row r="70" spans="1:12" ht="25.5">
      <c r="A70" s="1" t="s">
        <v>15</v>
      </c>
      <c r="B70" s="2" t="s">
        <v>16</v>
      </c>
      <c r="C70" s="37" t="s">
        <v>17</v>
      </c>
      <c r="D70" s="24"/>
      <c r="E70" s="24"/>
      <c r="F70" s="37" t="s">
        <v>18</v>
      </c>
      <c r="G70" s="24"/>
      <c r="H70" s="24"/>
      <c r="I70" s="22" t="s">
        <v>19</v>
      </c>
      <c r="J70" s="22" t="s">
        <v>20</v>
      </c>
      <c r="K70" s="22" t="s">
        <v>21</v>
      </c>
      <c r="L70" s="3" t="s">
        <v>22</v>
      </c>
    </row>
    <row r="71" spans="1:12" ht="15">
      <c r="A71" s="38" t="s">
        <v>63</v>
      </c>
      <c r="B71" s="41" t="s">
        <v>64</v>
      </c>
      <c r="C71" s="4"/>
      <c r="D71" s="5"/>
      <c r="E71" s="6"/>
      <c r="F71" s="4"/>
      <c r="G71" s="5"/>
      <c r="H71" s="6"/>
      <c r="I71" s="44">
        <v>-7500315</v>
      </c>
      <c r="J71" s="44">
        <v>0</v>
      </c>
      <c r="K71" s="44">
        <v>0</v>
      </c>
      <c r="L71" s="45">
        <f>SUM(I71:K73)</f>
        <v>-7500315</v>
      </c>
    </row>
    <row r="72" spans="1:12" ht="18" customHeight="1">
      <c r="A72" s="39"/>
      <c r="B72" s="42"/>
      <c r="C72" s="7"/>
      <c r="D72" s="8"/>
      <c r="E72" s="9"/>
      <c r="F72" s="7"/>
      <c r="G72" s="8"/>
      <c r="H72" s="9"/>
      <c r="I72" s="42"/>
      <c r="J72" s="42"/>
      <c r="K72" s="42"/>
      <c r="L72" s="46"/>
    </row>
    <row r="73" spans="1:12" ht="15">
      <c r="A73" s="40"/>
      <c r="B73" s="43"/>
      <c r="C73" s="10"/>
      <c r="D73" s="11"/>
      <c r="E73" s="12"/>
      <c r="F73" s="10"/>
      <c r="G73" s="11"/>
      <c r="H73" s="12"/>
      <c r="I73" s="43"/>
      <c r="J73" s="43"/>
      <c r="K73" s="43"/>
      <c r="L73" s="47"/>
    </row>
    <row r="74" spans="1:12" ht="15">
      <c r="A74" s="38" t="s">
        <v>65</v>
      </c>
      <c r="B74" s="41" t="s">
        <v>66</v>
      </c>
      <c r="C74" s="4"/>
      <c r="D74" s="5"/>
      <c r="E74" s="6"/>
      <c r="F74" s="4"/>
      <c r="G74" s="5"/>
      <c r="H74" s="6"/>
      <c r="I74" s="44">
        <v>-2363028</v>
      </c>
      <c r="J74" s="44">
        <v>0</v>
      </c>
      <c r="K74" s="44">
        <v>0</v>
      </c>
      <c r="L74" s="45">
        <f aca="true" t="shared" si="11" ref="L74">SUM(I74:K76)</f>
        <v>-2363028</v>
      </c>
    </row>
    <row r="75" spans="1:12" ht="18" customHeight="1">
      <c r="A75" s="39"/>
      <c r="B75" s="42"/>
      <c r="C75" s="7"/>
      <c r="D75" s="8"/>
      <c r="E75" s="9"/>
      <c r="F75" s="7"/>
      <c r="G75" s="8"/>
      <c r="H75" s="9"/>
      <c r="I75" s="42"/>
      <c r="J75" s="42"/>
      <c r="K75" s="42"/>
      <c r="L75" s="46"/>
    </row>
    <row r="76" spans="1:12" ht="15">
      <c r="A76" s="40"/>
      <c r="B76" s="43"/>
      <c r="C76" s="10"/>
      <c r="D76" s="11"/>
      <c r="E76" s="12"/>
      <c r="F76" s="10"/>
      <c r="G76" s="11"/>
      <c r="H76" s="12"/>
      <c r="I76" s="43"/>
      <c r="J76" s="43"/>
      <c r="K76" s="43"/>
      <c r="L76" s="47"/>
    </row>
    <row r="77" spans="1:12" ht="15">
      <c r="A77" s="38" t="s">
        <v>67</v>
      </c>
      <c r="B77" s="41" t="s">
        <v>68</v>
      </c>
      <c r="C77" s="4"/>
      <c r="D77" s="5"/>
      <c r="E77" s="6"/>
      <c r="F77" s="4"/>
      <c r="G77" s="5"/>
      <c r="H77" s="6"/>
      <c r="I77" s="44">
        <v>7812742</v>
      </c>
      <c r="J77" s="44">
        <v>0</v>
      </c>
      <c r="K77" s="44">
        <v>0</v>
      </c>
      <c r="L77" s="45">
        <f aca="true" t="shared" si="12" ref="L77">SUM(I77:K79)</f>
        <v>7812742</v>
      </c>
    </row>
    <row r="78" spans="1:12" ht="18" customHeight="1">
      <c r="A78" s="39"/>
      <c r="B78" s="42"/>
      <c r="C78" s="7"/>
      <c r="D78" s="8"/>
      <c r="E78" s="9"/>
      <c r="F78" s="7"/>
      <c r="G78" s="8"/>
      <c r="H78" s="9"/>
      <c r="I78" s="42"/>
      <c r="J78" s="42"/>
      <c r="K78" s="42"/>
      <c r="L78" s="46"/>
    </row>
    <row r="79" spans="1:12" ht="15">
      <c r="A79" s="40"/>
      <c r="B79" s="43"/>
      <c r="C79" s="10"/>
      <c r="D79" s="11"/>
      <c r="E79" s="12"/>
      <c r="F79" s="10"/>
      <c r="G79" s="11"/>
      <c r="H79" s="12"/>
      <c r="I79" s="43"/>
      <c r="J79" s="43"/>
      <c r="K79" s="43"/>
      <c r="L79" s="47"/>
    </row>
    <row r="80" spans="1:12" ht="15">
      <c r="A80" s="38" t="s">
        <v>69</v>
      </c>
      <c r="B80" s="41" t="s">
        <v>70</v>
      </c>
      <c r="C80" s="4"/>
      <c r="D80" s="5"/>
      <c r="E80" s="6"/>
      <c r="F80" s="4"/>
      <c r="G80" s="5"/>
      <c r="H80" s="6"/>
      <c r="I80" s="44">
        <v>2363028</v>
      </c>
      <c r="J80" s="44">
        <v>3400000</v>
      </c>
      <c r="K80" s="44">
        <v>3000000</v>
      </c>
      <c r="L80" s="45">
        <f aca="true" t="shared" si="13" ref="L80">SUM(I80:K82)</f>
        <v>8763028</v>
      </c>
    </row>
    <row r="81" spans="1:12" ht="18" customHeight="1">
      <c r="A81" s="39"/>
      <c r="B81" s="42"/>
      <c r="C81" s="7"/>
      <c r="D81" s="8"/>
      <c r="E81" s="9"/>
      <c r="F81" s="7"/>
      <c r="G81" s="8"/>
      <c r="H81" s="9"/>
      <c r="I81" s="42"/>
      <c r="J81" s="42"/>
      <c r="K81" s="42"/>
      <c r="L81" s="46"/>
    </row>
    <row r="82" spans="1:12" ht="15">
      <c r="A82" s="40"/>
      <c r="B82" s="43"/>
      <c r="C82" s="10"/>
      <c r="D82" s="11"/>
      <c r="E82" s="12"/>
      <c r="F82" s="10"/>
      <c r="G82" s="11"/>
      <c r="H82" s="12"/>
      <c r="I82" s="43"/>
      <c r="J82" s="43"/>
      <c r="K82" s="43"/>
      <c r="L82" s="47"/>
    </row>
    <row r="83" spans="1:12" ht="15">
      <c r="A83" s="38" t="s">
        <v>71</v>
      </c>
      <c r="B83" s="41" t="s">
        <v>72</v>
      </c>
      <c r="C83" s="4"/>
      <c r="D83" s="5"/>
      <c r="E83" s="6"/>
      <c r="F83" s="4"/>
      <c r="G83" s="5"/>
      <c r="H83" s="6"/>
      <c r="I83" s="44">
        <v>7500314</v>
      </c>
      <c r="J83" s="44">
        <v>1160421</v>
      </c>
      <c r="K83" s="44">
        <v>1000000</v>
      </c>
      <c r="L83" s="45">
        <f aca="true" t="shared" si="14" ref="L83">SUM(I83:K85)</f>
        <v>9660735</v>
      </c>
    </row>
    <row r="84" spans="1:12" ht="18" customHeight="1">
      <c r="A84" s="39"/>
      <c r="B84" s="42"/>
      <c r="C84" s="7"/>
      <c r="D84" s="8"/>
      <c r="E84" s="9"/>
      <c r="F84" s="7"/>
      <c r="G84" s="8"/>
      <c r="H84" s="9"/>
      <c r="I84" s="42"/>
      <c r="J84" s="42"/>
      <c r="K84" s="42"/>
      <c r="L84" s="46"/>
    </row>
    <row r="85" spans="1:12" ht="15">
      <c r="A85" s="40"/>
      <c r="B85" s="43"/>
      <c r="C85" s="10"/>
      <c r="D85" s="11"/>
      <c r="E85" s="12"/>
      <c r="F85" s="10"/>
      <c r="G85" s="11"/>
      <c r="H85" s="12"/>
      <c r="I85" s="43"/>
      <c r="J85" s="43"/>
      <c r="K85" s="43"/>
      <c r="L85" s="47"/>
    </row>
    <row r="86" spans="1:12" ht="18" customHeight="1">
      <c r="A86" s="23" t="s">
        <v>73</v>
      </c>
      <c r="B86" s="24"/>
      <c r="C86" s="25" t="s">
        <v>26</v>
      </c>
      <c r="D86" s="26"/>
      <c r="E86" s="27"/>
      <c r="F86" s="25" t="s">
        <v>27</v>
      </c>
      <c r="G86" s="26"/>
      <c r="H86" s="27"/>
      <c r="I86" s="13">
        <f>SUM(I71:I85)</f>
        <v>7812741</v>
      </c>
      <c r="J86" s="13">
        <f aca="true" t="shared" si="15" ref="J86:K86">SUM(J71:J85)</f>
        <v>4560421</v>
      </c>
      <c r="K86" s="13">
        <f t="shared" si="15"/>
        <v>4000000</v>
      </c>
      <c r="L86" s="14">
        <f>SUM(I86:K86)</f>
        <v>16373162</v>
      </c>
    </row>
    <row r="87" spans="1:12" ht="6.75" customHeight="1">
      <c r="A87" s="28" t="s">
        <v>27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9"/>
    </row>
    <row r="88" spans="1:12" ht="18" customHeight="1">
      <c r="A88" s="34" t="s">
        <v>74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6"/>
    </row>
    <row r="89" spans="1:12" ht="25.5">
      <c r="A89" s="1" t="s">
        <v>15</v>
      </c>
      <c r="B89" s="2" t="s">
        <v>16</v>
      </c>
      <c r="C89" s="37" t="s">
        <v>17</v>
      </c>
      <c r="D89" s="24"/>
      <c r="E89" s="24"/>
      <c r="F89" s="37" t="s">
        <v>18</v>
      </c>
      <c r="G89" s="24"/>
      <c r="H89" s="24"/>
      <c r="I89" s="22" t="s">
        <v>19</v>
      </c>
      <c r="J89" s="22" t="s">
        <v>20</v>
      </c>
      <c r="K89" s="22" t="s">
        <v>21</v>
      </c>
      <c r="L89" s="3" t="s">
        <v>22</v>
      </c>
    </row>
    <row r="90" spans="1:12" ht="15">
      <c r="A90" s="38" t="s">
        <v>75</v>
      </c>
      <c r="B90" s="41" t="s">
        <v>76</v>
      </c>
      <c r="C90" s="4"/>
      <c r="D90" s="5"/>
      <c r="E90" s="6"/>
      <c r="F90" s="4"/>
      <c r="G90" s="5"/>
      <c r="H90" s="6"/>
      <c r="I90" s="44">
        <v>-12490000</v>
      </c>
      <c r="J90" s="44">
        <v>0</v>
      </c>
      <c r="K90" s="44">
        <v>0</v>
      </c>
      <c r="L90" s="45">
        <f>SUM(I90:K92)</f>
        <v>-12490000</v>
      </c>
    </row>
    <row r="91" spans="1:12" ht="18" customHeight="1">
      <c r="A91" s="39"/>
      <c r="B91" s="42"/>
      <c r="C91" s="7"/>
      <c r="D91" s="8"/>
      <c r="E91" s="9"/>
      <c r="F91" s="7"/>
      <c r="G91" s="8"/>
      <c r="H91" s="9"/>
      <c r="I91" s="42"/>
      <c r="J91" s="42"/>
      <c r="K91" s="42"/>
      <c r="L91" s="46"/>
    </row>
    <row r="92" spans="1:12" ht="15">
      <c r="A92" s="40"/>
      <c r="B92" s="43"/>
      <c r="C92" s="10"/>
      <c r="D92" s="11"/>
      <c r="E92" s="12"/>
      <c r="F92" s="10"/>
      <c r="G92" s="11"/>
      <c r="H92" s="12"/>
      <c r="I92" s="43"/>
      <c r="J92" s="43"/>
      <c r="K92" s="43"/>
      <c r="L92" s="47"/>
    </row>
    <row r="93" spans="1:12" ht="18" customHeight="1">
      <c r="A93" s="23" t="s">
        <v>77</v>
      </c>
      <c r="B93" s="24"/>
      <c r="C93" s="25" t="s">
        <v>26</v>
      </c>
      <c r="D93" s="26"/>
      <c r="E93" s="27"/>
      <c r="F93" s="25" t="s">
        <v>27</v>
      </c>
      <c r="G93" s="26"/>
      <c r="H93" s="27"/>
      <c r="I93" s="13">
        <f>SUM(I90)</f>
        <v>-12490000</v>
      </c>
      <c r="J93" s="13">
        <f aca="true" t="shared" si="16" ref="J93:L93">SUM(J90)</f>
        <v>0</v>
      </c>
      <c r="K93" s="13">
        <f t="shared" si="16"/>
        <v>0</v>
      </c>
      <c r="L93" s="17">
        <f t="shared" si="16"/>
        <v>-12490000</v>
      </c>
    </row>
    <row r="94" spans="1:12" ht="6.75" customHeight="1">
      <c r="A94" s="28" t="s">
        <v>27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9"/>
    </row>
    <row r="95" spans="1:12" ht="18" customHeight="1">
      <c r="A95" s="34" t="s">
        <v>78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6"/>
    </row>
    <row r="96" spans="1:12" ht="25.5">
      <c r="A96" s="1" t="s">
        <v>15</v>
      </c>
      <c r="B96" s="2" t="s">
        <v>16</v>
      </c>
      <c r="C96" s="37" t="s">
        <v>17</v>
      </c>
      <c r="D96" s="24"/>
      <c r="E96" s="24"/>
      <c r="F96" s="37" t="s">
        <v>18</v>
      </c>
      <c r="G96" s="24"/>
      <c r="H96" s="24"/>
      <c r="I96" s="22" t="s">
        <v>19</v>
      </c>
      <c r="J96" s="22" t="s">
        <v>20</v>
      </c>
      <c r="K96" s="22" t="s">
        <v>21</v>
      </c>
      <c r="L96" s="3" t="s">
        <v>22</v>
      </c>
    </row>
    <row r="97" spans="1:12" ht="15">
      <c r="A97" s="38" t="s">
        <v>79</v>
      </c>
      <c r="B97" s="41" t="s">
        <v>80</v>
      </c>
      <c r="C97" s="4"/>
      <c r="D97" s="5"/>
      <c r="E97" s="6"/>
      <c r="F97" s="4"/>
      <c r="G97" s="5"/>
      <c r="H97" s="6"/>
      <c r="I97" s="44">
        <v>2500000</v>
      </c>
      <c r="J97" s="44">
        <v>0</v>
      </c>
      <c r="K97" s="44">
        <v>0</v>
      </c>
      <c r="L97" s="45">
        <f>SUM(I97:K99)</f>
        <v>2500000</v>
      </c>
    </row>
    <row r="98" spans="1:12" ht="18" customHeight="1">
      <c r="A98" s="39"/>
      <c r="B98" s="42"/>
      <c r="C98" s="7"/>
      <c r="D98" s="8"/>
      <c r="E98" s="9"/>
      <c r="F98" s="7"/>
      <c r="G98" s="8"/>
      <c r="H98" s="9"/>
      <c r="I98" s="42"/>
      <c r="J98" s="42"/>
      <c r="K98" s="42"/>
      <c r="L98" s="46"/>
    </row>
    <row r="99" spans="1:12" ht="15">
      <c r="A99" s="40"/>
      <c r="B99" s="43"/>
      <c r="C99" s="10"/>
      <c r="D99" s="11"/>
      <c r="E99" s="12"/>
      <c r="F99" s="10"/>
      <c r="G99" s="11"/>
      <c r="H99" s="12"/>
      <c r="I99" s="43"/>
      <c r="J99" s="43"/>
      <c r="K99" s="43"/>
      <c r="L99" s="47"/>
    </row>
    <row r="100" spans="1:12" ht="18" customHeight="1">
      <c r="A100" s="23" t="s">
        <v>81</v>
      </c>
      <c r="B100" s="24"/>
      <c r="C100" s="25" t="s">
        <v>26</v>
      </c>
      <c r="D100" s="26"/>
      <c r="E100" s="27"/>
      <c r="F100" s="25" t="s">
        <v>27</v>
      </c>
      <c r="G100" s="26"/>
      <c r="H100" s="27"/>
      <c r="I100" s="13">
        <f>SUM(I97)</f>
        <v>2500000</v>
      </c>
      <c r="J100" s="13">
        <f aca="true" t="shared" si="17" ref="J100:L100">SUM(J97)</f>
        <v>0</v>
      </c>
      <c r="K100" s="13">
        <f t="shared" si="17"/>
        <v>0</v>
      </c>
      <c r="L100" s="17">
        <f t="shared" si="17"/>
        <v>2500000</v>
      </c>
    </row>
    <row r="101" spans="1:12" ht="6.75" customHeight="1">
      <c r="A101" s="28" t="s">
        <v>27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9"/>
    </row>
    <row r="102" spans="1:12" ht="18" customHeight="1">
      <c r="A102" s="34" t="s">
        <v>82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6"/>
    </row>
    <row r="103" spans="1:12" ht="25.5">
      <c r="A103" s="1" t="s">
        <v>15</v>
      </c>
      <c r="B103" s="2" t="s">
        <v>16</v>
      </c>
      <c r="C103" s="37" t="s">
        <v>17</v>
      </c>
      <c r="D103" s="24"/>
      <c r="E103" s="24"/>
      <c r="F103" s="37" t="s">
        <v>18</v>
      </c>
      <c r="G103" s="24"/>
      <c r="H103" s="24"/>
      <c r="I103" s="22" t="s">
        <v>19</v>
      </c>
      <c r="J103" s="22" t="s">
        <v>20</v>
      </c>
      <c r="K103" s="22" t="s">
        <v>21</v>
      </c>
      <c r="L103" s="3" t="s">
        <v>22</v>
      </c>
    </row>
    <row r="104" spans="1:12" ht="15">
      <c r="A104" s="38" t="s">
        <v>83</v>
      </c>
      <c r="B104" s="41" t="s">
        <v>84</v>
      </c>
      <c r="C104" s="4"/>
      <c r="D104" s="5"/>
      <c r="E104" s="6"/>
      <c r="F104" s="4"/>
      <c r="G104" s="5"/>
      <c r="H104" s="6"/>
      <c r="I104" s="44">
        <v>4893760</v>
      </c>
      <c r="J104" s="44">
        <v>0</v>
      </c>
      <c r="K104" s="44">
        <v>0</v>
      </c>
      <c r="L104" s="45">
        <f>SUM(I104:K106)</f>
        <v>4893760</v>
      </c>
    </row>
    <row r="105" spans="1:12" ht="18" customHeight="1">
      <c r="A105" s="39"/>
      <c r="B105" s="42"/>
      <c r="C105" s="7"/>
      <c r="D105" s="8"/>
      <c r="E105" s="9"/>
      <c r="F105" s="7"/>
      <c r="G105" s="8"/>
      <c r="H105" s="9"/>
      <c r="I105" s="42"/>
      <c r="J105" s="42"/>
      <c r="K105" s="42"/>
      <c r="L105" s="46"/>
    </row>
    <row r="106" spans="1:12" ht="15">
      <c r="A106" s="40"/>
      <c r="B106" s="43"/>
      <c r="C106" s="10"/>
      <c r="D106" s="11"/>
      <c r="E106" s="12"/>
      <c r="F106" s="10"/>
      <c r="G106" s="11"/>
      <c r="H106" s="12"/>
      <c r="I106" s="43"/>
      <c r="J106" s="43"/>
      <c r="K106" s="43"/>
      <c r="L106" s="47"/>
    </row>
    <row r="107" spans="1:12" ht="18" customHeight="1">
      <c r="A107" s="23" t="s">
        <v>85</v>
      </c>
      <c r="B107" s="24"/>
      <c r="C107" s="25" t="s">
        <v>26</v>
      </c>
      <c r="D107" s="26"/>
      <c r="E107" s="27"/>
      <c r="F107" s="25" t="s">
        <v>27</v>
      </c>
      <c r="G107" s="26"/>
      <c r="H107" s="27"/>
      <c r="I107" s="13">
        <f>SUM(I104)</f>
        <v>4893760</v>
      </c>
      <c r="J107" s="13">
        <f aca="true" t="shared" si="18" ref="J107:K107">SUM(J104)</f>
        <v>0</v>
      </c>
      <c r="K107" s="13">
        <f t="shared" si="18"/>
        <v>0</v>
      </c>
      <c r="L107" s="14">
        <f>SUM(I107:K107)</f>
        <v>4893760</v>
      </c>
    </row>
    <row r="108" spans="1:12" ht="6.75" customHeight="1">
      <c r="A108" s="28" t="s">
        <v>27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9"/>
    </row>
    <row r="109" spans="1:12" ht="18" customHeight="1">
      <c r="A109" s="34" t="s">
        <v>86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6"/>
    </row>
    <row r="110" spans="1:12" ht="25.5">
      <c r="A110" s="1" t="s">
        <v>15</v>
      </c>
      <c r="B110" s="2" t="s">
        <v>16</v>
      </c>
      <c r="C110" s="37" t="s">
        <v>17</v>
      </c>
      <c r="D110" s="24"/>
      <c r="E110" s="24"/>
      <c r="F110" s="37" t="s">
        <v>18</v>
      </c>
      <c r="G110" s="24"/>
      <c r="H110" s="24"/>
      <c r="I110" s="22" t="s">
        <v>19</v>
      </c>
      <c r="J110" s="22" t="s">
        <v>20</v>
      </c>
      <c r="K110" s="22" t="s">
        <v>21</v>
      </c>
      <c r="L110" s="3" t="s">
        <v>22</v>
      </c>
    </row>
    <row r="111" spans="1:12" ht="15">
      <c r="A111" s="38" t="s">
        <v>87</v>
      </c>
      <c r="B111" s="41" t="s">
        <v>88</v>
      </c>
      <c r="C111" s="4"/>
      <c r="D111" s="5"/>
      <c r="E111" s="6"/>
      <c r="F111" s="4"/>
      <c r="G111" s="5"/>
      <c r="H111" s="6"/>
      <c r="I111" s="44">
        <v>400000</v>
      </c>
      <c r="J111" s="44">
        <v>12528320</v>
      </c>
      <c r="K111" s="44">
        <v>12168727</v>
      </c>
      <c r="L111" s="45">
        <f>SUM(I111:K113)</f>
        <v>25097047</v>
      </c>
    </row>
    <row r="112" spans="1:12" ht="18" customHeight="1">
      <c r="A112" s="39"/>
      <c r="B112" s="42"/>
      <c r="C112" s="7"/>
      <c r="D112" s="8"/>
      <c r="E112" s="9"/>
      <c r="F112" s="7"/>
      <c r="G112" s="8"/>
      <c r="H112" s="9"/>
      <c r="I112" s="42"/>
      <c r="J112" s="42"/>
      <c r="K112" s="42"/>
      <c r="L112" s="46"/>
    </row>
    <row r="113" spans="1:12" ht="15">
      <c r="A113" s="40"/>
      <c r="B113" s="43"/>
      <c r="C113" s="10"/>
      <c r="D113" s="11"/>
      <c r="E113" s="12"/>
      <c r="F113" s="10"/>
      <c r="G113" s="11"/>
      <c r="H113" s="12"/>
      <c r="I113" s="43"/>
      <c r="J113" s="43"/>
      <c r="K113" s="43"/>
      <c r="L113" s="47"/>
    </row>
    <row r="114" spans="1:12" ht="15">
      <c r="A114" s="38" t="s">
        <v>89</v>
      </c>
      <c r="B114" s="41" t="s">
        <v>90</v>
      </c>
      <c r="C114" s="4"/>
      <c r="D114" s="5"/>
      <c r="E114" s="6"/>
      <c r="F114" s="4"/>
      <c r="G114" s="5"/>
      <c r="H114" s="6"/>
      <c r="I114" s="44">
        <v>-168000</v>
      </c>
      <c r="J114" s="44">
        <v>0</v>
      </c>
      <c r="K114" s="44">
        <v>0</v>
      </c>
      <c r="L114" s="45">
        <f aca="true" t="shared" si="19" ref="L114">SUM(I114:K116)</f>
        <v>-168000</v>
      </c>
    </row>
    <row r="115" spans="1:12" ht="18" customHeight="1">
      <c r="A115" s="39"/>
      <c r="B115" s="42"/>
      <c r="C115" s="7"/>
      <c r="D115" s="8"/>
      <c r="E115" s="9"/>
      <c r="F115" s="7"/>
      <c r="G115" s="8"/>
      <c r="H115" s="9"/>
      <c r="I115" s="42"/>
      <c r="J115" s="42"/>
      <c r="K115" s="42"/>
      <c r="L115" s="46"/>
    </row>
    <row r="116" spans="1:12" ht="15">
      <c r="A116" s="40"/>
      <c r="B116" s="43"/>
      <c r="C116" s="10"/>
      <c r="D116" s="11"/>
      <c r="E116" s="12"/>
      <c r="F116" s="10"/>
      <c r="G116" s="11"/>
      <c r="H116" s="12"/>
      <c r="I116" s="43"/>
      <c r="J116" s="43"/>
      <c r="K116" s="43"/>
      <c r="L116" s="47"/>
    </row>
    <row r="117" spans="1:12" ht="15">
      <c r="A117" s="38" t="s">
        <v>91</v>
      </c>
      <c r="B117" s="41" t="s">
        <v>92</v>
      </c>
      <c r="C117" s="4"/>
      <c r="D117" s="5"/>
      <c r="E117" s="6"/>
      <c r="F117" s="4"/>
      <c r="G117" s="5"/>
      <c r="H117" s="6"/>
      <c r="I117" s="44">
        <v>-1817000</v>
      </c>
      <c r="J117" s="44">
        <v>16581000</v>
      </c>
      <c r="K117" s="44">
        <v>15847000</v>
      </c>
      <c r="L117" s="45">
        <f aca="true" t="shared" si="20" ref="L117">SUM(I117:K119)</f>
        <v>30611000</v>
      </c>
    </row>
    <row r="118" spans="1:12" ht="18" customHeight="1">
      <c r="A118" s="39"/>
      <c r="B118" s="42"/>
      <c r="C118" s="7"/>
      <c r="D118" s="8"/>
      <c r="E118" s="9"/>
      <c r="F118" s="7"/>
      <c r="G118" s="8"/>
      <c r="H118" s="9"/>
      <c r="I118" s="42"/>
      <c r="J118" s="42"/>
      <c r="K118" s="42"/>
      <c r="L118" s="46"/>
    </row>
    <row r="119" spans="1:12" ht="15">
      <c r="A119" s="40"/>
      <c r="B119" s="43"/>
      <c r="C119" s="10"/>
      <c r="D119" s="11"/>
      <c r="E119" s="12"/>
      <c r="F119" s="10"/>
      <c r="G119" s="11"/>
      <c r="H119" s="12"/>
      <c r="I119" s="43"/>
      <c r="J119" s="43"/>
      <c r="K119" s="43"/>
      <c r="L119" s="47"/>
    </row>
    <row r="120" spans="1:12" ht="15">
      <c r="A120" s="38" t="s">
        <v>93</v>
      </c>
      <c r="B120" s="41" t="s">
        <v>94</v>
      </c>
      <c r="C120" s="4"/>
      <c r="D120" s="5"/>
      <c r="E120" s="6"/>
      <c r="F120" s="4"/>
      <c r="G120" s="5"/>
      <c r="H120" s="6"/>
      <c r="I120" s="44">
        <v>7706000</v>
      </c>
      <c r="J120" s="44">
        <v>0</v>
      </c>
      <c r="K120" s="44">
        <v>0</v>
      </c>
      <c r="L120" s="45">
        <f aca="true" t="shared" si="21" ref="L120">SUM(I120:K122)</f>
        <v>7706000</v>
      </c>
    </row>
    <row r="121" spans="1:12" ht="18" customHeight="1">
      <c r="A121" s="39"/>
      <c r="B121" s="42"/>
      <c r="C121" s="7"/>
      <c r="D121" s="8"/>
      <c r="E121" s="9"/>
      <c r="F121" s="7"/>
      <c r="G121" s="8"/>
      <c r="H121" s="9"/>
      <c r="I121" s="42"/>
      <c r="J121" s="42"/>
      <c r="K121" s="42"/>
      <c r="L121" s="46"/>
    </row>
    <row r="122" spans="1:12" ht="15">
      <c r="A122" s="40"/>
      <c r="B122" s="43"/>
      <c r="C122" s="10"/>
      <c r="D122" s="11"/>
      <c r="E122" s="12"/>
      <c r="F122" s="10"/>
      <c r="G122" s="11"/>
      <c r="H122" s="12"/>
      <c r="I122" s="43"/>
      <c r="J122" s="43"/>
      <c r="K122" s="43"/>
      <c r="L122" s="47"/>
    </row>
    <row r="123" spans="1:12" ht="15">
      <c r="A123" s="38" t="s">
        <v>95</v>
      </c>
      <c r="B123" s="41" t="s">
        <v>96</v>
      </c>
      <c r="C123" s="4"/>
      <c r="D123" s="5"/>
      <c r="E123" s="6"/>
      <c r="F123" s="4"/>
      <c r="G123" s="5"/>
      <c r="H123" s="6"/>
      <c r="I123" s="44">
        <v>0</v>
      </c>
      <c r="J123" s="44">
        <v>0</v>
      </c>
      <c r="K123" s="44">
        <v>0</v>
      </c>
      <c r="L123" s="45">
        <f aca="true" t="shared" si="22" ref="L123">SUM(I123:K125)</f>
        <v>0</v>
      </c>
    </row>
    <row r="124" spans="1:12" ht="18" customHeight="1">
      <c r="A124" s="39"/>
      <c r="B124" s="42"/>
      <c r="C124" s="7"/>
      <c r="D124" s="8"/>
      <c r="E124" s="9"/>
      <c r="F124" s="7"/>
      <c r="G124" s="8"/>
      <c r="H124" s="9"/>
      <c r="I124" s="42"/>
      <c r="J124" s="42"/>
      <c r="K124" s="42"/>
      <c r="L124" s="46"/>
    </row>
    <row r="125" spans="1:12" ht="15">
      <c r="A125" s="40"/>
      <c r="B125" s="43"/>
      <c r="C125" s="10"/>
      <c r="D125" s="11"/>
      <c r="E125" s="12"/>
      <c r="F125" s="10"/>
      <c r="G125" s="11"/>
      <c r="H125" s="12"/>
      <c r="I125" s="43"/>
      <c r="J125" s="43"/>
      <c r="K125" s="43"/>
      <c r="L125" s="47"/>
    </row>
    <row r="126" spans="1:12" ht="15">
      <c r="A126" s="38" t="s">
        <v>97</v>
      </c>
      <c r="B126" s="41" t="s">
        <v>98</v>
      </c>
      <c r="C126" s="4"/>
      <c r="D126" s="5"/>
      <c r="E126" s="6"/>
      <c r="F126" s="4"/>
      <c r="G126" s="5"/>
      <c r="H126" s="6"/>
      <c r="I126" s="44">
        <v>0</v>
      </c>
      <c r="J126" s="44">
        <v>0</v>
      </c>
      <c r="K126" s="44">
        <v>0</v>
      </c>
      <c r="L126" s="45">
        <f aca="true" t="shared" si="23" ref="L126">SUM(I126:K128)</f>
        <v>0</v>
      </c>
    </row>
    <row r="127" spans="1:12" ht="18" customHeight="1">
      <c r="A127" s="39"/>
      <c r="B127" s="42"/>
      <c r="C127" s="7"/>
      <c r="D127" s="8"/>
      <c r="E127" s="9"/>
      <c r="F127" s="7"/>
      <c r="G127" s="8"/>
      <c r="H127" s="9"/>
      <c r="I127" s="42"/>
      <c r="J127" s="42"/>
      <c r="K127" s="42"/>
      <c r="L127" s="46"/>
    </row>
    <row r="128" spans="1:12" ht="15">
      <c r="A128" s="40"/>
      <c r="B128" s="43"/>
      <c r="C128" s="10"/>
      <c r="D128" s="11"/>
      <c r="E128" s="12"/>
      <c r="F128" s="10"/>
      <c r="G128" s="11"/>
      <c r="H128" s="12"/>
      <c r="I128" s="43"/>
      <c r="J128" s="43"/>
      <c r="K128" s="43"/>
      <c r="L128" s="47"/>
    </row>
    <row r="129" spans="1:12" ht="15">
      <c r="A129" s="38" t="s">
        <v>99</v>
      </c>
      <c r="B129" s="41" t="s">
        <v>100</v>
      </c>
      <c r="C129" s="4"/>
      <c r="D129" s="5"/>
      <c r="E129" s="6"/>
      <c r="F129" s="4"/>
      <c r="G129" s="5"/>
      <c r="H129" s="6"/>
      <c r="I129" s="44">
        <v>0</v>
      </c>
      <c r="J129" s="44">
        <v>0</v>
      </c>
      <c r="K129" s="44">
        <v>0</v>
      </c>
      <c r="L129" s="45">
        <f aca="true" t="shared" si="24" ref="L129">SUM(I129:K131)</f>
        <v>0</v>
      </c>
    </row>
    <row r="130" spans="1:12" ht="18" customHeight="1">
      <c r="A130" s="39"/>
      <c r="B130" s="42"/>
      <c r="C130" s="7"/>
      <c r="D130" s="8"/>
      <c r="E130" s="9"/>
      <c r="F130" s="7"/>
      <c r="G130" s="8"/>
      <c r="H130" s="9"/>
      <c r="I130" s="42"/>
      <c r="J130" s="42"/>
      <c r="K130" s="42"/>
      <c r="L130" s="46"/>
    </row>
    <row r="131" spans="1:12" ht="15">
      <c r="A131" s="40"/>
      <c r="B131" s="43"/>
      <c r="C131" s="10"/>
      <c r="D131" s="11"/>
      <c r="E131" s="12"/>
      <c r="F131" s="10"/>
      <c r="G131" s="11"/>
      <c r="H131" s="12"/>
      <c r="I131" s="43"/>
      <c r="J131" s="43"/>
      <c r="K131" s="43"/>
      <c r="L131" s="47"/>
    </row>
    <row r="132" spans="1:12" ht="15">
      <c r="A132" s="38" t="s">
        <v>101</v>
      </c>
      <c r="B132" s="41" t="s">
        <v>102</v>
      </c>
      <c r="C132" s="4"/>
      <c r="D132" s="5"/>
      <c r="E132" s="6"/>
      <c r="F132" s="4"/>
      <c r="G132" s="5"/>
      <c r="H132" s="6"/>
      <c r="I132" s="44">
        <v>0</v>
      </c>
      <c r="J132" s="44">
        <v>0</v>
      </c>
      <c r="K132" s="44">
        <v>643000</v>
      </c>
      <c r="L132" s="45">
        <f aca="true" t="shared" si="25" ref="L132">SUM(I132:K134)</f>
        <v>643000</v>
      </c>
    </row>
    <row r="133" spans="1:12" ht="18" customHeight="1">
      <c r="A133" s="39"/>
      <c r="B133" s="42"/>
      <c r="C133" s="7"/>
      <c r="D133" s="8"/>
      <c r="E133" s="9"/>
      <c r="F133" s="7"/>
      <c r="G133" s="8"/>
      <c r="H133" s="9"/>
      <c r="I133" s="42"/>
      <c r="J133" s="42"/>
      <c r="K133" s="42"/>
      <c r="L133" s="46"/>
    </row>
    <row r="134" spans="1:12" ht="15">
      <c r="A134" s="40"/>
      <c r="B134" s="43"/>
      <c r="C134" s="10"/>
      <c r="D134" s="11"/>
      <c r="E134" s="12"/>
      <c r="F134" s="10"/>
      <c r="G134" s="11"/>
      <c r="H134" s="12"/>
      <c r="I134" s="43"/>
      <c r="J134" s="43"/>
      <c r="K134" s="43"/>
      <c r="L134" s="47"/>
    </row>
    <row r="135" spans="1:12" ht="15">
      <c r="A135" s="38" t="s">
        <v>103</v>
      </c>
      <c r="B135" s="41" t="s">
        <v>104</v>
      </c>
      <c r="C135" s="4"/>
      <c r="D135" s="5"/>
      <c r="E135" s="6"/>
      <c r="F135" s="4"/>
      <c r="G135" s="5"/>
      <c r="H135" s="6"/>
      <c r="I135" s="44">
        <v>0</v>
      </c>
      <c r="J135" s="44">
        <v>0</v>
      </c>
      <c r="K135" s="44">
        <v>1286000</v>
      </c>
      <c r="L135" s="45">
        <f aca="true" t="shared" si="26" ref="L135">SUM(I135:K137)</f>
        <v>1286000</v>
      </c>
    </row>
    <row r="136" spans="1:12" ht="18" customHeight="1">
      <c r="A136" s="39"/>
      <c r="B136" s="42"/>
      <c r="C136" s="7"/>
      <c r="D136" s="8"/>
      <c r="E136" s="9"/>
      <c r="F136" s="7"/>
      <c r="G136" s="8"/>
      <c r="H136" s="9"/>
      <c r="I136" s="42"/>
      <c r="J136" s="42"/>
      <c r="K136" s="42"/>
      <c r="L136" s="46"/>
    </row>
    <row r="137" spans="1:12" ht="15">
      <c r="A137" s="40"/>
      <c r="B137" s="43"/>
      <c r="C137" s="10"/>
      <c r="D137" s="11"/>
      <c r="E137" s="12"/>
      <c r="F137" s="10"/>
      <c r="G137" s="11"/>
      <c r="H137" s="12"/>
      <c r="I137" s="43"/>
      <c r="J137" s="43"/>
      <c r="K137" s="43"/>
      <c r="L137" s="47"/>
    </row>
    <row r="138" spans="1:12" ht="15">
      <c r="A138" s="38" t="s">
        <v>105</v>
      </c>
      <c r="B138" s="41" t="s">
        <v>106</v>
      </c>
      <c r="C138" s="4"/>
      <c r="D138" s="5"/>
      <c r="E138" s="6"/>
      <c r="F138" s="4"/>
      <c r="G138" s="5"/>
      <c r="H138" s="6"/>
      <c r="I138" s="44">
        <v>0</v>
      </c>
      <c r="J138" s="44">
        <v>0</v>
      </c>
      <c r="K138" s="44">
        <v>0</v>
      </c>
      <c r="L138" s="45">
        <f aca="true" t="shared" si="27" ref="L138">SUM(I138:K140)</f>
        <v>0</v>
      </c>
    </row>
    <row r="139" spans="1:12" ht="18" customHeight="1">
      <c r="A139" s="39"/>
      <c r="B139" s="42"/>
      <c r="C139" s="7"/>
      <c r="D139" s="8"/>
      <c r="E139" s="9"/>
      <c r="F139" s="7"/>
      <c r="G139" s="8"/>
      <c r="H139" s="9"/>
      <c r="I139" s="42"/>
      <c r="J139" s="42"/>
      <c r="K139" s="42"/>
      <c r="L139" s="46"/>
    </row>
    <row r="140" spans="1:12" ht="15">
      <c r="A140" s="40"/>
      <c r="B140" s="43"/>
      <c r="C140" s="10"/>
      <c r="D140" s="11"/>
      <c r="E140" s="12"/>
      <c r="F140" s="10"/>
      <c r="G140" s="11"/>
      <c r="H140" s="12"/>
      <c r="I140" s="43"/>
      <c r="J140" s="43"/>
      <c r="K140" s="43"/>
      <c r="L140" s="47"/>
    </row>
    <row r="141" spans="1:12" ht="15">
      <c r="A141" s="38" t="s">
        <v>107</v>
      </c>
      <c r="B141" s="41" t="s">
        <v>108</v>
      </c>
      <c r="C141" s="4"/>
      <c r="D141" s="5"/>
      <c r="E141" s="6"/>
      <c r="F141" s="4"/>
      <c r="G141" s="5"/>
      <c r="H141" s="6"/>
      <c r="I141" s="44">
        <v>0</v>
      </c>
      <c r="J141" s="44">
        <v>3772000</v>
      </c>
      <c r="K141" s="44">
        <v>0</v>
      </c>
      <c r="L141" s="45">
        <f aca="true" t="shared" si="28" ref="L141">SUM(I141:K143)</f>
        <v>3772000</v>
      </c>
    </row>
    <row r="142" spans="1:12" ht="18" customHeight="1">
      <c r="A142" s="39"/>
      <c r="B142" s="42"/>
      <c r="C142" s="7"/>
      <c r="D142" s="8"/>
      <c r="E142" s="9"/>
      <c r="F142" s="7"/>
      <c r="G142" s="8"/>
      <c r="H142" s="9"/>
      <c r="I142" s="42"/>
      <c r="J142" s="42"/>
      <c r="K142" s="42"/>
      <c r="L142" s="46"/>
    </row>
    <row r="143" spans="1:12" ht="15">
      <c r="A143" s="40"/>
      <c r="B143" s="43"/>
      <c r="C143" s="10"/>
      <c r="D143" s="11"/>
      <c r="E143" s="12"/>
      <c r="F143" s="10"/>
      <c r="G143" s="11"/>
      <c r="H143" s="12"/>
      <c r="I143" s="43"/>
      <c r="J143" s="43"/>
      <c r="K143" s="43"/>
      <c r="L143" s="47"/>
    </row>
    <row r="144" spans="1:12" ht="15">
      <c r="A144" s="38" t="s">
        <v>109</v>
      </c>
      <c r="B144" s="41" t="s">
        <v>110</v>
      </c>
      <c r="C144" s="4"/>
      <c r="D144" s="5"/>
      <c r="E144" s="6"/>
      <c r="F144" s="4"/>
      <c r="G144" s="5"/>
      <c r="H144" s="6"/>
      <c r="I144" s="44">
        <v>0</v>
      </c>
      <c r="J144" s="44">
        <v>3070000</v>
      </c>
      <c r="K144" s="44">
        <v>0</v>
      </c>
      <c r="L144" s="45">
        <f aca="true" t="shared" si="29" ref="L144">SUM(I144:K146)</f>
        <v>3070000</v>
      </c>
    </row>
    <row r="145" spans="1:12" ht="18" customHeight="1">
      <c r="A145" s="39"/>
      <c r="B145" s="42"/>
      <c r="C145" s="7"/>
      <c r="D145" s="8"/>
      <c r="E145" s="9"/>
      <c r="F145" s="7"/>
      <c r="G145" s="8"/>
      <c r="H145" s="9"/>
      <c r="I145" s="42"/>
      <c r="J145" s="42"/>
      <c r="K145" s="42"/>
      <c r="L145" s="46"/>
    </row>
    <row r="146" spans="1:12" ht="15">
      <c r="A146" s="40"/>
      <c r="B146" s="43"/>
      <c r="C146" s="10"/>
      <c r="D146" s="11"/>
      <c r="E146" s="12"/>
      <c r="F146" s="10"/>
      <c r="G146" s="11"/>
      <c r="H146" s="12"/>
      <c r="I146" s="43"/>
      <c r="J146" s="43"/>
      <c r="K146" s="43"/>
      <c r="L146" s="47"/>
    </row>
    <row r="147" spans="1:12" ht="15">
      <c r="A147" s="38" t="s">
        <v>111</v>
      </c>
      <c r="B147" s="41" t="s">
        <v>112</v>
      </c>
      <c r="C147" s="4"/>
      <c r="D147" s="5"/>
      <c r="E147" s="6"/>
      <c r="F147" s="4"/>
      <c r="G147" s="5"/>
      <c r="H147" s="6"/>
      <c r="I147" s="44">
        <v>-1720000</v>
      </c>
      <c r="J147" s="44">
        <v>0</v>
      </c>
      <c r="K147" s="44">
        <v>0</v>
      </c>
      <c r="L147" s="45">
        <f aca="true" t="shared" si="30" ref="L147">SUM(I147:K149)</f>
        <v>-1720000</v>
      </c>
    </row>
    <row r="148" spans="1:12" ht="18" customHeight="1">
      <c r="A148" s="39"/>
      <c r="B148" s="42"/>
      <c r="C148" s="7"/>
      <c r="D148" s="8"/>
      <c r="E148" s="9"/>
      <c r="F148" s="7"/>
      <c r="G148" s="8"/>
      <c r="H148" s="9"/>
      <c r="I148" s="42"/>
      <c r="J148" s="42"/>
      <c r="K148" s="42"/>
      <c r="L148" s="46"/>
    </row>
    <row r="149" spans="1:12" ht="15">
      <c r="A149" s="40"/>
      <c r="B149" s="43"/>
      <c r="C149" s="10"/>
      <c r="D149" s="11"/>
      <c r="E149" s="12"/>
      <c r="F149" s="10"/>
      <c r="G149" s="11"/>
      <c r="H149" s="12"/>
      <c r="I149" s="43"/>
      <c r="J149" s="43"/>
      <c r="K149" s="43"/>
      <c r="L149" s="47"/>
    </row>
    <row r="150" spans="1:12" ht="18" customHeight="1">
      <c r="A150" s="23" t="s">
        <v>113</v>
      </c>
      <c r="B150" s="24"/>
      <c r="C150" s="25" t="s">
        <v>26</v>
      </c>
      <c r="D150" s="26"/>
      <c r="E150" s="27"/>
      <c r="F150" s="25" t="s">
        <v>27</v>
      </c>
      <c r="G150" s="26"/>
      <c r="H150" s="27"/>
      <c r="I150" s="13">
        <f>SUM(I111:I149)</f>
        <v>4401000</v>
      </c>
      <c r="J150" s="13">
        <f aca="true" t="shared" si="31" ref="J150:K150">SUM(J111:J149)</f>
        <v>35951320</v>
      </c>
      <c r="K150" s="13">
        <f t="shared" si="31"/>
        <v>29944727</v>
      </c>
      <c r="L150" s="14">
        <f>SUM(I150:K150)</f>
        <v>70297047</v>
      </c>
    </row>
    <row r="151" spans="1:12" ht="6.75" customHeight="1">
      <c r="A151" s="28" t="s">
        <v>27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9"/>
    </row>
    <row r="152" spans="1:12" ht="18" customHeight="1">
      <c r="A152" s="34" t="s">
        <v>114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6"/>
    </row>
    <row r="153" spans="1:12" ht="25.5">
      <c r="A153" s="1" t="s">
        <v>15</v>
      </c>
      <c r="B153" s="2" t="s">
        <v>16</v>
      </c>
      <c r="C153" s="37" t="s">
        <v>17</v>
      </c>
      <c r="D153" s="24"/>
      <c r="E153" s="24"/>
      <c r="F153" s="37" t="s">
        <v>18</v>
      </c>
      <c r="G153" s="24"/>
      <c r="H153" s="24"/>
      <c r="I153" s="22" t="s">
        <v>19</v>
      </c>
      <c r="J153" s="22" t="s">
        <v>20</v>
      </c>
      <c r="K153" s="22" t="s">
        <v>21</v>
      </c>
      <c r="L153" s="3" t="s">
        <v>22</v>
      </c>
    </row>
    <row r="154" spans="1:12" ht="15">
      <c r="A154" s="38" t="s">
        <v>115</v>
      </c>
      <c r="B154" s="41" t="s">
        <v>116</v>
      </c>
      <c r="C154" s="4"/>
      <c r="D154" s="5"/>
      <c r="E154" s="6"/>
      <c r="F154" s="4"/>
      <c r="G154" s="5"/>
      <c r="H154" s="6"/>
      <c r="I154" s="44">
        <v>478968</v>
      </c>
      <c r="J154" s="44">
        <v>0</v>
      </c>
      <c r="K154" s="44">
        <v>0</v>
      </c>
      <c r="L154" s="45">
        <f>SUM(I154:K156)</f>
        <v>478968</v>
      </c>
    </row>
    <row r="155" spans="1:12" ht="18" customHeight="1">
      <c r="A155" s="39"/>
      <c r="B155" s="42"/>
      <c r="C155" s="7"/>
      <c r="D155" s="8"/>
      <c r="E155" s="9"/>
      <c r="F155" s="7"/>
      <c r="G155" s="8"/>
      <c r="H155" s="9"/>
      <c r="I155" s="42"/>
      <c r="J155" s="42"/>
      <c r="K155" s="42"/>
      <c r="L155" s="46"/>
    </row>
    <row r="156" spans="1:12" ht="15">
      <c r="A156" s="40"/>
      <c r="B156" s="43"/>
      <c r="C156" s="10"/>
      <c r="D156" s="11"/>
      <c r="E156" s="12"/>
      <c r="F156" s="10"/>
      <c r="G156" s="11"/>
      <c r="H156" s="12"/>
      <c r="I156" s="43"/>
      <c r="J156" s="43"/>
      <c r="K156" s="43"/>
      <c r="L156" s="47"/>
    </row>
    <row r="157" spans="1:12" ht="15">
      <c r="A157" s="38" t="s">
        <v>117</v>
      </c>
      <c r="B157" s="41" t="s">
        <v>118</v>
      </c>
      <c r="C157" s="4"/>
      <c r="D157" s="5"/>
      <c r="E157" s="6"/>
      <c r="F157" s="4"/>
      <c r="G157" s="5"/>
      <c r="H157" s="6"/>
      <c r="I157" s="44">
        <v>3180571</v>
      </c>
      <c r="J157" s="44">
        <v>0</v>
      </c>
      <c r="K157" s="44">
        <v>0</v>
      </c>
      <c r="L157" s="45">
        <f>SUM(I157:K159)</f>
        <v>3180571</v>
      </c>
    </row>
    <row r="158" spans="1:12" ht="18" customHeight="1">
      <c r="A158" s="39"/>
      <c r="B158" s="42"/>
      <c r="C158" s="7"/>
      <c r="D158" s="8"/>
      <c r="E158" s="9"/>
      <c r="F158" s="7"/>
      <c r="G158" s="8"/>
      <c r="H158" s="9"/>
      <c r="I158" s="42"/>
      <c r="J158" s="42"/>
      <c r="K158" s="42"/>
      <c r="L158" s="46"/>
    </row>
    <row r="159" spans="1:12" ht="15">
      <c r="A159" s="40"/>
      <c r="B159" s="43"/>
      <c r="C159" s="10"/>
      <c r="D159" s="11"/>
      <c r="E159" s="12"/>
      <c r="F159" s="10"/>
      <c r="G159" s="11"/>
      <c r="H159" s="12"/>
      <c r="I159" s="43"/>
      <c r="J159" s="43"/>
      <c r="K159" s="43"/>
      <c r="L159" s="47"/>
    </row>
    <row r="160" spans="1:12" ht="18" customHeight="1">
      <c r="A160" s="23" t="s">
        <v>119</v>
      </c>
      <c r="B160" s="24"/>
      <c r="C160" s="25" t="s">
        <v>26</v>
      </c>
      <c r="D160" s="26"/>
      <c r="E160" s="27"/>
      <c r="F160" s="25" t="s">
        <v>27</v>
      </c>
      <c r="G160" s="26"/>
      <c r="H160" s="27"/>
      <c r="I160" s="13">
        <f>SUM(I154:I159)</f>
        <v>3659539</v>
      </c>
      <c r="J160" s="13">
        <f aca="true" t="shared" si="32" ref="J160:K160">SUM(J154:J159)</f>
        <v>0</v>
      </c>
      <c r="K160" s="13">
        <f t="shared" si="32"/>
        <v>0</v>
      </c>
      <c r="L160" s="14">
        <f>SUM(I160:K160)</f>
        <v>3659539</v>
      </c>
    </row>
    <row r="161" spans="1:12" ht="6.75" customHeight="1">
      <c r="A161" s="28" t="s">
        <v>27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9"/>
    </row>
    <row r="162" spans="1:12" ht="18" customHeight="1">
      <c r="A162" s="34" t="s">
        <v>120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6"/>
    </row>
    <row r="163" spans="1:12" ht="25.5">
      <c r="A163" s="1" t="s">
        <v>15</v>
      </c>
      <c r="B163" s="2" t="s">
        <v>16</v>
      </c>
      <c r="C163" s="37" t="s">
        <v>17</v>
      </c>
      <c r="D163" s="24"/>
      <c r="E163" s="24"/>
      <c r="F163" s="37" t="s">
        <v>18</v>
      </c>
      <c r="G163" s="24"/>
      <c r="H163" s="24"/>
      <c r="I163" s="22" t="s">
        <v>19</v>
      </c>
      <c r="J163" s="22" t="s">
        <v>20</v>
      </c>
      <c r="K163" s="22" t="s">
        <v>21</v>
      </c>
      <c r="L163" s="3" t="s">
        <v>22</v>
      </c>
    </row>
    <row r="164" spans="1:12" ht="15">
      <c r="A164" s="38" t="s">
        <v>121</v>
      </c>
      <c r="B164" s="41" t="s">
        <v>122</v>
      </c>
      <c r="C164" s="4"/>
      <c r="D164" s="5"/>
      <c r="E164" s="6"/>
      <c r="F164" s="4"/>
      <c r="G164" s="5"/>
      <c r="H164" s="6"/>
      <c r="I164" s="44">
        <v>8317086</v>
      </c>
      <c r="J164" s="44">
        <v>0</v>
      </c>
      <c r="K164" s="44">
        <v>0</v>
      </c>
      <c r="L164" s="45">
        <f>SUM(I164:K166)</f>
        <v>8317086</v>
      </c>
    </row>
    <row r="165" spans="1:12" ht="18" customHeight="1">
      <c r="A165" s="39"/>
      <c r="B165" s="42"/>
      <c r="C165" s="7"/>
      <c r="D165" s="8"/>
      <c r="E165" s="9"/>
      <c r="F165" s="7"/>
      <c r="G165" s="8"/>
      <c r="H165" s="9"/>
      <c r="I165" s="42"/>
      <c r="J165" s="42"/>
      <c r="K165" s="42"/>
      <c r="L165" s="46"/>
    </row>
    <row r="166" spans="1:12" ht="15">
      <c r="A166" s="40"/>
      <c r="B166" s="43"/>
      <c r="C166" s="10"/>
      <c r="D166" s="11"/>
      <c r="E166" s="12"/>
      <c r="F166" s="10"/>
      <c r="G166" s="11"/>
      <c r="H166" s="12"/>
      <c r="I166" s="43"/>
      <c r="J166" s="43"/>
      <c r="K166" s="43"/>
      <c r="L166" s="47"/>
    </row>
    <row r="167" spans="1:12" ht="18" customHeight="1">
      <c r="A167" s="23" t="s">
        <v>123</v>
      </c>
      <c r="B167" s="24"/>
      <c r="C167" s="25" t="s">
        <v>26</v>
      </c>
      <c r="D167" s="26"/>
      <c r="E167" s="27"/>
      <c r="F167" s="25" t="s">
        <v>27</v>
      </c>
      <c r="G167" s="26"/>
      <c r="H167" s="27"/>
      <c r="I167" s="13">
        <f>SUM(I164)</f>
        <v>8317086</v>
      </c>
      <c r="J167" s="13">
        <f aca="true" t="shared" si="33" ref="J167:K167">SUM(J164)</f>
        <v>0</v>
      </c>
      <c r="K167" s="13">
        <f t="shared" si="33"/>
        <v>0</v>
      </c>
      <c r="L167" s="14">
        <f>SUM(I167:K167)</f>
        <v>8317086</v>
      </c>
    </row>
    <row r="168" spans="1:12" ht="6.75" customHeight="1">
      <c r="A168" s="28" t="s">
        <v>27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9"/>
    </row>
    <row r="169" spans="1:12" ht="15">
      <c r="A169" s="30" t="s">
        <v>124</v>
      </c>
      <c r="B169" s="31"/>
      <c r="C169" s="31"/>
      <c r="D169" s="31"/>
      <c r="E169" s="32"/>
      <c r="F169" s="33" t="s">
        <v>27</v>
      </c>
      <c r="G169" s="31"/>
      <c r="H169" s="32"/>
      <c r="I169" s="15">
        <f>SUM(Proposed:I167)/2</f>
        <v>34272175</v>
      </c>
      <c r="J169" s="15">
        <f>SUM(PlannedOne:J167)/2</f>
        <v>45505839</v>
      </c>
      <c r="K169" s="15">
        <f>SUM(PlannedTwo:K167)/2</f>
        <v>110601325</v>
      </c>
      <c r="L169" s="16">
        <f>SUM(I169:K169)</f>
        <v>190379339</v>
      </c>
    </row>
    <row r="170" spans="1:12" ht="2.1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2" spans="1:12" ht="1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0"/>
    </row>
  </sheetData>
  <mergeCells count="324">
    <mergeCell ref="A3:L3"/>
    <mergeCell ref="A7:L7"/>
    <mergeCell ref="C8:E8"/>
    <mergeCell ref="F8:H8"/>
    <mergeCell ref="A4:L4"/>
    <mergeCell ref="C5:E5"/>
    <mergeCell ref="C6:E6"/>
    <mergeCell ref="F5:H5"/>
    <mergeCell ref="F6:H6"/>
    <mergeCell ref="I5:I6"/>
    <mergeCell ref="J5:J6"/>
    <mergeCell ref="K5:K6"/>
    <mergeCell ref="L5:L6"/>
    <mergeCell ref="L9:L11"/>
    <mergeCell ref="A12:B12"/>
    <mergeCell ref="C12:E12"/>
    <mergeCell ref="F12:H12"/>
    <mergeCell ref="A13:L13"/>
    <mergeCell ref="A9:A11"/>
    <mergeCell ref="B9:B11"/>
    <mergeCell ref="I9:I11"/>
    <mergeCell ref="J9:J11"/>
    <mergeCell ref="K9:K11"/>
    <mergeCell ref="A14:L14"/>
    <mergeCell ref="C15:E15"/>
    <mergeCell ref="F15:H15"/>
    <mergeCell ref="A16:A18"/>
    <mergeCell ref="B16:B18"/>
    <mergeCell ref="I16:I18"/>
    <mergeCell ref="J16:J18"/>
    <mergeCell ref="K16:K18"/>
    <mergeCell ref="L16:L18"/>
    <mergeCell ref="C22:E22"/>
    <mergeCell ref="F22:H22"/>
    <mergeCell ref="A23:A25"/>
    <mergeCell ref="B23:B25"/>
    <mergeCell ref="I23:I25"/>
    <mergeCell ref="A19:B19"/>
    <mergeCell ref="C19:E19"/>
    <mergeCell ref="F19:H19"/>
    <mergeCell ref="A20:L20"/>
    <mergeCell ref="A21:L21"/>
    <mergeCell ref="J23:J25"/>
    <mergeCell ref="K23:K25"/>
    <mergeCell ref="L23:L25"/>
    <mergeCell ref="A26:A28"/>
    <mergeCell ref="B26:B28"/>
    <mergeCell ref="I26:I28"/>
    <mergeCell ref="J26:J28"/>
    <mergeCell ref="K26:K28"/>
    <mergeCell ref="L26:L28"/>
    <mergeCell ref="L29:L31"/>
    <mergeCell ref="A32:A34"/>
    <mergeCell ref="B32:B34"/>
    <mergeCell ref="I32:I34"/>
    <mergeCell ref="J32:J34"/>
    <mergeCell ref="K32:K34"/>
    <mergeCell ref="L32:L34"/>
    <mergeCell ref="A29:A31"/>
    <mergeCell ref="B29:B31"/>
    <mergeCell ref="I29:I31"/>
    <mergeCell ref="J29:J31"/>
    <mergeCell ref="K29:K31"/>
    <mergeCell ref="L35:L37"/>
    <mergeCell ref="A38:A40"/>
    <mergeCell ref="B38:B40"/>
    <mergeCell ref="I38:I40"/>
    <mergeCell ref="J38:J40"/>
    <mergeCell ref="K38:K40"/>
    <mergeCell ref="L38:L40"/>
    <mergeCell ref="A35:A37"/>
    <mergeCell ref="B35:B37"/>
    <mergeCell ref="I35:I37"/>
    <mergeCell ref="J35:J37"/>
    <mergeCell ref="K35:K37"/>
    <mergeCell ref="L41:L43"/>
    <mergeCell ref="A44:A46"/>
    <mergeCell ref="B44:B46"/>
    <mergeCell ref="I44:I46"/>
    <mergeCell ref="J44:J46"/>
    <mergeCell ref="K44:K46"/>
    <mergeCell ref="L44:L46"/>
    <mergeCell ref="A41:A43"/>
    <mergeCell ref="B41:B43"/>
    <mergeCell ref="I41:I43"/>
    <mergeCell ref="J41:J43"/>
    <mergeCell ref="K41:K43"/>
    <mergeCell ref="C50:E50"/>
    <mergeCell ref="F50:H50"/>
    <mergeCell ref="A51:A53"/>
    <mergeCell ref="B51:B53"/>
    <mergeCell ref="I51:I53"/>
    <mergeCell ref="A47:B47"/>
    <mergeCell ref="C47:E47"/>
    <mergeCell ref="F47:H47"/>
    <mergeCell ref="A48:L48"/>
    <mergeCell ref="A49:L49"/>
    <mergeCell ref="J51:J53"/>
    <mergeCell ref="K51:K53"/>
    <mergeCell ref="L51:L53"/>
    <mergeCell ref="A54:A56"/>
    <mergeCell ref="B54:B56"/>
    <mergeCell ref="I54:I56"/>
    <mergeCell ref="J54:J56"/>
    <mergeCell ref="K54:K56"/>
    <mergeCell ref="L54:L56"/>
    <mergeCell ref="C60:E60"/>
    <mergeCell ref="F60:H60"/>
    <mergeCell ref="A61:A63"/>
    <mergeCell ref="B61:B63"/>
    <mergeCell ref="I61:I63"/>
    <mergeCell ref="A57:B57"/>
    <mergeCell ref="C57:E57"/>
    <mergeCell ref="F57:H57"/>
    <mergeCell ref="A58:L58"/>
    <mergeCell ref="A59:L59"/>
    <mergeCell ref="J61:J63"/>
    <mergeCell ref="K61:K63"/>
    <mergeCell ref="L61:L63"/>
    <mergeCell ref="A64:A66"/>
    <mergeCell ref="B64:B66"/>
    <mergeCell ref="I64:I66"/>
    <mergeCell ref="J64:J66"/>
    <mergeCell ref="K64:K66"/>
    <mergeCell ref="L64:L66"/>
    <mergeCell ref="C70:E70"/>
    <mergeCell ref="F70:H70"/>
    <mergeCell ref="A71:A73"/>
    <mergeCell ref="B71:B73"/>
    <mergeCell ref="I71:I73"/>
    <mergeCell ref="A67:B67"/>
    <mergeCell ref="C67:E67"/>
    <mergeCell ref="F67:H67"/>
    <mergeCell ref="A68:L68"/>
    <mergeCell ref="A69:L69"/>
    <mergeCell ref="J71:J73"/>
    <mergeCell ref="K71:K73"/>
    <mergeCell ref="L71:L73"/>
    <mergeCell ref="A74:A76"/>
    <mergeCell ref="B74:B76"/>
    <mergeCell ref="I74:I76"/>
    <mergeCell ref="J74:J76"/>
    <mergeCell ref="K74:K76"/>
    <mergeCell ref="L74:L76"/>
    <mergeCell ref="L77:L79"/>
    <mergeCell ref="A80:A82"/>
    <mergeCell ref="B80:B82"/>
    <mergeCell ref="I80:I82"/>
    <mergeCell ref="J80:J82"/>
    <mergeCell ref="K80:K82"/>
    <mergeCell ref="L80:L82"/>
    <mergeCell ref="A77:A79"/>
    <mergeCell ref="B77:B79"/>
    <mergeCell ref="I77:I79"/>
    <mergeCell ref="J77:J79"/>
    <mergeCell ref="K77:K79"/>
    <mergeCell ref="L83:L85"/>
    <mergeCell ref="A86:B86"/>
    <mergeCell ref="C86:E86"/>
    <mergeCell ref="F86:H86"/>
    <mergeCell ref="A87:L87"/>
    <mergeCell ref="A83:A85"/>
    <mergeCell ref="B83:B85"/>
    <mergeCell ref="I83:I85"/>
    <mergeCell ref="J83:J85"/>
    <mergeCell ref="K83:K85"/>
    <mergeCell ref="A93:B93"/>
    <mergeCell ref="C93:E93"/>
    <mergeCell ref="F93:H93"/>
    <mergeCell ref="A94:L94"/>
    <mergeCell ref="A95:L95"/>
    <mergeCell ref="A88:L88"/>
    <mergeCell ref="C89:E89"/>
    <mergeCell ref="F89:H89"/>
    <mergeCell ref="A90:A92"/>
    <mergeCell ref="B90:B92"/>
    <mergeCell ref="I90:I92"/>
    <mergeCell ref="J90:J92"/>
    <mergeCell ref="K90:K92"/>
    <mergeCell ref="L90:L92"/>
    <mergeCell ref="J97:J99"/>
    <mergeCell ref="K97:K99"/>
    <mergeCell ref="L97:L99"/>
    <mergeCell ref="A100:B100"/>
    <mergeCell ref="C100:E100"/>
    <mergeCell ref="F100:H100"/>
    <mergeCell ref="C96:E96"/>
    <mergeCell ref="F96:H96"/>
    <mergeCell ref="A97:A99"/>
    <mergeCell ref="B97:B99"/>
    <mergeCell ref="I97:I99"/>
    <mergeCell ref="A101:L101"/>
    <mergeCell ref="A102:L102"/>
    <mergeCell ref="C103:E103"/>
    <mergeCell ref="F103:H103"/>
    <mergeCell ref="A104:A106"/>
    <mergeCell ref="B104:B106"/>
    <mergeCell ref="I104:I106"/>
    <mergeCell ref="J104:J106"/>
    <mergeCell ref="K104:K106"/>
    <mergeCell ref="L104:L106"/>
    <mergeCell ref="C110:E110"/>
    <mergeCell ref="F110:H110"/>
    <mergeCell ref="A111:A113"/>
    <mergeCell ref="B111:B113"/>
    <mergeCell ref="I111:I113"/>
    <mergeCell ref="A107:B107"/>
    <mergeCell ref="C107:E107"/>
    <mergeCell ref="F107:H107"/>
    <mergeCell ref="A108:L108"/>
    <mergeCell ref="A109:L109"/>
    <mergeCell ref="J111:J113"/>
    <mergeCell ref="K111:K113"/>
    <mergeCell ref="L111:L113"/>
    <mergeCell ref="A114:A116"/>
    <mergeCell ref="B114:B116"/>
    <mergeCell ref="I114:I116"/>
    <mergeCell ref="J114:J116"/>
    <mergeCell ref="K114:K116"/>
    <mergeCell ref="L114:L116"/>
    <mergeCell ref="L117:L119"/>
    <mergeCell ref="A120:A122"/>
    <mergeCell ref="B120:B122"/>
    <mergeCell ref="I120:I122"/>
    <mergeCell ref="J120:J122"/>
    <mergeCell ref="K120:K122"/>
    <mergeCell ref="L120:L122"/>
    <mergeCell ref="A117:A119"/>
    <mergeCell ref="B117:B119"/>
    <mergeCell ref="I117:I119"/>
    <mergeCell ref="J117:J119"/>
    <mergeCell ref="K117:K119"/>
    <mergeCell ref="L123:L125"/>
    <mergeCell ref="A126:A128"/>
    <mergeCell ref="B126:B128"/>
    <mergeCell ref="I126:I128"/>
    <mergeCell ref="J126:J128"/>
    <mergeCell ref="K126:K128"/>
    <mergeCell ref="L126:L128"/>
    <mergeCell ref="A123:A125"/>
    <mergeCell ref="B123:B125"/>
    <mergeCell ref="I123:I125"/>
    <mergeCell ref="J123:J125"/>
    <mergeCell ref="K123:K125"/>
    <mergeCell ref="L129:L131"/>
    <mergeCell ref="A132:A134"/>
    <mergeCell ref="B132:B134"/>
    <mergeCell ref="I132:I134"/>
    <mergeCell ref="J132:J134"/>
    <mergeCell ref="K132:K134"/>
    <mergeCell ref="L132:L134"/>
    <mergeCell ref="A129:A131"/>
    <mergeCell ref="B129:B131"/>
    <mergeCell ref="I129:I131"/>
    <mergeCell ref="J129:J131"/>
    <mergeCell ref="K129:K131"/>
    <mergeCell ref="L135:L137"/>
    <mergeCell ref="A138:A140"/>
    <mergeCell ref="B138:B140"/>
    <mergeCell ref="I138:I140"/>
    <mergeCell ref="J138:J140"/>
    <mergeCell ref="K138:K140"/>
    <mergeCell ref="L138:L140"/>
    <mergeCell ref="A135:A137"/>
    <mergeCell ref="B135:B137"/>
    <mergeCell ref="I135:I137"/>
    <mergeCell ref="J135:J137"/>
    <mergeCell ref="K135:K137"/>
    <mergeCell ref="L141:L143"/>
    <mergeCell ref="A144:A146"/>
    <mergeCell ref="B144:B146"/>
    <mergeCell ref="I144:I146"/>
    <mergeCell ref="J144:J146"/>
    <mergeCell ref="K144:K146"/>
    <mergeCell ref="L144:L146"/>
    <mergeCell ref="A141:A143"/>
    <mergeCell ref="B141:B143"/>
    <mergeCell ref="I141:I143"/>
    <mergeCell ref="J141:J143"/>
    <mergeCell ref="K141:K143"/>
    <mergeCell ref="L147:L149"/>
    <mergeCell ref="A150:B150"/>
    <mergeCell ref="C150:E150"/>
    <mergeCell ref="F150:H150"/>
    <mergeCell ref="A151:L151"/>
    <mergeCell ref="A147:A149"/>
    <mergeCell ref="B147:B149"/>
    <mergeCell ref="I147:I149"/>
    <mergeCell ref="J147:J149"/>
    <mergeCell ref="K147:K149"/>
    <mergeCell ref="A152:L152"/>
    <mergeCell ref="C153:E153"/>
    <mergeCell ref="F153:H153"/>
    <mergeCell ref="A154:A156"/>
    <mergeCell ref="B154:B156"/>
    <mergeCell ref="I154:I156"/>
    <mergeCell ref="J154:J156"/>
    <mergeCell ref="K154:K156"/>
    <mergeCell ref="L154:L156"/>
    <mergeCell ref="L157:L159"/>
    <mergeCell ref="A160:B160"/>
    <mergeCell ref="C160:E160"/>
    <mergeCell ref="F160:H160"/>
    <mergeCell ref="A161:L161"/>
    <mergeCell ref="A157:A159"/>
    <mergeCell ref="B157:B159"/>
    <mergeCell ref="I157:I159"/>
    <mergeCell ref="J157:J159"/>
    <mergeCell ref="K157:K159"/>
    <mergeCell ref="A167:B167"/>
    <mergeCell ref="C167:E167"/>
    <mergeCell ref="F167:H167"/>
    <mergeCell ref="A168:L168"/>
    <mergeCell ref="A169:E169"/>
    <mergeCell ref="F169:H169"/>
    <mergeCell ref="A162:L162"/>
    <mergeCell ref="C163:E163"/>
    <mergeCell ref="F163:H163"/>
    <mergeCell ref="A164:A166"/>
    <mergeCell ref="B164:B166"/>
    <mergeCell ref="I164:I166"/>
    <mergeCell ref="J164:J166"/>
    <mergeCell ref="K164:K166"/>
    <mergeCell ref="L164:L166"/>
  </mergeCells>
  <printOptions/>
  <pageMargins left="0.25" right="0.25" top="0.5" bottom="0.719029921259843" header="0.5" footer="0.5"/>
  <pageSetup horizontalDpi="300" verticalDpi="300" orientation="portrait" scale="92" r:id="rId2"/>
  <headerFooter alignWithMargins="0">
    <oddFooter>&amp;L&amp;"Calibri,Regular"&amp;8 Ordinance Attachment by Fund - Created on: 03/13/2023 03:27 PM &amp;R&amp;"Calibri,Regular"&amp;8Page &amp;P of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okSection xmlns="7e2aceee-b130-49c7-9ac9-b26cc173b916">TT</BookSection>
    <PSBSection xmlns="7e2aceee-b130-49c7-9ac9-b26cc173b916">TT</PSBSection>
    <lcf76f155ced4ddcb4097134ff3c332f xmlns="7e2aceee-b130-49c7-9ac9-b26cc173b916">
      <Terms xmlns="http://schemas.microsoft.com/office/infopath/2007/PartnerControls"/>
    </lcf76f155ced4ddcb4097134ff3c332f>
    <TaxCatchAll xmlns="2beaef9f-cf1f-479f-a374-c737fe2c05cb" xsi:nil="true"/>
    <PHASE xmlns="7e2aceee-b130-49c7-9ac9-b26cc173b916">Dwight Review</PHASE>
    <Analyst xmlns="7e2aceee-b130-49c7-9ac9-b26cc173b916">
      <UserInfo>
        <DisplayName/>
        <AccountId xsi:nil="true"/>
        <AccountType/>
      </UserInfo>
    </Analyst>
    <DocType xmlns="7e2aceee-b130-49c7-9ac9-b26cc173b916">LEGISLATION</DocType>
    <SharedWithUsers xmlns="b26352fe-bbc0-46d5-84bb-ca8805f801b3">
      <UserInfo>
        <DisplayName>Walsh, James</DisplayName>
        <AccountId>31</AccountId>
        <AccountType/>
      </UserInfo>
      <UserInfo>
        <DisplayName>Char, Kerri</DisplayName>
        <AccountId>20</AccountId>
        <AccountType/>
      </UserInfo>
      <UserInfo>
        <DisplayName>Ritzen, Bruce</DisplayName>
        <AccountId>265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22" ma:contentTypeDescription="Create a new document." ma:contentTypeScope="" ma:versionID="f0874561a0bfb91628c6613ef1262556">
  <xsd:schema xmlns:xsd="http://www.w3.org/2001/XMLSchema" xmlns:xs="http://www.w3.org/2001/XMLSchema" xmlns:p="http://schemas.microsoft.com/office/2006/metadata/properties" xmlns:ns2="7e2aceee-b130-49c7-9ac9-b26cc173b916" xmlns:ns3="b26352fe-bbc0-46d5-84bb-ca8805f801b3" xmlns:ns4="2beaef9f-cf1f-479f-a374-c737fe2c05cb" targetNamespace="http://schemas.microsoft.com/office/2006/metadata/properties" ma:root="true" ma:fieldsID="0ecbcae3986605ec695c6289d0b9f2d2" ns2:_="" ns3:_="" ns4:_="">
    <xsd:import namespace="7e2aceee-b130-49c7-9ac9-b26cc173b916"/>
    <xsd:import namespace="b26352fe-bbc0-46d5-84bb-ca8805f801b3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FISCAL NOTE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  <xsd:enumeration value="with Nanette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G"/>
          <xsd:enumeration value="PE"/>
          <xsd:enumeration value="CJ_HHS"/>
          <xsd:enumeration value="CIP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6c7bd3f-49b2-47b4-9887-7fc34b060b2f}" ma:internalName="TaxCatchAll" ma:showField="CatchAllData" ma:web="b26352fe-bbc0-46d5-84bb-ca8805f80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750D40-4DF7-431B-A8F1-BFA968EBF929}">
  <ds:schemaRefs>
    <ds:schemaRef ds:uri="http://schemas.microsoft.com/office/2006/metadata/properties"/>
    <ds:schemaRef ds:uri="http://schemas.microsoft.com/office/infopath/2007/PartnerControls"/>
    <ds:schemaRef ds:uri="7e2aceee-b130-49c7-9ac9-b26cc173b916"/>
    <ds:schemaRef ds:uri="2beaef9f-cf1f-479f-a374-c737fe2c05cb"/>
    <ds:schemaRef ds:uri="b26352fe-bbc0-46d5-84bb-ca8805f801b3"/>
  </ds:schemaRefs>
</ds:datastoreItem>
</file>

<file path=customXml/itemProps2.xml><?xml version="1.0" encoding="utf-8"?>
<ds:datastoreItem xmlns:ds="http://schemas.openxmlformats.org/officeDocument/2006/customXml" ds:itemID="{3469818E-CB88-4F1D-95E7-69D1D715AD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2950F9-651C-4AE7-B654-A0AD29295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Steadman, Marka</cp:lastModifiedBy>
  <cp:lastPrinted>2023-04-06T23:09:22Z</cp:lastPrinted>
  <dcterms:created xsi:type="dcterms:W3CDTF">2023-03-13T22:52:44Z</dcterms:created>
  <dcterms:modified xsi:type="dcterms:W3CDTF">2023-04-06T23:09:53Z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ediaServiceImageTags">
    <vt:lpwstr/>
  </property>
  <property fmtid="{D5CDD505-2E9C-101B-9397-08002B2CF9AE}" pid="5" name="ContentTypeId">
    <vt:lpwstr>0x010100768D3BEDCC8B934DBDE78CCF088EFF37</vt:lpwstr>
  </property>
</Properties>
</file>