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475" windowHeight="3480" activeTab="0"/>
  </bookViews>
  <sheets>
    <sheet name="PeopleSoft Upgrade" sheetId="1" r:id="rId1"/>
  </sheets>
  <definedNames>
    <definedName name="_xlnm.Print_Area" localSheetId="0">'PeopleSoft Upgrade'!$A$1:$H$78</definedName>
  </definedNames>
  <calcPr fullCalcOnLoad="1"/>
</workbook>
</file>

<file path=xl/sharedStrings.xml><?xml version="1.0" encoding="utf-8"?>
<sst xmlns="http://schemas.openxmlformats.org/spreadsheetml/2006/main" count="91" uniqueCount="73">
  <si>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</si>
  <si>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</si>
  <si>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</si>
  <si>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</si>
  <si>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</si>
  <si>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</si>
  <si>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Fund/Agency</t>
  </si>
  <si>
    <t xml:space="preserve">Fund </t>
  </si>
  <si>
    <t>Current Year</t>
  </si>
  <si>
    <t>1st Year</t>
  </si>
  <si>
    <t>2nd Year</t>
  </si>
  <si>
    <t>3rd Year</t>
  </si>
  <si>
    <t>Code</t>
  </si>
  <si>
    <t xml:space="preserve">TOTAL </t>
  </si>
  <si>
    <t>Expenditures from:</t>
  </si>
  <si>
    <t>Department</t>
  </si>
  <si>
    <t>TOTAL</t>
  </si>
  <si>
    <t>Expenditures by Categories</t>
  </si>
  <si>
    <t>Assumptions:</t>
  </si>
  <si>
    <t>Ordinance/Motion No.   00-</t>
  </si>
  <si>
    <t>Supplies</t>
  </si>
  <si>
    <t>Consulting IT Services</t>
  </si>
  <si>
    <t>Account</t>
  </si>
  <si>
    <t>Travel</t>
  </si>
  <si>
    <t>Training-IT</t>
  </si>
  <si>
    <t>Hardware/Software</t>
  </si>
  <si>
    <t>Rent on Office Space</t>
  </si>
  <si>
    <t>PCs &amp; Software for consulting</t>
  </si>
  <si>
    <t>Copier / Printer</t>
  </si>
  <si>
    <t>Contingency</t>
  </si>
  <si>
    <t>Staff (TLT)</t>
  </si>
  <si>
    <t>DDES</t>
  </si>
  <si>
    <t>OIRM/ITS</t>
  </si>
  <si>
    <t>various</t>
  </si>
  <si>
    <t>DCHS</t>
  </si>
  <si>
    <t>DES</t>
  </si>
  <si>
    <t>DNRP</t>
  </si>
  <si>
    <t>DOT</t>
  </si>
  <si>
    <t>DPH</t>
  </si>
  <si>
    <t xml:space="preserve">1. The project allocation does not include charges for agencies that contribute resources to the project as loan-In staffing during the upgrade implementation. Those agencies that provide significant loan-in resources to the project were given credit for the cost to their operating budges for loan-in staff. This credit is applied towards their share of the Upgrade cost. DES/FBOD and OIRM/ITS received full Loan-In Credit. This means that the credit they had for loan-in staff was greater than their share of the cost allocation. These agencies will not be charged for project costs. Their share of the cost based on transaction count has been re-distributed back to the remaining agencies, using an adjusted percent of transactions (removing ITS and FBOD transactions) as the basis for cost allocation. </t>
  </si>
  <si>
    <t xml:space="preserve">4. The core applications will be allocated by determining the average number of active employees between 6/1/05 and 5/31/06 for bi-weekly employees by department.  </t>
  </si>
  <si>
    <t>Revenue from:</t>
  </si>
  <si>
    <t>Interfund Borrowing/Bond Proceeds for Peoplesoft and Oracle Upgrades</t>
  </si>
  <si>
    <t>Peoplesoft Upgrade Project</t>
  </si>
  <si>
    <t>Oracle Upgrade Project</t>
  </si>
  <si>
    <t xml:space="preserve">The estimated benefits to current users of the Oracle system for financial processing are being measured on the basis of transaction counts.. </t>
  </si>
  <si>
    <t>1. First year allocations are based on 2006 - Q1 &amp; Q2 Oracle transaction counts. This period should be representative of normal use. The first six months of 2006  is preferred over the full year 2005 transaction counts  because 2006 includes activity for those organizations that migrated from ARMS onto Oracle/IBIS in 2006 as part of the ABT DES Straddle migration project.</t>
  </si>
  <si>
    <t xml:space="preserve">2. The project allocation does not include charges for agencies that contribute resources to the project as loan-In staffing during the upgrade implementation. Those agencies that provide significant loan-in resources to the project were given credit for the cost to their operating budges for loan-in staff. This credit is applied towards their share of the Upgrade cost. DES/FBOD and OIRM/ITS received full Loan-In Credit. This means that the credit they had for loan-in staff was greater than their share of the cost allocation. These agencies will not be charged for project costs. Their share of the cost based on transaction count has been re-distributed back to the remaining agencies, using an adjusted percent of transactions (removing ITS and FBOD transactions) as the basis for cost allocation. </t>
  </si>
  <si>
    <t>Peoplesoft and Oracle Software Upgrade</t>
  </si>
  <si>
    <t>Sid Bender, OMB</t>
  </si>
  <si>
    <t>Nancy Wickmark, DES (296-0845)</t>
  </si>
  <si>
    <r>
      <t>Oracle</t>
    </r>
    <r>
      <rPr>
        <sz val="10"/>
        <rFont val="Arial"/>
        <family val="2"/>
      </rPr>
      <t>:  Current Oracle/IBIS agencies; Department of Natural Resources and Parks (DNRP) Wastewater Treatment Division, Department of Transportation (DOT) Transit Division, Department of Executive Services (DES) Finance and Business Operations, Human Resources Divisions and OIRM / Information and Telecommunication Services.</t>
    </r>
  </si>
  <si>
    <t>Current Expense:  Debt Payment</t>
  </si>
  <si>
    <t>DDES: Debt Payment</t>
  </si>
  <si>
    <t>ITS:  Debt Payment</t>
  </si>
  <si>
    <t>DCHS:  Debt Payment</t>
  </si>
  <si>
    <t>Executive Services: Debt Payment</t>
  </si>
  <si>
    <t>Natural Resources: Debt Payment</t>
  </si>
  <si>
    <t>Transportation: Debt Payment</t>
  </si>
  <si>
    <t>Public Health/EMS: Debt Payment</t>
  </si>
  <si>
    <t>Oracle Software Update Funding Methodology</t>
  </si>
  <si>
    <t>Peoplesoft Software Update Funding Methodology</t>
  </si>
  <si>
    <t>The estimated benefits to current users of the PeopleSoft system for Human Resource and Payroll related processing is being measured on the basis of headcount.   This is the basis for the allocation of the debt service payments in years 2 and 3 (i.e. 2008 and 2009) of the fiscal note.  In the final three years of the five year repayment plan the debt service will be reallocated based on changes in the total number of Peoplesoft project beneficiaries as MSA users are migrated to Peoplesoft.</t>
  </si>
  <si>
    <r>
      <t>Peoplesoft:</t>
    </r>
    <r>
      <rPr>
        <sz val="10"/>
        <rFont val="Arial"/>
        <family val="2"/>
      </rPr>
      <t xml:space="preserve">  Primary HR Payroll agencies; DOT, DNRP, DES, OIRM and BRED. All county agencies for benefits and auxiliary HR functions.</t>
    </r>
  </si>
  <si>
    <t>Council, DAJD, DC,DJA, DOA, EXEC, KCSO, BRED, PAO</t>
  </si>
  <si>
    <t>Currently PeopleSoft is the HR and payroll processing system for five agencies that will, by 2011, be the HR and payroll system for all agencies as a result of migration of the MSA payroll population onto PeopleSoft as part of the Accountable Business Transformation (ABT) program. From a Benefits standpoint, PeopleSoft is the system of record for all county employees, regardless of the payroll system they are currently paid from. In addition to Payroll and Benefits there are several HR related services that are currently offered as electives for all agencies. Because the utilization of these functions vary across the agencies a separate head count is used to determine core HR/pay, elective HR services and Benefits utilization.</t>
  </si>
  <si>
    <t xml:space="preserve">As the population of users increase in this system as agencies migrate off of the MSA payroll system and onto the PeopleSoft HR/Payroll system as a result of Accountable Business Transformation (ABT) system migration, the headcount based benefit allocation model will allow for the appropriate allocation of costs across the full user base.  </t>
  </si>
  <si>
    <t>2. Allocations are based upon the number of "employees served" by the module</t>
  </si>
  <si>
    <t>3. Time &amp; Labor, Payroll, Benefits, Training and HR are combined into "core" applications.</t>
  </si>
  <si>
    <t>5. BHIP will be allocated using the estimated BHIP cost identified by the upgrade proposal and allocated using the average of all active employees by department (both MSA and PeopleSoft).</t>
  </si>
  <si>
    <t xml:space="preserve">6. Key non-core applications that serve the entire county (PERS, paycheck printing and W2 preparation) will be allocated using an average of all active employees by department (both MSA and PeopleSoft).   </t>
  </si>
  <si>
    <t>7. Recruiting module will be considered an application that serves all groups across the county and will be allocated using the number of active employees by department for the groups that use these modules (both MSA and PeopleSoft). </t>
  </si>
  <si>
    <t xml:space="preserve">As the population of users increase in this system as agencies migrate off of the ARMS financial system and onto the Oracle Financials system as a result of Accountable Business Transformation (ABT) system migration, the transaction count based benefit allocation model will allow for appropriate allocation of costs across the full user base.  </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</si>
</sst>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Yes&quot;;&quot;Yes&quot;;&quot;No&quot;"/>
    <numFmt numFmtId="169" formatCode="&quot;True&quot;;&quot;True&quot;;&quot;False&quot;"/>
    <numFmt numFmtId="170" formatCode="&quot;On&quot;;&quot;On&quot;;&quot;Off&quot;"/>
    <numFmt numFmtId="171" formatCode="&quot;$&quot;#,##0"/>
  </numFmts>
  <fonts count="15">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0.5"/>
      <name val="Times New Roman"/>
      <family val="1"/>
    </font>
    <font>
      <b/>
      <sz val="10"/>
      <name val="Univers"/>
      <family val="2"/>
    </font>
    <font>
      <sz val="11"/>
      <name val="Times New Roman"/>
      <family val="1"/>
    </font>
    <font>
      <sz val="11"/>
      <color indexed="12"/>
      <name val="Times New Roman"/>
      <family val="1"/>
    </font>
    <font>
      <sz val="10"/>
      <name val="MS Sans Serif"/>
      <family val="0"/>
    </font>
  </fonts>
  <fills count="2">
    <fill>
      <patternFill/>
    </fill>
    <fill>
      <patternFill patternType="gray125"/>
    </fill>
  </fills>
  <borders count="39">
    <border>
      <left/>
      <right/>
      <top/>
      <bottom/>
      <diagonal/>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style="thin"/>
      <right style="medium"/>
      <top style="thin"/>
      <bottom style="medium"/>
    </border>
    <border>
      <left style="medium"/>
      <right style="thin"/>
      <top style="thin"/>
      <bottom style="thin"/>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style="thin"/>
      <top style="thin"/>
      <bottom style="medium"/>
    </border>
    <border>
      <left style="medium"/>
      <right style="thin"/>
      <top style="medium"/>
      <bottom style="thin"/>
    </border>
    <border>
      <left style="medium"/>
      <right style="thin"/>
      <top style="thin"/>
      <bottom style="mediu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color indexed="63"/>
      </left>
      <right style="thin"/>
      <top style="thin"/>
      <bottom style="thin"/>
    </border>
    <border>
      <left style="medium"/>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style="medium"/>
      <bottom style="medium"/>
    </border>
    <border>
      <left>
        <color indexed="63"/>
      </left>
      <right style="thin"/>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lignment/>
      <protection/>
    </xf>
    <xf numFmtId="9" fontId="0" fillId="0" borderId="0" applyFont="0" applyFill="0" applyBorder="0" applyAlignment="0" applyProtection="0"/>
  </cellStyleXfs>
  <cellXfs count="119">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 xfId="0" applyFont="1" applyBorder="1" applyAlignment="1">
      <alignment horizontal="left"/>
    </xf>
    <xf numFmtId="0" fontId="4" fillId="0" borderId="2" xfId="0" applyFont="1" applyBorder="1" applyAlignment="1">
      <alignment horizontal="left"/>
    </xf>
    <xf numFmtId="0" fontId="4" fillId="0" borderId="2" xfId="0" applyFont="1" applyBorder="1" applyAlignment="1">
      <alignment horizontal="centerContinuous"/>
    </xf>
    <xf numFmtId="0" fontId="4" fillId="0" borderId="3" xfId="0" applyFont="1" applyBorder="1" applyAlignment="1">
      <alignment horizontal="centerContinuous"/>
    </xf>
    <xf numFmtId="0" fontId="4" fillId="0" borderId="4"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4" xfId="0" applyFont="1" applyBorder="1" applyAlignment="1">
      <alignment/>
    </xf>
    <xf numFmtId="0" fontId="4" fillId="0" borderId="0" xfId="0" applyFont="1" applyBorder="1" applyAlignment="1">
      <alignment/>
    </xf>
    <xf numFmtId="0" fontId="4" fillId="0" borderId="5" xfId="0" applyFont="1" applyBorder="1" applyAlignment="1">
      <alignment/>
    </xf>
    <xf numFmtId="0" fontId="4" fillId="0" borderId="6" xfId="0" applyFont="1" applyBorder="1" applyAlignment="1">
      <alignment/>
    </xf>
    <xf numFmtId="0" fontId="4" fillId="0" borderId="7" xfId="0" applyFont="1" applyBorder="1" applyAlignment="1">
      <alignment/>
    </xf>
    <xf numFmtId="0" fontId="4" fillId="0" borderId="8" xfId="0" applyFont="1" applyBorder="1" applyAlignment="1">
      <alignment/>
    </xf>
    <xf numFmtId="0" fontId="4" fillId="0" borderId="0" xfId="0" applyFont="1" applyAlignment="1">
      <alignment/>
    </xf>
    <xf numFmtId="0" fontId="4" fillId="0" borderId="9" xfId="0" applyFont="1" applyBorder="1" applyAlignment="1">
      <alignment/>
    </xf>
    <xf numFmtId="0" fontId="4" fillId="0" borderId="10" xfId="0" applyFont="1" applyBorder="1" applyAlignment="1">
      <alignment horizontal="center"/>
    </xf>
    <xf numFmtId="0" fontId="4" fillId="0" borderId="10" xfId="0" applyFont="1" applyBorder="1" applyAlignment="1">
      <alignment/>
    </xf>
    <xf numFmtId="3" fontId="4" fillId="0" borderId="10" xfId="0" applyNumberFormat="1" applyFont="1" applyBorder="1" applyAlignment="1">
      <alignment/>
    </xf>
    <xf numFmtId="164" fontId="4" fillId="0" borderId="10" xfId="0" applyNumberFormat="1" applyFont="1" applyBorder="1" applyAlignment="1">
      <alignment/>
    </xf>
    <xf numFmtId="3" fontId="4" fillId="0" borderId="10" xfId="0" applyNumberFormat="1" applyFont="1" applyBorder="1" applyAlignment="1">
      <alignment horizontal="right"/>
    </xf>
    <xf numFmtId="3" fontId="4" fillId="0" borderId="0" xfId="0" applyNumberFormat="1" applyFont="1" applyAlignment="1">
      <alignment/>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3" fontId="4" fillId="0" borderId="11" xfId="0" applyNumberFormat="1" applyFont="1" applyBorder="1" applyAlignment="1">
      <alignment/>
    </xf>
    <xf numFmtId="3" fontId="4" fillId="0" borderId="11" xfId="0" applyNumberFormat="1" applyFont="1" applyBorder="1" applyAlignment="1">
      <alignment horizontal="right"/>
    </xf>
    <xf numFmtId="0" fontId="4" fillId="0" borderId="12" xfId="0" applyFont="1" applyBorder="1" applyAlignment="1">
      <alignment/>
    </xf>
    <xf numFmtId="0" fontId="4" fillId="0" borderId="13" xfId="0" applyFont="1" applyBorder="1" applyAlignment="1">
      <alignmen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xf>
    <xf numFmtId="3" fontId="4" fillId="0" borderId="18" xfId="0" applyNumberFormat="1" applyFont="1" applyBorder="1" applyAlignment="1">
      <alignment/>
    </xf>
    <xf numFmtId="3" fontId="4" fillId="0" borderId="18" xfId="0" applyNumberFormat="1" applyFont="1" applyBorder="1" applyAlignment="1">
      <alignment horizontal="righ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13" xfId="0" applyFont="1" applyBorder="1" applyAlignment="1">
      <alignment horizontal="center"/>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3" fontId="4" fillId="0" borderId="0" xfId="0" applyNumberFormat="1" applyFont="1" applyBorder="1" applyAlignment="1">
      <alignment/>
    </xf>
    <xf numFmtId="0" fontId="8" fillId="0" borderId="10" xfId="0" applyFont="1" applyBorder="1" applyAlignment="1">
      <alignment horizontal="center"/>
    </xf>
    <xf numFmtId="0" fontId="8" fillId="0" borderId="11" xfId="0" applyFont="1" applyBorder="1" applyAlignment="1">
      <alignment horizontal="center"/>
    </xf>
    <xf numFmtId="0" fontId="8" fillId="0" borderId="18" xfId="0" applyFont="1" applyBorder="1" applyAlignment="1">
      <alignment horizontal="center"/>
    </xf>
    <xf numFmtId="3" fontId="6" fillId="0" borderId="21" xfId="0" applyNumberFormat="1" applyFont="1" applyBorder="1" applyAlignment="1">
      <alignment/>
    </xf>
    <xf numFmtId="3" fontId="6" fillId="0" borderId="22" xfId="0" applyNumberFormat="1" applyFont="1" applyBorder="1" applyAlignment="1">
      <alignment/>
    </xf>
    <xf numFmtId="0" fontId="9" fillId="0" borderId="0" xfId="0" applyFont="1" applyAlignment="1">
      <alignment/>
    </xf>
    <xf numFmtId="3" fontId="9" fillId="0" borderId="0" xfId="0" applyNumberFormat="1" applyFont="1" applyAlignment="1">
      <alignment/>
    </xf>
    <xf numFmtId="3" fontId="0" fillId="0" borderId="0" xfId="0" applyNumberFormat="1" applyFont="1" applyAlignment="1">
      <alignment/>
    </xf>
    <xf numFmtId="0" fontId="0" fillId="0" borderId="0" xfId="0" applyFont="1" applyAlignment="1">
      <alignment/>
    </xf>
    <xf numFmtId="0" fontId="14" fillId="0" borderId="23" xfId="19" applyBorder="1" applyAlignment="1" applyProtection="1">
      <alignment horizontal="center"/>
      <protection locked="0"/>
    </xf>
    <xf numFmtId="0" fontId="0" fillId="0" borderId="18" xfId="0" applyBorder="1" applyAlignment="1">
      <alignment/>
    </xf>
    <xf numFmtId="0" fontId="14" fillId="0" borderId="23" xfId="19" applyFont="1" applyFill="1" applyBorder="1" applyAlignment="1" applyProtection="1">
      <alignment horizontal="center"/>
      <protection locked="0"/>
    </xf>
    <xf numFmtId="0" fontId="0" fillId="0" borderId="18" xfId="0" applyBorder="1" applyAlignment="1">
      <alignment wrapText="1"/>
    </xf>
    <xf numFmtId="0" fontId="4" fillId="0" borderId="24" xfId="0" applyFont="1" applyBorder="1" applyAlignment="1">
      <alignment/>
    </xf>
    <xf numFmtId="0" fontId="4" fillId="0" borderId="25" xfId="0" applyFont="1" applyBorder="1" applyAlignment="1">
      <alignment/>
    </xf>
    <xf numFmtId="0" fontId="4" fillId="0" borderId="26" xfId="0" applyFont="1" applyBorder="1" applyAlignment="1">
      <alignment/>
    </xf>
    <xf numFmtId="3" fontId="6" fillId="0" borderId="27" xfId="0" applyNumberFormat="1" applyFont="1" applyBorder="1" applyAlignment="1">
      <alignment/>
    </xf>
    <xf numFmtId="0" fontId="4" fillId="0" borderId="28" xfId="0" applyFont="1" applyBorder="1" applyAlignment="1">
      <alignment horizontal="center"/>
    </xf>
    <xf numFmtId="0" fontId="4" fillId="0" borderId="23" xfId="0" applyFont="1" applyBorder="1" applyAlignment="1">
      <alignment horizontal="center"/>
    </xf>
    <xf numFmtId="0" fontId="4" fillId="0" borderId="18" xfId="0" applyFont="1" applyBorder="1" applyAlignment="1">
      <alignment horizontal="center"/>
    </xf>
    <xf numFmtId="0" fontId="4" fillId="0" borderId="23" xfId="0" applyFont="1" applyBorder="1" applyAlignment="1">
      <alignment/>
    </xf>
    <xf numFmtId="0" fontId="4" fillId="0" borderId="18" xfId="0" applyFont="1" applyBorder="1" applyAlignment="1">
      <alignment/>
    </xf>
    <xf numFmtId="0" fontId="4" fillId="0" borderId="29" xfId="0" applyFont="1" applyBorder="1" applyAlignment="1">
      <alignment/>
    </xf>
    <xf numFmtId="0" fontId="4" fillId="0" borderId="22" xfId="0" applyFont="1" applyBorder="1" applyAlignment="1">
      <alignment/>
    </xf>
    <xf numFmtId="0" fontId="8" fillId="0" borderId="9" xfId="0" applyFont="1" applyBorder="1" applyAlignment="1">
      <alignment horizontal="center"/>
    </xf>
    <xf numFmtId="3" fontId="4" fillId="0" borderId="9" xfId="0" applyNumberFormat="1" applyFont="1" applyBorder="1" applyAlignment="1">
      <alignment/>
    </xf>
    <xf numFmtId="0" fontId="0" fillId="0" borderId="10" xfId="0" applyBorder="1" applyAlignment="1">
      <alignment/>
    </xf>
    <xf numFmtId="37" fontId="13" fillId="0" borderId="10" xfId="0" applyNumberFormat="1" applyFont="1" applyBorder="1" applyAlignment="1" applyProtection="1">
      <alignment/>
      <protection locked="0"/>
    </xf>
    <xf numFmtId="0" fontId="4" fillId="0" borderId="30" xfId="0" applyFont="1" applyBorder="1" applyAlignment="1">
      <alignment horizontal="center"/>
    </xf>
    <xf numFmtId="0" fontId="4" fillId="0" borderId="31" xfId="0" applyFont="1" applyBorder="1" applyAlignment="1">
      <alignment horizontal="center"/>
    </xf>
    <xf numFmtId="0" fontId="4" fillId="0" borderId="32" xfId="0" applyFont="1" applyBorder="1" applyAlignment="1">
      <alignment horizontal="center"/>
    </xf>
    <xf numFmtId="37" fontId="13" fillId="0" borderId="14" xfId="0" applyNumberFormat="1" applyFont="1" applyBorder="1" applyAlignment="1" applyProtection="1">
      <alignment/>
      <protection locked="0"/>
    </xf>
    <xf numFmtId="0" fontId="0" fillId="0" borderId="0" xfId="0" applyFont="1" applyAlignment="1">
      <alignment wrapText="1"/>
    </xf>
    <xf numFmtId="0" fontId="11" fillId="0" borderId="0" xfId="0" applyFont="1" applyAlignment="1">
      <alignment wrapText="1"/>
    </xf>
    <xf numFmtId="37" fontId="0" fillId="0" borderId="0" xfId="0" applyNumberFormat="1" applyBorder="1" applyAlignment="1">
      <alignment/>
    </xf>
    <xf numFmtId="0" fontId="10" fillId="0" borderId="0" xfId="0" applyFont="1" applyAlignment="1">
      <alignment wrapText="1"/>
    </xf>
    <xf numFmtId="0" fontId="0" fillId="0" borderId="33" xfId="0" applyFill="1" applyBorder="1" applyAlignment="1">
      <alignment/>
    </xf>
    <xf numFmtId="0" fontId="12" fillId="0" borderId="33" xfId="0" applyFont="1" applyBorder="1" applyAlignment="1" applyProtection="1">
      <alignment horizontal="center"/>
      <protection locked="0"/>
    </xf>
    <xf numFmtId="0" fontId="4" fillId="0" borderId="33" xfId="0" applyFont="1" applyBorder="1" applyAlignment="1">
      <alignment/>
    </xf>
    <xf numFmtId="0" fontId="4" fillId="0" borderId="27" xfId="0" applyFont="1" applyBorder="1" applyAlignment="1">
      <alignment/>
    </xf>
    <xf numFmtId="0" fontId="4" fillId="0" borderId="34" xfId="0" applyFont="1" applyBorder="1" applyAlignment="1">
      <alignment/>
    </xf>
    <xf numFmtId="0" fontId="0" fillId="0" borderId="35" xfId="0" applyFill="1" applyBorder="1" applyAlignment="1">
      <alignment/>
    </xf>
    <xf numFmtId="164" fontId="4" fillId="0" borderId="36" xfId="0" applyNumberFormat="1" applyFont="1" applyBorder="1" applyAlignment="1">
      <alignment/>
    </xf>
    <xf numFmtId="0" fontId="0" fillId="0" borderId="36" xfId="0" applyBorder="1" applyAlignment="1">
      <alignment/>
    </xf>
    <xf numFmtId="3" fontId="4" fillId="0" borderId="36" xfId="0" applyNumberFormat="1" applyFont="1" applyBorder="1" applyAlignment="1">
      <alignment/>
    </xf>
    <xf numFmtId="0" fontId="4" fillId="0" borderId="37" xfId="0" applyFont="1" applyBorder="1" applyAlignment="1">
      <alignment/>
    </xf>
    <xf numFmtId="0" fontId="4" fillId="0" borderId="38" xfId="0" applyFont="1" applyBorder="1" applyAlignment="1">
      <alignment/>
    </xf>
    <xf numFmtId="0" fontId="10" fillId="0" borderId="5" xfId="0" applyFont="1" applyBorder="1" applyAlignment="1">
      <alignment wrapText="1"/>
    </xf>
    <xf numFmtId="167" fontId="0" fillId="0" borderId="0" xfId="0" applyNumberFormat="1" applyAlignment="1">
      <alignment/>
    </xf>
    <xf numFmtId="8" fontId="0" fillId="0" borderId="0" xfId="0" applyNumberFormat="1" applyAlignment="1">
      <alignment/>
    </xf>
    <xf numFmtId="167" fontId="0" fillId="0" borderId="10" xfId="0" applyNumberFormat="1" applyBorder="1" applyAlignment="1">
      <alignment/>
    </xf>
    <xf numFmtId="0" fontId="9" fillId="0" borderId="18" xfId="0" applyFont="1" applyBorder="1" applyAlignment="1">
      <alignment horizontal="center"/>
    </xf>
    <xf numFmtId="0" fontId="8" fillId="0" borderId="23" xfId="0" applyFont="1" applyBorder="1" applyAlignment="1">
      <alignment horizontal="center"/>
    </xf>
    <xf numFmtId="3" fontId="9" fillId="0" borderId="23" xfId="0" applyNumberFormat="1" applyFont="1" applyBorder="1" applyAlignment="1">
      <alignment horizontal="center"/>
    </xf>
    <xf numFmtId="167" fontId="0" fillId="0" borderId="23" xfId="15" applyNumberFormat="1" applyBorder="1" applyAlignment="1">
      <alignment/>
    </xf>
    <xf numFmtId="167" fontId="0" fillId="0" borderId="18" xfId="0" applyNumberFormat="1" applyBorder="1" applyAlignment="1">
      <alignment/>
    </xf>
    <xf numFmtId="3" fontId="4" fillId="0" borderId="23" xfId="0" applyNumberFormat="1" applyFont="1" applyBorder="1" applyAlignment="1">
      <alignment/>
    </xf>
    <xf numFmtId="3" fontId="6" fillId="0" borderId="29" xfId="0" applyNumberFormat="1" applyFont="1" applyBorder="1" applyAlignment="1">
      <alignment/>
    </xf>
    <xf numFmtId="0" fontId="4" fillId="0" borderId="4" xfId="0" applyFont="1" applyBorder="1" applyAlignment="1">
      <alignment vertical="top"/>
    </xf>
    <xf numFmtId="0" fontId="6" fillId="0" borderId="0" xfId="0" applyFont="1" applyFill="1" applyBorder="1" applyAlignment="1">
      <alignment/>
    </xf>
    <xf numFmtId="0" fontId="1" fillId="0" borderId="0" xfId="0" applyFont="1" applyBorder="1" applyAlignment="1">
      <alignment wrapText="1"/>
    </xf>
    <xf numFmtId="0" fontId="0" fillId="0" borderId="0" xfId="0" applyFont="1" applyBorder="1" applyAlignment="1">
      <alignment wrapText="1"/>
    </xf>
    <xf numFmtId="0" fontId="0" fillId="0" borderId="5" xfId="0" applyFont="1" applyBorder="1" applyAlignment="1">
      <alignment wrapText="1"/>
    </xf>
    <xf numFmtId="0" fontId="9" fillId="0" borderId="0" xfId="0" applyFont="1" applyAlignment="1">
      <alignment wrapText="1"/>
    </xf>
    <xf numFmtId="0" fontId="0" fillId="0" borderId="0" xfId="0" applyAlignment="1">
      <alignment wrapText="1"/>
    </xf>
    <xf numFmtId="0" fontId="0" fillId="0" borderId="0" xfId="0" applyFont="1" applyAlignment="1">
      <alignment wrapText="1"/>
    </xf>
    <xf numFmtId="0" fontId="4" fillId="0" borderId="17" xfId="0" applyFont="1" applyBorder="1" applyAlignment="1">
      <alignment wrapText="1"/>
    </xf>
    <xf numFmtId="0" fontId="0" fillId="0" borderId="25" xfId="0" applyBorder="1" applyAlignment="1">
      <alignment wrapText="1"/>
    </xf>
    <xf numFmtId="0" fontId="0" fillId="0" borderId="0" xfId="0" applyFont="1" applyAlignment="1">
      <alignment wrapText="1"/>
    </xf>
    <xf numFmtId="0" fontId="0" fillId="0" borderId="0" xfId="0" applyFont="1" applyAlignment="1">
      <alignment/>
    </xf>
    <xf numFmtId="0" fontId="0" fillId="0" borderId="0" xfId="0" applyFont="1" applyAlignment="1">
      <alignment horizontal="left" wrapText="1"/>
    </xf>
  </cellXfs>
  <cellStyles count="7">
    <cellStyle name="Normal" xfId="0"/>
    <cellStyle name="Comma" xfId="15"/>
    <cellStyle name="Comma [0]" xfId="16"/>
    <cellStyle name="Currency" xfId="17"/>
    <cellStyle name="Currency [0]" xfId="18"/>
    <cellStyle name="Normal_PS Count 2004"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79"/>
  <sheetViews>
    <sheetView tabSelected="1" workbookViewId="0" topLeftCell="A1">
      <selection activeCell="I78" sqref="I78"/>
    </sheetView>
  </sheetViews>
  <sheetFormatPr defaultColWidth="9.140625" defaultRowHeight="12.75"/>
  <cols>
    <col min="1" max="1" width="16.00390625" style="0" customWidth="1"/>
    <col min="2" max="2" width="15.003906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 min="9" max="9" width="10.28125" style="0" bestFit="1" customWidth="1"/>
    <col min="13" max="13" width="12.28125" style="0" bestFit="1" customWidth="1"/>
  </cols>
  <sheetData>
    <row r="1" spans="1:10" ht="15.75">
      <c r="A1" s="1"/>
      <c r="B1" s="2"/>
      <c r="C1" s="2"/>
      <c r="D1" s="46" t="s">
        <v>0</v>
      </c>
      <c r="E1" s="3"/>
      <c r="F1" s="2"/>
      <c r="G1" s="2"/>
      <c r="H1" s="2"/>
      <c r="I1" s="1"/>
      <c r="J1" s="1"/>
    </row>
    <row r="2" spans="1:9" ht="14.25" thickBot="1">
      <c r="A2" s="29"/>
      <c r="B2" s="3"/>
      <c r="C2" s="3"/>
      <c r="D2" s="3"/>
      <c r="E2" s="3"/>
      <c r="F2" s="3"/>
      <c r="G2" s="3"/>
      <c r="H2" s="3"/>
      <c r="I2" s="4"/>
    </row>
    <row r="3" spans="1:9" ht="18" customHeight="1" thickTop="1">
      <c r="A3" s="5" t="s">
        <v>19</v>
      </c>
      <c r="B3" s="6"/>
      <c r="C3" s="7"/>
      <c r="D3" s="7"/>
      <c r="E3" s="7"/>
      <c r="F3" s="7"/>
      <c r="G3" s="7"/>
      <c r="H3" s="8"/>
      <c r="I3" s="4"/>
    </row>
    <row r="4" spans="1:9" ht="18" customHeight="1">
      <c r="A4" s="9" t="s">
        <v>1</v>
      </c>
      <c r="B4" s="10" t="s">
        <v>48</v>
      </c>
      <c r="C4" s="11"/>
      <c r="D4" s="83"/>
      <c r="E4" s="83"/>
      <c r="F4" s="83"/>
      <c r="G4" s="83"/>
      <c r="H4" s="95"/>
      <c r="I4" s="4"/>
    </row>
    <row r="5" spans="1:9" ht="18" customHeight="1">
      <c r="A5" s="9"/>
      <c r="B5" s="10"/>
      <c r="C5" s="11"/>
      <c r="D5" s="83"/>
      <c r="E5" s="83"/>
      <c r="F5" s="83"/>
      <c r="G5" s="83"/>
      <c r="H5" s="95"/>
      <c r="I5" s="4"/>
    </row>
    <row r="6" spans="1:8" ht="28.5" customHeight="1">
      <c r="A6" s="106" t="s">
        <v>2</v>
      </c>
      <c r="B6" s="13"/>
      <c r="C6" s="13"/>
      <c r="D6" s="108" t="s">
        <v>63</v>
      </c>
      <c r="E6" s="109"/>
      <c r="F6" s="109"/>
      <c r="G6" s="109"/>
      <c r="H6" s="110"/>
    </row>
    <row r="7" spans="1:8" ht="63.75" customHeight="1">
      <c r="A7" s="12"/>
      <c r="B7" s="13"/>
      <c r="C7" s="13"/>
      <c r="D7" s="108" t="s">
        <v>51</v>
      </c>
      <c r="E7" s="116"/>
      <c r="F7" s="116"/>
      <c r="G7" s="116"/>
      <c r="H7" s="110"/>
    </row>
    <row r="8" spans="1:8" ht="18" customHeight="1">
      <c r="A8" s="12" t="s">
        <v>3</v>
      </c>
      <c r="B8" s="13"/>
      <c r="C8" s="13"/>
      <c r="D8" s="13" t="s">
        <v>50</v>
      </c>
      <c r="E8" s="13"/>
      <c r="F8" s="13"/>
      <c r="G8" s="13"/>
      <c r="H8" s="14"/>
    </row>
    <row r="9" spans="1:8" ht="18" customHeight="1" thickBot="1">
      <c r="A9" s="15" t="s">
        <v>4</v>
      </c>
      <c r="B9" s="16"/>
      <c r="C9" s="16"/>
      <c r="D9" s="16" t="s">
        <v>49</v>
      </c>
      <c r="E9" s="16"/>
      <c r="F9" s="16"/>
      <c r="G9" s="16"/>
      <c r="H9" s="17"/>
    </row>
    <row r="10" spans="1:8" ht="18" customHeight="1" thickTop="1">
      <c r="A10" s="18"/>
      <c r="C10" s="18"/>
      <c r="D10" s="13"/>
      <c r="E10" s="13"/>
      <c r="F10" s="13"/>
      <c r="G10" s="13"/>
      <c r="H10" s="13"/>
    </row>
    <row r="11" spans="1:8" ht="18" customHeight="1">
      <c r="A11" s="13" t="s">
        <v>5</v>
      </c>
      <c r="C11" s="18"/>
      <c r="D11" s="18"/>
      <c r="E11" s="18"/>
      <c r="F11" s="18"/>
      <c r="G11" s="18"/>
      <c r="H11" s="18"/>
    </row>
    <row r="12" spans="1:8" ht="18" customHeight="1">
      <c r="A12" s="18"/>
      <c r="B12" s="18"/>
      <c r="C12" s="18"/>
      <c r="D12" s="18"/>
      <c r="E12" s="25"/>
      <c r="F12" s="25"/>
      <c r="G12" s="25"/>
      <c r="H12" s="25"/>
    </row>
    <row r="13" spans="1:8" ht="18" customHeight="1" thickBot="1">
      <c r="A13" s="44" t="s">
        <v>41</v>
      </c>
      <c r="B13" s="13"/>
      <c r="C13" s="13"/>
      <c r="D13" s="18"/>
      <c r="E13" s="18"/>
      <c r="F13" s="18"/>
      <c r="G13" s="18"/>
      <c r="H13" s="18"/>
    </row>
    <row r="14" spans="1:8" ht="18" customHeight="1">
      <c r="A14" s="32" t="s">
        <v>6</v>
      </c>
      <c r="B14" s="61"/>
      <c r="C14" s="65" t="s">
        <v>7</v>
      </c>
      <c r="D14" s="36" t="s">
        <v>15</v>
      </c>
      <c r="E14" s="65" t="s">
        <v>8</v>
      </c>
      <c r="F14" s="34" t="s">
        <v>9</v>
      </c>
      <c r="G14" s="43" t="s">
        <v>10</v>
      </c>
      <c r="H14" s="36" t="s">
        <v>11</v>
      </c>
    </row>
    <row r="15" spans="1:8" ht="18" customHeight="1">
      <c r="A15" s="37"/>
      <c r="B15" s="62"/>
      <c r="C15" s="66" t="s">
        <v>12</v>
      </c>
      <c r="D15" s="67"/>
      <c r="E15" s="100"/>
      <c r="F15" s="48"/>
      <c r="G15" s="72"/>
      <c r="H15" s="50"/>
    </row>
    <row r="16" spans="1:13" ht="42.75" customHeight="1">
      <c r="A16" s="114" t="s">
        <v>42</v>
      </c>
      <c r="B16" s="115"/>
      <c r="C16" s="66"/>
      <c r="D16" s="67"/>
      <c r="E16" s="101">
        <f>2854347+355438</f>
        <v>3209785</v>
      </c>
      <c r="F16" s="74"/>
      <c r="G16" s="48"/>
      <c r="H16" s="50"/>
      <c r="J16" s="28"/>
      <c r="M16" s="97"/>
    </row>
    <row r="17" spans="1:13" ht="79.5" customHeight="1">
      <c r="A17" s="37" t="s">
        <v>52</v>
      </c>
      <c r="B17" s="62"/>
      <c r="C17" s="57">
        <v>10</v>
      </c>
      <c r="D17" s="60" t="s">
        <v>64</v>
      </c>
      <c r="E17" s="102"/>
      <c r="F17" s="98"/>
      <c r="G17" s="98">
        <v>77166</v>
      </c>
      <c r="H17" s="103">
        <v>77166</v>
      </c>
      <c r="M17" s="96"/>
    </row>
    <row r="18" spans="1:13" ht="18" customHeight="1">
      <c r="A18" s="37" t="s">
        <v>53</v>
      </c>
      <c r="B18" s="62"/>
      <c r="C18" s="57">
        <v>1340</v>
      </c>
      <c r="D18" s="58" t="s">
        <v>31</v>
      </c>
      <c r="E18" s="102"/>
      <c r="F18" s="98"/>
      <c r="G18" s="98">
        <v>4255</v>
      </c>
      <c r="H18" s="103">
        <v>4255</v>
      </c>
      <c r="M18" s="96"/>
    </row>
    <row r="19" spans="1:13" ht="18" customHeight="1">
      <c r="A19" s="37" t="s">
        <v>54</v>
      </c>
      <c r="B19" s="62"/>
      <c r="C19" s="57">
        <v>5471</v>
      </c>
      <c r="D19" s="58" t="s">
        <v>32</v>
      </c>
      <c r="E19" s="102"/>
      <c r="F19" s="98"/>
      <c r="G19" s="98">
        <v>2774</v>
      </c>
      <c r="H19" s="103">
        <v>2774</v>
      </c>
      <c r="M19" s="96"/>
    </row>
    <row r="20" spans="1:13" ht="18" customHeight="1">
      <c r="A20" s="37" t="s">
        <v>55</v>
      </c>
      <c r="B20" s="62"/>
      <c r="C20" s="59" t="s">
        <v>33</v>
      </c>
      <c r="D20" s="58" t="s">
        <v>34</v>
      </c>
      <c r="E20" s="102"/>
      <c r="F20" s="98"/>
      <c r="G20" s="98">
        <v>16542</v>
      </c>
      <c r="H20" s="103">
        <v>16542</v>
      </c>
      <c r="M20" s="96"/>
    </row>
    <row r="21" spans="1:13" ht="18" customHeight="1">
      <c r="A21" s="37" t="s">
        <v>56</v>
      </c>
      <c r="B21" s="62"/>
      <c r="C21" s="59" t="s">
        <v>33</v>
      </c>
      <c r="D21" s="58" t="s">
        <v>35</v>
      </c>
      <c r="E21" s="102"/>
      <c r="F21" s="98"/>
      <c r="G21" s="98">
        <v>891</v>
      </c>
      <c r="H21" s="103">
        <v>891</v>
      </c>
      <c r="M21" s="96"/>
    </row>
    <row r="22" spans="1:13" ht="18" customHeight="1">
      <c r="A22" s="37" t="s">
        <v>57</v>
      </c>
      <c r="B22" s="62"/>
      <c r="C22" s="59" t="s">
        <v>33</v>
      </c>
      <c r="D22" s="58" t="s">
        <v>36</v>
      </c>
      <c r="E22" s="102"/>
      <c r="F22" s="98"/>
      <c r="G22" s="98">
        <v>135556</v>
      </c>
      <c r="H22" s="103">
        <v>135556</v>
      </c>
      <c r="M22" s="96"/>
    </row>
    <row r="23" spans="1:13" ht="18" customHeight="1">
      <c r="A23" s="37" t="s">
        <v>58</v>
      </c>
      <c r="B23" s="62"/>
      <c r="C23" s="59" t="s">
        <v>33</v>
      </c>
      <c r="D23" s="58" t="s">
        <v>37</v>
      </c>
      <c r="E23" s="102"/>
      <c r="F23" s="98"/>
      <c r="G23" s="98">
        <v>466271</v>
      </c>
      <c r="H23" s="103">
        <v>466271</v>
      </c>
      <c r="M23" s="96"/>
    </row>
    <row r="24" spans="1:13" ht="18" customHeight="1">
      <c r="A24" s="37" t="s">
        <v>59</v>
      </c>
      <c r="B24" s="62"/>
      <c r="C24" s="59" t="s">
        <v>33</v>
      </c>
      <c r="D24" s="58" t="s">
        <v>38</v>
      </c>
      <c r="E24" s="102"/>
      <c r="F24" s="98"/>
      <c r="G24" s="98">
        <v>37923.8391594425</v>
      </c>
      <c r="H24" s="103">
        <v>37923.8391594425</v>
      </c>
      <c r="M24" s="96"/>
    </row>
    <row r="25" spans="1:13" ht="18" customHeight="1">
      <c r="A25" s="37"/>
      <c r="B25" s="62"/>
      <c r="C25" s="66"/>
      <c r="D25" s="67"/>
      <c r="E25" s="102"/>
      <c r="F25" s="74"/>
      <c r="G25" s="72"/>
      <c r="H25" s="99"/>
      <c r="I25" s="96"/>
      <c r="M25" s="97"/>
    </row>
    <row r="26" spans="1:13" ht="18" customHeight="1">
      <c r="A26" s="37"/>
      <c r="B26" s="62"/>
      <c r="C26" s="68"/>
      <c r="D26" s="69"/>
      <c r="E26" s="104"/>
      <c r="F26" s="22"/>
      <c r="G26" s="73"/>
      <c r="H26" s="38"/>
      <c r="M26" s="96"/>
    </row>
    <row r="27" spans="1:9" ht="18" customHeight="1" thickBot="1">
      <c r="A27" s="40"/>
      <c r="B27" s="63" t="s">
        <v>16</v>
      </c>
      <c r="C27" s="70"/>
      <c r="D27" s="71"/>
      <c r="E27" s="105">
        <f>SUM(E16:E26)</f>
        <v>3209785</v>
      </c>
      <c r="F27" s="51">
        <f>SUM(F16:F26)</f>
        <v>0</v>
      </c>
      <c r="G27" s="64">
        <f>SUM(G16:G26)</f>
        <v>741378.8391594425</v>
      </c>
      <c r="H27" s="52">
        <f>SUM(H16:H26)</f>
        <v>741378.8391594425</v>
      </c>
      <c r="I27" s="47"/>
    </row>
    <row r="28" spans="1:8" ht="18" customHeight="1" thickBot="1">
      <c r="A28" s="45" t="s">
        <v>14</v>
      </c>
      <c r="B28" s="13"/>
      <c r="C28" s="18"/>
      <c r="D28" s="18"/>
      <c r="E28" s="18"/>
      <c r="F28" s="18"/>
      <c r="G28" s="18"/>
      <c r="H28" s="18"/>
    </row>
    <row r="29" spans="1:8" ht="18" customHeight="1">
      <c r="A29" s="32" t="s">
        <v>6</v>
      </c>
      <c r="B29" s="33"/>
      <c r="C29" s="34" t="s">
        <v>7</v>
      </c>
      <c r="D29" s="34" t="s">
        <v>15</v>
      </c>
      <c r="E29" s="34" t="s">
        <v>8</v>
      </c>
      <c r="F29" s="34" t="s">
        <v>9</v>
      </c>
      <c r="G29" s="35" t="s">
        <v>10</v>
      </c>
      <c r="H29" s="36" t="s">
        <v>11</v>
      </c>
    </row>
    <row r="30" spans="1:8" ht="18" customHeight="1">
      <c r="A30" s="37"/>
      <c r="B30" s="19"/>
      <c r="C30" s="20" t="s">
        <v>12</v>
      </c>
      <c r="D30" s="20"/>
      <c r="E30" s="48"/>
      <c r="F30" s="48"/>
      <c r="G30" s="49"/>
      <c r="H30" s="50"/>
    </row>
    <row r="31" spans="1:8" ht="18" customHeight="1">
      <c r="A31" s="37" t="s">
        <v>43</v>
      </c>
      <c r="B31" s="19"/>
      <c r="C31" s="23">
        <v>3771</v>
      </c>
      <c r="D31" s="20"/>
      <c r="E31" s="22">
        <v>2854347</v>
      </c>
      <c r="F31" s="22"/>
      <c r="G31" s="30"/>
      <c r="H31" s="38">
        <f>G31*1.03</f>
        <v>0</v>
      </c>
    </row>
    <row r="32" spans="1:8" ht="18" customHeight="1">
      <c r="A32" s="37" t="s">
        <v>44</v>
      </c>
      <c r="B32" s="19"/>
      <c r="C32" s="23">
        <v>3771</v>
      </c>
      <c r="D32" s="20"/>
      <c r="E32" s="22">
        <v>355438</v>
      </c>
      <c r="F32" s="22"/>
      <c r="G32" s="30"/>
      <c r="H32" s="38">
        <f>G32*1.03</f>
        <v>0</v>
      </c>
    </row>
    <row r="33" spans="1:8" ht="18" customHeight="1">
      <c r="A33" s="37"/>
      <c r="B33" s="19"/>
      <c r="C33" s="23"/>
      <c r="D33" s="21"/>
      <c r="E33" s="24"/>
      <c r="F33" s="24"/>
      <c r="G33" s="31"/>
      <c r="H33" s="39"/>
    </row>
    <row r="34" spans="1:8" ht="18" customHeight="1" thickBot="1">
      <c r="A34" s="40"/>
      <c r="B34" s="41" t="s">
        <v>13</v>
      </c>
      <c r="C34" s="42"/>
      <c r="D34" s="42"/>
      <c r="E34" s="51">
        <f>E31+E32</f>
        <v>3209785</v>
      </c>
      <c r="F34" s="51">
        <f>F31+F32</f>
        <v>0</v>
      </c>
      <c r="G34" s="51">
        <f>G31+G32</f>
        <v>0</v>
      </c>
      <c r="H34" s="52">
        <f>H31+H32</f>
        <v>0</v>
      </c>
    </row>
    <row r="35" spans="1:8" ht="18" customHeight="1">
      <c r="A35" s="18"/>
      <c r="B35" s="18"/>
      <c r="C35" s="18"/>
      <c r="D35" s="18"/>
      <c r="E35" s="25"/>
      <c r="F35" s="25"/>
      <c r="G35" s="25"/>
      <c r="H35" s="25"/>
    </row>
    <row r="36" spans="1:8" ht="18" customHeight="1" thickBot="1">
      <c r="A36" s="44" t="s">
        <v>17</v>
      </c>
      <c r="B36" s="13"/>
      <c r="C36" s="13"/>
      <c r="D36" s="13"/>
      <c r="E36" s="18"/>
      <c r="F36" s="18"/>
      <c r="G36" s="18"/>
      <c r="H36" s="18"/>
    </row>
    <row r="37" spans="1:10" ht="18" customHeight="1" thickBot="1">
      <c r="A37" s="93"/>
      <c r="B37" s="93"/>
      <c r="C37" s="93" t="s">
        <v>22</v>
      </c>
      <c r="D37" s="93"/>
      <c r="E37" s="94" t="s">
        <v>8</v>
      </c>
      <c r="F37" s="76" t="s">
        <v>9</v>
      </c>
      <c r="G37" s="77" t="s">
        <v>10</v>
      </c>
      <c r="H37" s="78" t="s">
        <v>11</v>
      </c>
      <c r="I37" s="26"/>
      <c r="J37" s="26"/>
    </row>
    <row r="38" spans="1:10" ht="18" customHeight="1">
      <c r="A38" s="88" t="s">
        <v>20</v>
      </c>
      <c r="B38" s="89"/>
      <c r="C38" s="90">
        <v>52110</v>
      </c>
      <c r="D38" s="91"/>
      <c r="E38" s="92">
        <v>12000</v>
      </c>
      <c r="F38" s="79"/>
      <c r="G38" s="34"/>
      <c r="H38" s="36"/>
      <c r="I38" s="26"/>
      <c r="J38" s="26"/>
    </row>
    <row r="39" spans="1:10" ht="18" customHeight="1">
      <c r="A39" s="37" t="s">
        <v>21</v>
      </c>
      <c r="B39" s="84"/>
      <c r="C39" s="23">
        <v>53127</v>
      </c>
      <c r="D39" s="74"/>
      <c r="E39" s="22">
        <f>1434800+285000</f>
        <v>1719800</v>
      </c>
      <c r="F39" s="75"/>
      <c r="G39" s="20"/>
      <c r="H39" s="67"/>
      <c r="I39" s="82"/>
      <c r="J39" s="26"/>
    </row>
    <row r="40" spans="1:10" ht="18" customHeight="1">
      <c r="A40" s="37" t="s">
        <v>23</v>
      </c>
      <c r="B40" s="84"/>
      <c r="C40" s="23">
        <v>53310</v>
      </c>
      <c r="D40" s="20"/>
      <c r="E40" s="22">
        <v>14000</v>
      </c>
      <c r="F40" s="20"/>
      <c r="G40" s="20"/>
      <c r="H40" s="67"/>
      <c r="I40" s="82"/>
      <c r="J40" s="26"/>
    </row>
    <row r="41" spans="1:10" ht="18" customHeight="1">
      <c r="A41" s="37" t="s">
        <v>24</v>
      </c>
      <c r="B41" s="84"/>
      <c r="C41" s="23">
        <v>53813</v>
      </c>
      <c r="D41" s="20"/>
      <c r="E41" s="22">
        <v>45624</v>
      </c>
      <c r="F41" s="20"/>
      <c r="G41" s="20"/>
      <c r="H41" s="67"/>
      <c r="I41" s="82"/>
      <c r="J41" s="26"/>
    </row>
    <row r="42" spans="1:10" ht="18" customHeight="1">
      <c r="A42" s="37" t="s">
        <v>25</v>
      </c>
      <c r="B42" s="84"/>
      <c r="C42" s="23">
        <v>56740</v>
      </c>
      <c r="D42" s="20"/>
      <c r="E42" s="22">
        <v>400000</v>
      </c>
      <c r="F42" s="20"/>
      <c r="G42" s="20"/>
      <c r="H42" s="67"/>
      <c r="I42" s="82"/>
      <c r="J42" s="26"/>
    </row>
    <row r="43" spans="1:10" ht="17.25" customHeight="1">
      <c r="A43" s="37" t="s">
        <v>26</v>
      </c>
      <c r="B43" s="85"/>
      <c r="C43" s="23">
        <v>53710</v>
      </c>
      <c r="D43" s="74"/>
      <c r="E43" s="22">
        <v>132000</v>
      </c>
      <c r="F43" s="75"/>
      <c r="G43" s="48"/>
      <c r="H43" s="50"/>
      <c r="I43" s="82"/>
      <c r="J43" s="26"/>
    </row>
    <row r="44" spans="1:10" ht="18" customHeight="1">
      <c r="A44" s="37" t="s">
        <v>27</v>
      </c>
      <c r="B44" s="85"/>
      <c r="C44" s="23">
        <v>56740</v>
      </c>
      <c r="D44" s="74"/>
      <c r="E44" s="22">
        <v>12750</v>
      </c>
      <c r="F44" s="75"/>
      <c r="G44" s="22"/>
      <c r="H44" s="38"/>
      <c r="I44" s="82"/>
      <c r="J44" s="27"/>
    </row>
    <row r="45" spans="1:10" ht="18" customHeight="1">
      <c r="A45" s="37" t="s">
        <v>28</v>
      </c>
      <c r="B45" s="85"/>
      <c r="C45" s="23">
        <v>53770</v>
      </c>
      <c r="D45" s="74"/>
      <c r="E45" s="22">
        <v>6000</v>
      </c>
      <c r="F45" s="75"/>
      <c r="G45" s="22"/>
      <c r="H45" s="38"/>
      <c r="I45" s="82"/>
      <c r="J45" s="27"/>
    </row>
    <row r="46" spans="1:9" ht="18" customHeight="1">
      <c r="A46" s="37" t="s">
        <v>30</v>
      </c>
      <c r="B46" s="86"/>
      <c r="C46" s="23">
        <v>51110</v>
      </c>
      <c r="D46" s="21"/>
      <c r="E46" s="22">
        <f>197725+28104</f>
        <v>225829</v>
      </c>
      <c r="F46" s="22"/>
      <c r="G46" s="22"/>
      <c r="H46" s="38"/>
      <c r="I46" s="82"/>
    </row>
    <row r="47" spans="1:9" ht="18" customHeight="1">
      <c r="A47" s="37" t="s">
        <v>29</v>
      </c>
      <c r="B47" s="86"/>
      <c r="C47" s="21">
        <v>59800</v>
      </c>
      <c r="D47" s="21"/>
      <c r="E47" s="22">
        <f>599448+42334</f>
        <v>641782</v>
      </c>
      <c r="F47" s="22"/>
      <c r="G47" s="22"/>
      <c r="H47" s="38"/>
      <c r="I47" s="82"/>
    </row>
    <row r="48" spans="1:10" ht="18" customHeight="1" thickBot="1">
      <c r="A48" s="40" t="s">
        <v>16</v>
      </c>
      <c r="B48" s="87"/>
      <c r="C48" s="42"/>
      <c r="D48" s="42"/>
      <c r="E48" s="51">
        <f>SUM(E38:E47)</f>
        <v>3209785</v>
      </c>
      <c r="F48" s="51"/>
      <c r="G48" s="51">
        <f>SUM(G38:G47)</f>
        <v>0</v>
      </c>
      <c r="H48" s="52">
        <f>SUM(H38:H47)</f>
        <v>0</v>
      </c>
      <c r="I48" s="28"/>
      <c r="J48" s="28"/>
    </row>
    <row r="49" spans="2:10" s="56" customFormat="1" ht="18" customHeight="1">
      <c r="B49" s="53"/>
      <c r="C49" s="53"/>
      <c r="D49" s="53"/>
      <c r="E49" s="54"/>
      <c r="F49" s="54"/>
      <c r="G49" s="54"/>
      <c r="H49" s="54"/>
      <c r="I49" s="55"/>
      <c r="J49" s="55"/>
    </row>
    <row r="50" spans="1:10" s="56" customFormat="1" ht="18" customHeight="1">
      <c r="A50" s="107" t="s">
        <v>61</v>
      </c>
      <c r="B50" s="53"/>
      <c r="C50" s="53"/>
      <c r="D50" s="53"/>
      <c r="E50" s="54"/>
      <c r="F50" s="54"/>
      <c r="G50" s="54"/>
      <c r="H50" s="54"/>
      <c r="I50" s="55"/>
      <c r="J50" s="55"/>
    </row>
    <row r="51" spans="1:10" s="56" customFormat="1" ht="53.25" customHeight="1">
      <c r="A51" s="111" t="s">
        <v>62</v>
      </c>
      <c r="B51" s="113"/>
      <c r="C51" s="113"/>
      <c r="D51" s="113"/>
      <c r="E51" s="113"/>
      <c r="F51" s="113"/>
      <c r="G51" s="113"/>
      <c r="H51" s="113"/>
      <c r="I51" s="55"/>
      <c r="J51" s="55"/>
    </row>
    <row r="52" spans="1:10" s="56" customFormat="1" ht="12.75">
      <c r="A52" s="111" t="s">
        <v>65</v>
      </c>
      <c r="B52" s="112"/>
      <c r="C52" s="112"/>
      <c r="D52" s="112"/>
      <c r="E52" s="112"/>
      <c r="F52" s="112"/>
      <c r="G52" s="112"/>
      <c r="H52" s="112"/>
      <c r="I52" s="55"/>
      <c r="J52" s="55"/>
    </row>
    <row r="53" spans="1:10" s="56" customFormat="1" ht="12.75">
      <c r="A53" s="112"/>
      <c r="B53" s="112"/>
      <c r="C53" s="112"/>
      <c r="D53" s="112"/>
      <c r="E53" s="112"/>
      <c r="F53" s="112"/>
      <c r="G53" s="112"/>
      <c r="H53" s="112"/>
      <c r="I53" s="55"/>
      <c r="J53" s="55"/>
    </row>
    <row r="54" spans="1:8" s="56" customFormat="1" ht="12.75">
      <c r="A54" s="112"/>
      <c r="B54" s="112"/>
      <c r="C54" s="112"/>
      <c r="D54" s="112"/>
      <c r="E54" s="112"/>
      <c r="F54" s="112"/>
      <c r="G54" s="112"/>
      <c r="H54" s="112"/>
    </row>
    <row r="55" spans="1:8" s="56" customFormat="1" ht="12.75">
      <c r="A55" s="112"/>
      <c r="B55" s="112"/>
      <c r="C55" s="112"/>
      <c r="D55" s="112"/>
      <c r="E55" s="112"/>
      <c r="F55" s="112"/>
      <c r="G55" s="112"/>
      <c r="H55" s="112"/>
    </row>
    <row r="56" spans="1:8" s="56" customFormat="1" ht="35.25" customHeight="1">
      <c r="A56" s="112"/>
      <c r="B56" s="112"/>
      <c r="C56" s="112"/>
      <c r="D56" s="112"/>
      <c r="E56" s="112"/>
      <c r="F56" s="112"/>
      <c r="G56" s="112"/>
      <c r="H56" s="112"/>
    </row>
    <row r="57" spans="1:8" s="56" customFormat="1" ht="12.75" hidden="1">
      <c r="A57" s="112"/>
      <c r="B57" s="112"/>
      <c r="C57" s="112"/>
      <c r="D57" s="112"/>
      <c r="E57" s="112"/>
      <c r="F57" s="112"/>
      <c r="G57" s="112"/>
      <c r="H57" s="112"/>
    </row>
    <row r="58" spans="1:8" s="56" customFormat="1" ht="12.75" hidden="1">
      <c r="A58" s="112"/>
      <c r="B58" s="112"/>
      <c r="C58" s="112"/>
      <c r="D58" s="112"/>
      <c r="E58" s="112"/>
      <c r="F58" s="112"/>
      <c r="G58" s="112"/>
      <c r="H58" s="112"/>
    </row>
    <row r="59" spans="1:8" s="56" customFormat="1" ht="12.75" hidden="1">
      <c r="A59" s="112"/>
      <c r="B59" s="112"/>
      <c r="C59" s="112"/>
      <c r="D59" s="112"/>
      <c r="E59" s="112"/>
      <c r="F59" s="112"/>
      <c r="G59" s="112"/>
      <c r="H59" s="112"/>
    </row>
    <row r="60" s="56" customFormat="1" ht="12.75">
      <c r="A60" s="53"/>
    </row>
    <row r="61" spans="1:8" s="56" customFormat="1" ht="41.25" customHeight="1">
      <c r="A61" s="111" t="s">
        <v>66</v>
      </c>
      <c r="B61" s="117"/>
      <c r="C61" s="117"/>
      <c r="D61" s="117"/>
      <c r="E61" s="117"/>
      <c r="F61" s="117"/>
      <c r="G61" s="117"/>
      <c r="H61" s="117"/>
    </row>
    <row r="62" spans="1:8" s="56" customFormat="1" ht="28.5" customHeight="1">
      <c r="A62" s="81" t="s">
        <v>18</v>
      </c>
      <c r="B62" s="80"/>
      <c r="C62" s="80"/>
      <c r="D62" s="80"/>
      <c r="E62" s="80"/>
      <c r="F62" s="80"/>
      <c r="G62" s="80"/>
      <c r="H62" s="80"/>
    </row>
    <row r="63" spans="1:8" s="56" customFormat="1" ht="95.25" customHeight="1">
      <c r="A63" s="111" t="s">
        <v>39</v>
      </c>
      <c r="B63" s="112"/>
      <c r="C63" s="112"/>
      <c r="D63" s="112"/>
      <c r="E63" s="112"/>
      <c r="F63" s="112"/>
      <c r="G63" s="112"/>
      <c r="H63" s="112"/>
    </row>
    <row r="64" spans="1:8" s="56" customFormat="1" ht="18" customHeight="1">
      <c r="A64" s="112" t="s">
        <v>67</v>
      </c>
      <c r="B64" s="112"/>
      <c r="C64" s="112"/>
      <c r="D64" s="112"/>
      <c r="E64" s="112"/>
      <c r="F64" s="112"/>
      <c r="G64" s="112"/>
      <c r="H64" s="112"/>
    </row>
    <row r="65" spans="1:8" s="56" customFormat="1" ht="16.5" customHeight="1">
      <c r="A65" s="118" t="s">
        <v>68</v>
      </c>
      <c r="B65" s="112"/>
      <c r="C65" s="112"/>
      <c r="D65" s="112"/>
      <c r="E65" s="112"/>
      <c r="F65" s="112"/>
      <c r="G65" s="112"/>
      <c r="H65" s="112"/>
    </row>
    <row r="66" spans="1:8" s="56" customFormat="1" ht="27.75" customHeight="1">
      <c r="A66" s="118" t="s">
        <v>40</v>
      </c>
      <c r="B66" s="112"/>
      <c r="C66" s="112"/>
      <c r="D66" s="112"/>
      <c r="E66" s="112"/>
      <c r="F66" s="112"/>
      <c r="G66" s="112"/>
      <c r="H66" s="112"/>
    </row>
    <row r="67" spans="1:8" s="56" customFormat="1" ht="27.75" customHeight="1">
      <c r="A67" s="118" t="s">
        <v>69</v>
      </c>
      <c r="B67" s="112"/>
      <c r="C67" s="112"/>
      <c r="D67" s="112"/>
      <c r="E67" s="112"/>
      <c r="F67" s="112"/>
      <c r="G67" s="112"/>
      <c r="H67" s="112"/>
    </row>
    <row r="68" spans="1:8" s="56" customFormat="1" ht="27" customHeight="1">
      <c r="A68" s="118" t="s">
        <v>70</v>
      </c>
      <c r="B68" s="112"/>
      <c r="C68" s="112"/>
      <c r="D68" s="112"/>
      <c r="E68" s="112"/>
      <c r="F68" s="112"/>
      <c r="G68" s="112"/>
      <c r="H68" s="112"/>
    </row>
    <row r="69" spans="1:8" s="56" customFormat="1" ht="24.75" customHeight="1">
      <c r="A69" s="118" t="s">
        <v>71</v>
      </c>
      <c r="B69" s="112"/>
      <c r="C69" s="112"/>
      <c r="D69" s="112"/>
      <c r="E69" s="112"/>
      <c r="F69" s="112"/>
      <c r="G69" s="112"/>
      <c r="H69" s="112"/>
    </row>
    <row r="70" s="56" customFormat="1" ht="12.75"/>
    <row r="71" s="56" customFormat="1" ht="13.5">
      <c r="A71" s="107" t="s">
        <v>60</v>
      </c>
    </row>
    <row r="72" spans="1:8" s="56" customFormat="1" ht="25.5" customHeight="1">
      <c r="A72" s="111" t="s">
        <v>45</v>
      </c>
      <c r="B72" s="113"/>
      <c r="C72" s="113"/>
      <c r="D72" s="113"/>
      <c r="E72" s="113"/>
      <c r="F72" s="113"/>
      <c r="G72" s="113"/>
      <c r="H72" s="113"/>
    </row>
    <row r="73" s="56" customFormat="1" ht="12.75"/>
    <row r="74" spans="1:8" s="56" customFormat="1" ht="39" customHeight="1">
      <c r="A74" s="111" t="s">
        <v>72</v>
      </c>
      <c r="B74" s="117"/>
      <c r="C74" s="117"/>
      <c r="D74" s="117"/>
      <c r="E74" s="117"/>
      <c r="F74" s="117"/>
      <c r="G74" s="117"/>
      <c r="H74" s="117"/>
    </row>
    <row r="75" s="56" customFormat="1" ht="12.75"/>
    <row r="76" s="56" customFormat="1" ht="12.75">
      <c r="A76" s="81" t="s">
        <v>18</v>
      </c>
    </row>
    <row r="77" spans="1:8" s="56" customFormat="1" ht="12.75">
      <c r="A77" s="111" t="s">
        <v>46</v>
      </c>
      <c r="B77" s="112"/>
      <c r="C77" s="112"/>
      <c r="D77" s="112"/>
      <c r="E77" s="112"/>
      <c r="F77" s="112"/>
      <c r="G77" s="112"/>
      <c r="H77" s="112"/>
    </row>
    <row r="79" spans="1:8" ht="90.75" customHeight="1">
      <c r="A79" s="111" t="s">
        <v>47</v>
      </c>
      <c r="B79" s="112"/>
      <c r="C79" s="112"/>
      <c r="D79" s="112"/>
      <c r="E79" s="112"/>
      <c r="F79" s="112"/>
      <c r="G79" s="112"/>
      <c r="H79" s="112"/>
    </row>
  </sheetData>
  <mergeCells count="17">
    <mergeCell ref="A72:H72"/>
    <mergeCell ref="A74:H74"/>
    <mergeCell ref="A77:H77"/>
    <mergeCell ref="A79:H79"/>
    <mergeCell ref="A66:H66"/>
    <mergeCell ref="A67:H67"/>
    <mergeCell ref="A68:H68"/>
    <mergeCell ref="A69:H69"/>
    <mergeCell ref="A61:H61"/>
    <mergeCell ref="A63:H63"/>
    <mergeCell ref="A64:H64"/>
    <mergeCell ref="A65:H65"/>
    <mergeCell ref="D6:H6"/>
    <mergeCell ref="A52:H59"/>
    <mergeCell ref="A51:H51"/>
    <mergeCell ref="A16:B16"/>
    <mergeCell ref="D7:H7"/>
  </mergeCells>
  <printOptions/>
  <pageMargins left="0.77" right="0.75" top="0.71" bottom="1" header="0.5" footer="0.5"/>
  <pageSetup fitToHeight="6" fitToWidth="1" horizontalDpi="600" verticalDpi="600" orientation="portrait" scale="82" r:id="rId1"/>
  <headerFooter alignWithMargins="0">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 County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 - mid year supplimental</dc:title>
  <dc:subject>PeopleSoft Upgrade</dc:subject>
  <dc:creator>Nancy Wickmark</dc:creator>
  <cp:keywords/>
  <dc:description/>
  <cp:lastModifiedBy>Pedroza, Melani</cp:lastModifiedBy>
  <cp:lastPrinted>2006-07-19T15:51:18Z</cp:lastPrinted>
  <dcterms:created xsi:type="dcterms:W3CDTF">1999-06-02T23:29:55Z</dcterms:created>
  <dcterms:modified xsi:type="dcterms:W3CDTF">2006-08-09T22:57:54Z</dcterms:modified>
  <cp:category/>
  <cp:version/>
  <cp:contentType/>
  <cp:contentStatus/>
</cp:coreProperties>
</file>