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40" yWindow="60" windowWidth="14610" windowHeight="9270" activeTab="0"/>
  </bookViews>
  <sheets>
    <sheet name="Crosswalk" sheetId="1" r:id="rId1"/>
  </sheets>
  <definedNames>
    <definedName name="_xlnm._FilterDatabase" localSheetId="0" hidden="1">'Crosswalk'!$A$4:$R$4</definedName>
    <definedName name="_xlnm.Print_Area" localSheetId="0">'Crosswalk'!$A$2:$R$64</definedName>
    <definedName name="_xlnm.Print_Titles" localSheetId="0">'Crosswalk'!$2:$4</definedName>
  </definedNames>
  <calcPr fullCalcOnLoad="1"/>
</workbook>
</file>

<file path=xl/sharedStrings.xml><?xml version="1.0" encoding="utf-8"?>
<sst xmlns="http://schemas.openxmlformats.org/spreadsheetml/2006/main" count="292" uniqueCount="163">
  <si>
    <t>Fund</t>
  </si>
  <si>
    <t>Appro</t>
  </si>
  <si>
    <t>Appro Name</t>
  </si>
  <si>
    <t>Line Item</t>
  </si>
  <si>
    <t>CI Code</t>
  </si>
  <si>
    <t>Title</t>
  </si>
  <si>
    <t>Appropriation</t>
  </si>
  <si>
    <t>Revenues</t>
  </si>
  <si>
    <t>Use of Fund Balance for Supplemental</t>
  </si>
  <si>
    <t>0010</t>
  </si>
  <si>
    <t>General</t>
  </si>
  <si>
    <t/>
  </si>
  <si>
    <t>Sheriff</t>
  </si>
  <si>
    <t>District Court</t>
  </si>
  <si>
    <t>1211</t>
  </si>
  <si>
    <t>Surface Water Management Local Drainage Services</t>
  </si>
  <si>
    <t>3000</t>
  </si>
  <si>
    <t>Capital Improvement Program</t>
  </si>
  <si>
    <t>General Capital Improvement Programs</t>
  </si>
  <si>
    <t>Appro Section</t>
  </si>
  <si>
    <t>Section</t>
  </si>
  <si>
    <t>Short CI</t>
  </si>
  <si>
    <t>Fund Name</t>
  </si>
  <si>
    <t xml:space="preserve">A </t>
  </si>
  <si>
    <t>FTEs</t>
  </si>
  <si>
    <t>A20000</t>
  </si>
  <si>
    <t>T20000</t>
  </si>
  <si>
    <t>A53000</t>
  </si>
  <si>
    <t>T53000</t>
  </si>
  <si>
    <t>A65000</t>
  </si>
  <si>
    <t>T65000</t>
  </si>
  <si>
    <t>Memberships and Dues</t>
  </si>
  <si>
    <t>A84500</t>
  </si>
  <si>
    <t>T84500</t>
  </si>
  <si>
    <t>A30010</t>
  </si>
  <si>
    <t>Ord Section</t>
  </si>
  <si>
    <t>Capital Supplemental</t>
  </si>
  <si>
    <t>Operating Supplemental</t>
  </si>
  <si>
    <t>TLPs</t>
  </si>
  <si>
    <t>B</t>
  </si>
  <si>
    <t>D</t>
  </si>
  <si>
    <t>E</t>
  </si>
  <si>
    <t>General Total</t>
  </si>
  <si>
    <t>Surface Water Management Local Drainage Services Total</t>
  </si>
  <si>
    <t>Capital Improvement Program Total</t>
  </si>
  <si>
    <t>Grand Total</t>
  </si>
  <si>
    <t>Sheriff Total</t>
  </si>
  <si>
    <t>District Court Total</t>
  </si>
  <si>
    <t>Memberships and Dues Total</t>
  </si>
  <si>
    <t>General Capital Improvement Programs Total</t>
  </si>
  <si>
    <t>1210</t>
  </si>
  <si>
    <t>Water and Land Resources Shared Services</t>
  </si>
  <si>
    <t>A74100</t>
  </si>
  <si>
    <t>T74110</t>
  </si>
  <si>
    <t>Water and Land Resources Shared Services Total</t>
  </si>
  <si>
    <t xml:space="preserve">C </t>
  </si>
  <si>
    <t>Grants</t>
  </si>
  <si>
    <t>Federal Housing and Community Development</t>
  </si>
  <si>
    <t>2140</t>
  </si>
  <si>
    <t>2460</t>
  </si>
  <si>
    <t>Grants Total</t>
  </si>
  <si>
    <t>Federal Housing and Community Development Total</t>
  </si>
  <si>
    <t>F</t>
  </si>
  <si>
    <t>G</t>
  </si>
  <si>
    <t>3rd Omnibus Supplemental Crosswalk 2012</t>
  </si>
  <si>
    <t>T20030</t>
  </si>
  <si>
    <t>S301</t>
  </si>
  <si>
    <t>S3</t>
  </si>
  <si>
    <t>Sound Transit Tunnel Barrier Security Overtime</t>
  </si>
  <si>
    <t>S306</t>
  </si>
  <si>
    <t>Ford Interceptor Supplemental</t>
  </si>
  <si>
    <t>S302</t>
  </si>
  <si>
    <t>District Court Interpreters</t>
  </si>
  <si>
    <t>A67000</t>
  </si>
  <si>
    <t>T67000</t>
  </si>
  <si>
    <t>Assessments</t>
  </si>
  <si>
    <t>S308</t>
  </si>
  <si>
    <t>Additional Pay Budget for Teamsters Local 763 Settlement</t>
  </si>
  <si>
    <t>S309</t>
  </si>
  <si>
    <t>Retirement Payouts</t>
  </si>
  <si>
    <t>S310</t>
  </si>
  <si>
    <t>Overtime/ Auto Allowance</t>
  </si>
  <si>
    <t>A69400</t>
  </si>
  <si>
    <t>T69400</t>
  </si>
  <si>
    <t>Human Services GF Transfers</t>
  </si>
  <si>
    <t>S300</t>
  </si>
  <si>
    <t>Winter Shelter General Fund Transfer</t>
  </si>
  <si>
    <t>Auburn District Court Start Up</t>
  </si>
  <si>
    <t>T74120</t>
  </si>
  <si>
    <t>National Pollutant Discharge Elimination System (NPDES) Outfall Monitoring</t>
  </si>
  <si>
    <t>NPDES Outfall Monitoring</t>
  </si>
  <si>
    <t>S303</t>
  </si>
  <si>
    <t>Department of Ecology Grant: Middle Green River Sub-Basin Riparian Restoration</t>
  </si>
  <si>
    <t>1421</t>
  </si>
  <si>
    <t>Children and Family Services</t>
  </si>
  <si>
    <t>A88800</t>
  </si>
  <si>
    <t>T88800</t>
  </si>
  <si>
    <t>Children and Family Services Community Services - Operating</t>
  </si>
  <si>
    <t>Winter Shelter Supplemental Appropriation</t>
  </si>
  <si>
    <t>A21400</t>
  </si>
  <si>
    <t>T21400</t>
  </si>
  <si>
    <t>2012 Grant Fund Carryover</t>
  </si>
  <si>
    <t>A35000</t>
  </si>
  <si>
    <t>T35010</t>
  </si>
  <si>
    <t>Federal Housing &amp; Community Development Community Development Block Grant Reappropriation</t>
  </si>
  <si>
    <t>T35000</t>
  </si>
  <si>
    <t>Federal Housing &amp; Community Development HOME Investment Partnership Grant Reappropriation</t>
  </si>
  <si>
    <t>Federal Housing &amp; Community Development Grants Reappropriation</t>
  </si>
  <si>
    <t>5520</t>
  </si>
  <si>
    <t>Insurance</t>
  </si>
  <si>
    <t>A15400</t>
  </si>
  <si>
    <t>T14000</t>
  </si>
  <si>
    <t>Risk Management</t>
  </si>
  <si>
    <t>S307</t>
  </si>
  <si>
    <t>Insurance Fund Claim Expenses</t>
  </si>
  <si>
    <t>8510</t>
  </si>
  <si>
    <t>Stadium G.O. Bond Redemption</t>
  </si>
  <si>
    <t>A46700</t>
  </si>
  <si>
    <t>T46700</t>
  </si>
  <si>
    <t>Stadium Fund Balance Transfer</t>
  </si>
  <si>
    <t>Fund 3151, Project 1047155: Shadow Lake Bog - Scope Change</t>
  </si>
  <si>
    <t>Fund 3771, Project 1047293: IT Re-org - Remaining IT Reorg request</t>
  </si>
  <si>
    <t>Fund 4503, Project 1111950: KCIT Transfer Funds From Fund 3471 to Radio Capital Fund</t>
  </si>
  <si>
    <t>S304</t>
  </si>
  <si>
    <t>Fund 3771, Project 1113974: HIT - Health Information Technology Project Funding</t>
  </si>
  <si>
    <t>S305</t>
  </si>
  <si>
    <t>Fund 3951, Project 1118647:  Auburn District Court Start Up</t>
  </si>
  <si>
    <t>Public Transportation Fund Transfers from CIP</t>
  </si>
  <si>
    <t>Transfer from Transit Capital to the Operating Sub-Fund</t>
  </si>
  <si>
    <t>4640</t>
  </si>
  <si>
    <t>Public Transportation</t>
  </si>
  <si>
    <t>A84300</t>
  </si>
  <si>
    <t>Transit Debt Service</t>
  </si>
  <si>
    <t>Transit Debt Expenditures</t>
  </si>
  <si>
    <t>Memberships and Dues Proviso Change Placeholder</t>
  </si>
  <si>
    <t>T84300</t>
  </si>
  <si>
    <t>NEW1</t>
  </si>
  <si>
    <t>NEW2</t>
  </si>
  <si>
    <t>Children and Family Services Total</t>
  </si>
  <si>
    <t>Insurance Total</t>
  </si>
  <si>
    <t>Stadium G.O. Bond Redemption Total</t>
  </si>
  <si>
    <t>Public Transportation Total</t>
  </si>
  <si>
    <t>Assessments Total</t>
  </si>
  <si>
    <t>Human Services GF Transfers Total</t>
  </si>
  <si>
    <t>Children and Family Services Community Services - Operating Total</t>
  </si>
  <si>
    <t>Risk Management Total</t>
  </si>
  <si>
    <t>Public Transportation Fund Transfers from CIP Total</t>
  </si>
  <si>
    <t>Transit Debt Service Total</t>
  </si>
  <si>
    <t>A69900</t>
  </si>
  <si>
    <t>T69900</t>
  </si>
  <si>
    <t>CIP GF Transfers</t>
  </si>
  <si>
    <t>CIP GF Transfers Total</t>
  </si>
  <si>
    <t>A08500</t>
  </si>
  <si>
    <t>T08500</t>
  </si>
  <si>
    <t>Office of Law Enforcement Oversight</t>
  </si>
  <si>
    <t>Transfer to the King County Sheriff Office for Training</t>
  </si>
  <si>
    <t>Transfer from the Office of Law Enforcement Oversight for Training</t>
  </si>
  <si>
    <t>A14000</t>
  </si>
  <si>
    <t>Office of Performance, Strategy and Budget</t>
  </si>
  <si>
    <t>South Park Bridge Mitigation</t>
  </si>
  <si>
    <t>Office of Law Enforcement Oversight Total</t>
  </si>
  <si>
    <t>Office of Performance, Strategy and Budget Total</t>
  </si>
  <si>
    <t>AXXXXX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</si>
</sst>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 horizontal="center" wrapText="1"/>
    </xf>
    <xf numFmtId="164" fontId="0" fillId="0" borderId="0" xfId="42" applyNumberFormat="1" applyFont="1" applyAlignment="1">
      <alignment wrapText="1"/>
    </xf>
    <xf numFmtId="164" fontId="0" fillId="0" borderId="0" xfId="42" applyNumberFormat="1" applyFont="1" applyAlignment="1">
      <alignment/>
    </xf>
    <xf numFmtId="0" fontId="0" fillId="0" borderId="0" xfId="0" applyAlignment="1">
      <alignment horizontal="center" wrapText="1"/>
    </xf>
    <xf numFmtId="164" fontId="4" fillId="33" borderId="10" xfId="42" applyNumberFormat="1" applyFont="1" applyFill="1" applyBorder="1" applyAlignment="1">
      <alignment horizontal="center" wrapText="1"/>
    </xf>
    <xf numFmtId="164" fontId="4" fillId="34" borderId="10" xfId="42" applyNumberFormat="1" applyFont="1" applyFill="1" applyBorder="1" applyAlignment="1">
      <alignment horizontal="center" wrapText="1"/>
    </xf>
    <xf numFmtId="0" fontId="4" fillId="35" borderId="10" xfId="56" applyFont="1" applyFill="1" applyBorder="1" applyAlignment="1">
      <alignment horizontal="center" wrapText="1"/>
      <protection/>
    </xf>
    <xf numFmtId="0" fontId="4" fillId="35" borderId="10" xfId="56" applyFont="1" applyFill="1" applyBorder="1" applyAlignment="1">
      <alignment horizontal="left" wrapText="1"/>
      <protection/>
    </xf>
    <xf numFmtId="164" fontId="4" fillId="35" borderId="10" xfId="42" applyNumberFormat="1" applyFont="1" applyFill="1" applyBorder="1" applyAlignment="1">
      <alignment horizontal="center" wrapText="1"/>
    </xf>
    <xf numFmtId="0" fontId="40" fillId="0" borderId="0" xfId="0" applyFont="1" applyFill="1" applyAlignment="1">
      <alignment wrapText="1"/>
    </xf>
    <xf numFmtId="164" fontId="43" fillId="32" borderId="11" xfId="42" applyNumberFormat="1" applyFont="1" applyFill="1" applyBorder="1" applyAlignment="1">
      <alignment horizontal="center"/>
    </xf>
    <xf numFmtId="164" fontId="43" fillId="32" borderId="11" xfId="42" applyNumberFormat="1" applyFont="1" applyFill="1" applyBorder="1" applyAlignment="1">
      <alignment horizontal="center" wrapText="1"/>
    </xf>
    <xf numFmtId="164" fontId="43" fillId="3" borderId="11" xfId="42" applyNumberFormat="1" applyFont="1" applyFill="1" applyBorder="1" applyAlignment="1">
      <alignment horizontal="center" wrapText="1"/>
    </xf>
    <xf numFmtId="164" fontId="4" fillId="36" borderId="10" xfId="42" applyNumberFormat="1" applyFont="1" applyFill="1" applyBorder="1" applyAlignment="1">
      <alignment horizontal="center" wrapText="1"/>
    </xf>
    <xf numFmtId="164" fontId="8" fillId="36" borderId="10" xfId="42" applyNumberFormat="1" applyFont="1" applyFill="1" applyBorder="1" applyAlignment="1">
      <alignment horizontal="center" wrapText="1"/>
    </xf>
    <xf numFmtId="0" fontId="9" fillId="0" borderId="12" xfId="55" applyFont="1" applyFill="1" applyBorder="1" applyAlignment="1">
      <alignment horizontal="center" wrapText="1"/>
      <protection/>
    </xf>
    <xf numFmtId="0" fontId="9" fillId="0" borderId="12" xfId="55" applyFont="1" applyFill="1" applyBorder="1" applyAlignment="1">
      <alignment wrapText="1"/>
      <protection/>
    </xf>
    <xf numFmtId="0" fontId="44" fillId="0" borderId="12" xfId="0" applyFont="1" applyBorder="1" applyAlignment="1">
      <alignment/>
    </xf>
    <xf numFmtId="164" fontId="9" fillId="0" borderId="12" xfId="42" applyNumberFormat="1" applyFont="1" applyFill="1" applyBorder="1" applyAlignment="1">
      <alignment horizontal="right" wrapText="1"/>
    </xf>
    <xf numFmtId="164" fontId="9" fillId="3" borderId="12" xfId="42" applyNumberFormat="1" applyFont="1" applyFill="1" applyBorder="1" applyAlignment="1">
      <alignment horizontal="right" wrapText="1"/>
    </xf>
    <xf numFmtId="164" fontId="9" fillId="37" borderId="12" xfId="42" applyNumberFormat="1" applyFont="1" applyFill="1" applyBorder="1" applyAlignment="1">
      <alignment horizontal="right" wrapText="1"/>
    </xf>
    <xf numFmtId="164" fontId="9" fillId="7" borderId="12" xfId="42" applyNumberFormat="1" applyFont="1" applyFill="1" applyBorder="1" applyAlignment="1">
      <alignment horizontal="right" wrapText="1"/>
    </xf>
    <xf numFmtId="164" fontId="9" fillId="32" borderId="12" xfId="42" applyNumberFormat="1" applyFont="1" applyFill="1" applyBorder="1" applyAlignment="1">
      <alignment horizontal="right" wrapText="1"/>
    </xf>
    <xf numFmtId="0" fontId="4" fillId="0" borderId="12" xfId="55" applyNumberFormat="1" applyFont="1" applyFill="1" applyBorder="1" applyAlignment="1">
      <alignment wrapText="1"/>
      <protection/>
    </xf>
    <xf numFmtId="0" fontId="9" fillId="0" borderId="12" xfId="55" applyFont="1" applyFill="1" applyBorder="1" applyAlignment="1">
      <alignment wrapText="1"/>
      <protection/>
    </xf>
    <xf numFmtId="0" fontId="4" fillId="0" borderId="12" xfId="55" applyFont="1" applyFill="1" applyBorder="1" applyAlignment="1">
      <alignment wrapText="1"/>
      <protection/>
    </xf>
    <xf numFmtId="164" fontId="43" fillId="37" borderId="11" xfId="42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rosswalk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3"/>
  <sheetViews>
    <sheetView tabSelected="1" zoomScalePageLayoutView="0" workbookViewId="0" topLeftCell="A1">
      <selection activeCell="A1" sqref="A1"/>
    </sheetView>
  </sheetViews>
  <sheetFormatPr defaultColWidth="9.140625" defaultRowHeight="25.5" customHeight="1" outlineLevelRow="3"/>
  <cols>
    <col min="1" max="1" width="9.7109375" style="1" customWidth="1"/>
    <col min="2" max="2" width="0.2890625" style="1" customWidth="1"/>
    <col min="3" max="3" width="0.42578125" style="1" customWidth="1"/>
    <col min="4" max="4" width="20.28125" style="0" customWidth="1"/>
    <col min="5" max="5" width="10.00390625" style="3" customWidth="1"/>
    <col min="6" max="6" width="9.421875" style="0" customWidth="1"/>
    <col min="7" max="7" width="31.140625" style="0" customWidth="1"/>
    <col min="8" max="8" width="6.57421875" style="7" customWidth="1"/>
    <col min="9" max="9" width="0.13671875" style="1" customWidth="1"/>
    <col min="10" max="10" width="0.2890625" style="1" customWidth="1"/>
    <col min="11" max="11" width="65.421875" style="0" customWidth="1"/>
    <col min="12" max="12" width="16.140625" style="5" customWidth="1"/>
    <col min="13" max="14" width="14.28125" style="6" customWidth="1"/>
    <col min="15" max="15" width="13.7109375" style="6" customWidth="1"/>
    <col min="16" max="16" width="9.00390625" style="6" hidden="1" customWidth="1"/>
    <col min="17" max="17" width="10.140625" style="6" hidden="1" customWidth="1"/>
    <col min="18" max="18" width="19.7109375" style="6" customWidth="1"/>
  </cols>
  <sheetData>
    <row r="2" spans="1:18" ht="25.5" customHeight="1">
      <c r="A2" s="31" t="s">
        <v>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8:18" s="2" customFormat="1" ht="25.5" customHeight="1">
      <c r="H3" s="4"/>
      <c r="L3" s="15" t="s">
        <v>23</v>
      </c>
      <c r="M3" s="16" t="s">
        <v>39</v>
      </c>
      <c r="N3" s="16" t="s">
        <v>55</v>
      </c>
      <c r="O3" s="30" t="s">
        <v>40</v>
      </c>
      <c r="P3" s="18" t="s">
        <v>41</v>
      </c>
      <c r="Q3" s="18" t="s">
        <v>62</v>
      </c>
      <c r="R3" s="14" t="s">
        <v>63</v>
      </c>
    </row>
    <row r="4" spans="1:18" s="13" customFormat="1" ht="71.25" customHeight="1">
      <c r="A4" s="10" t="s">
        <v>35</v>
      </c>
      <c r="B4" s="10" t="s">
        <v>19</v>
      </c>
      <c r="C4" s="10" t="s">
        <v>0</v>
      </c>
      <c r="D4" s="11" t="s">
        <v>22</v>
      </c>
      <c r="E4" s="10" t="s">
        <v>1</v>
      </c>
      <c r="F4" s="11" t="s">
        <v>20</v>
      </c>
      <c r="G4" s="11" t="s">
        <v>2</v>
      </c>
      <c r="H4" s="10" t="s">
        <v>3</v>
      </c>
      <c r="I4" s="10" t="s">
        <v>4</v>
      </c>
      <c r="J4" s="10" t="s">
        <v>21</v>
      </c>
      <c r="K4" s="10" t="s">
        <v>5</v>
      </c>
      <c r="L4" s="12" t="s">
        <v>6</v>
      </c>
      <c r="M4" s="8" t="s">
        <v>37</v>
      </c>
      <c r="N4" s="8" t="s">
        <v>36</v>
      </c>
      <c r="O4" s="9" t="s">
        <v>7</v>
      </c>
      <c r="P4" s="17" t="s">
        <v>24</v>
      </c>
      <c r="Q4" s="17" t="s">
        <v>38</v>
      </c>
      <c r="R4" s="12" t="s">
        <v>8</v>
      </c>
    </row>
    <row r="5" spans="1:18" ht="25.5" customHeight="1" outlineLevel="3">
      <c r="A5" s="19">
        <v>2</v>
      </c>
      <c r="B5" s="19"/>
      <c r="C5" s="20"/>
      <c r="D5" s="20" t="s">
        <v>10</v>
      </c>
      <c r="E5" s="20" t="s">
        <v>152</v>
      </c>
      <c r="F5" s="20" t="s">
        <v>153</v>
      </c>
      <c r="G5" s="20" t="s">
        <v>154</v>
      </c>
      <c r="H5" s="19">
        <v>1</v>
      </c>
      <c r="I5" s="20" t="s">
        <v>66</v>
      </c>
      <c r="J5" s="20" t="s">
        <v>67</v>
      </c>
      <c r="K5" s="21" t="s">
        <v>155</v>
      </c>
      <c r="L5" s="22">
        <v>-25000</v>
      </c>
      <c r="M5" s="23">
        <v>-25000</v>
      </c>
      <c r="N5" s="23"/>
      <c r="O5" s="24"/>
      <c r="P5" s="25"/>
      <c r="Q5" s="25"/>
      <c r="R5" s="26">
        <f>O5-M5</f>
        <v>25000</v>
      </c>
    </row>
    <row r="6" spans="1:18" ht="25.5" customHeight="1" outlineLevel="2">
      <c r="A6" s="19"/>
      <c r="B6" s="19"/>
      <c r="C6" s="20"/>
      <c r="D6" s="20"/>
      <c r="E6" s="20"/>
      <c r="F6" s="20"/>
      <c r="G6" s="27" t="s">
        <v>160</v>
      </c>
      <c r="H6" s="19">
        <v>2</v>
      </c>
      <c r="I6" s="20"/>
      <c r="J6" s="20"/>
      <c r="K6" s="21"/>
      <c r="L6" s="22">
        <f aca="true" t="shared" si="0" ref="L6:R6">SUBTOTAL(9,L5:L5)</f>
        <v>-25000</v>
      </c>
      <c r="M6" s="23">
        <f t="shared" si="0"/>
        <v>-25000</v>
      </c>
      <c r="N6" s="23">
        <f t="shared" si="0"/>
        <v>0</v>
      </c>
      <c r="O6" s="24">
        <f t="shared" si="0"/>
        <v>0</v>
      </c>
      <c r="P6" s="25">
        <f t="shared" si="0"/>
        <v>0</v>
      </c>
      <c r="Q6" s="25">
        <f t="shared" si="0"/>
        <v>0</v>
      </c>
      <c r="R6" s="26">
        <f t="shared" si="0"/>
        <v>25000</v>
      </c>
    </row>
    <row r="7" spans="1:18" ht="25.5" customHeight="1" outlineLevel="3">
      <c r="A7" s="19">
        <v>3</v>
      </c>
      <c r="B7" s="19"/>
      <c r="C7" s="20"/>
      <c r="D7" s="28" t="s">
        <v>10</v>
      </c>
      <c r="E7" s="28" t="s">
        <v>157</v>
      </c>
      <c r="F7" s="28" t="s">
        <v>111</v>
      </c>
      <c r="G7" s="28" t="s">
        <v>158</v>
      </c>
      <c r="H7" s="19">
        <v>3</v>
      </c>
      <c r="I7" s="28" t="s">
        <v>66</v>
      </c>
      <c r="J7" s="28" t="s">
        <v>67</v>
      </c>
      <c r="K7" s="21" t="s">
        <v>159</v>
      </c>
      <c r="L7" s="22">
        <v>150000</v>
      </c>
      <c r="M7" s="23">
        <v>150000</v>
      </c>
      <c r="N7" s="23"/>
      <c r="O7" s="24"/>
      <c r="P7" s="25"/>
      <c r="Q7" s="25"/>
      <c r="R7" s="26">
        <f>O7-M7</f>
        <v>-150000</v>
      </c>
    </row>
    <row r="8" spans="1:18" ht="25.5" customHeight="1" outlineLevel="2">
      <c r="A8" s="19"/>
      <c r="B8" s="19"/>
      <c r="C8" s="20"/>
      <c r="D8" s="28"/>
      <c r="E8" s="28"/>
      <c r="F8" s="28"/>
      <c r="G8" s="29" t="s">
        <v>161</v>
      </c>
      <c r="H8" s="19">
        <v>4</v>
      </c>
      <c r="I8" s="28"/>
      <c r="J8" s="28"/>
      <c r="K8" s="21"/>
      <c r="L8" s="22">
        <f aca="true" t="shared" si="1" ref="L8:R8">SUBTOTAL(9,L7:L7)</f>
        <v>150000</v>
      </c>
      <c r="M8" s="23">
        <f t="shared" si="1"/>
        <v>150000</v>
      </c>
      <c r="N8" s="23">
        <f t="shared" si="1"/>
        <v>0</v>
      </c>
      <c r="O8" s="24">
        <f t="shared" si="1"/>
        <v>0</v>
      </c>
      <c r="P8" s="25">
        <f t="shared" si="1"/>
        <v>0</v>
      </c>
      <c r="Q8" s="25">
        <f t="shared" si="1"/>
        <v>0</v>
      </c>
      <c r="R8" s="26">
        <f t="shared" si="1"/>
        <v>-150000</v>
      </c>
    </row>
    <row r="9" spans="1:18" ht="25.5" customHeight="1" outlineLevel="3">
      <c r="A9" s="19">
        <v>4</v>
      </c>
      <c r="B9" s="19">
        <v>22</v>
      </c>
      <c r="C9" s="20" t="s">
        <v>9</v>
      </c>
      <c r="D9" s="20" t="s">
        <v>10</v>
      </c>
      <c r="E9" s="20" t="s">
        <v>25</v>
      </c>
      <c r="F9" s="20" t="s">
        <v>65</v>
      </c>
      <c r="G9" s="20" t="s">
        <v>12</v>
      </c>
      <c r="H9" s="19">
        <v>5</v>
      </c>
      <c r="I9" s="20" t="s">
        <v>66</v>
      </c>
      <c r="J9" s="20" t="s">
        <v>67</v>
      </c>
      <c r="K9" s="20" t="s">
        <v>68</v>
      </c>
      <c r="L9" s="22">
        <v>236917</v>
      </c>
      <c r="M9" s="23">
        <f>L9</f>
        <v>236917</v>
      </c>
      <c r="N9" s="23">
        <v>0</v>
      </c>
      <c r="O9" s="24">
        <v>236917</v>
      </c>
      <c r="P9" s="25">
        <v>0</v>
      </c>
      <c r="Q9" s="25">
        <v>0</v>
      </c>
      <c r="R9" s="26">
        <f>O9-M9</f>
        <v>0</v>
      </c>
    </row>
    <row r="10" spans="1:18" ht="25.5" customHeight="1" outlineLevel="3">
      <c r="A10" s="19">
        <v>4</v>
      </c>
      <c r="B10" s="19">
        <v>22</v>
      </c>
      <c r="C10" s="20" t="s">
        <v>9</v>
      </c>
      <c r="D10" s="20" t="s">
        <v>10</v>
      </c>
      <c r="E10" s="20" t="s">
        <v>25</v>
      </c>
      <c r="F10" s="20" t="s">
        <v>26</v>
      </c>
      <c r="G10" s="20" t="s">
        <v>12</v>
      </c>
      <c r="H10" s="19">
        <v>6</v>
      </c>
      <c r="I10" s="20" t="s">
        <v>69</v>
      </c>
      <c r="J10" s="20" t="s">
        <v>67</v>
      </c>
      <c r="K10" s="20" t="s">
        <v>70</v>
      </c>
      <c r="L10" s="22">
        <v>240000</v>
      </c>
      <c r="M10" s="23">
        <f aca="true" t="shared" si="2" ref="M10:M48">L10</f>
        <v>240000</v>
      </c>
      <c r="N10" s="23">
        <v>0</v>
      </c>
      <c r="O10" s="24">
        <v>0</v>
      </c>
      <c r="P10" s="25">
        <v>0</v>
      </c>
      <c r="Q10" s="25">
        <v>0</v>
      </c>
      <c r="R10" s="26">
        <f aca="true" t="shared" si="3" ref="R10:R60">O10-M10</f>
        <v>-240000</v>
      </c>
    </row>
    <row r="11" spans="1:18" ht="25.5" customHeight="1" outlineLevel="3">
      <c r="A11" s="19">
        <v>4</v>
      </c>
      <c r="B11" s="19">
        <v>22</v>
      </c>
      <c r="C11" s="20" t="s">
        <v>9</v>
      </c>
      <c r="D11" s="20" t="s">
        <v>10</v>
      </c>
      <c r="E11" s="20" t="s">
        <v>25</v>
      </c>
      <c r="F11" s="20" t="s">
        <v>26</v>
      </c>
      <c r="G11" s="20" t="s">
        <v>12</v>
      </c>
      <c r="H11" s="19">
        <v>7</v>
      </c>
      <c r="I11" s="28" t="s">
        <v>113</v>
      </c>
      <c r="J11" s="20" t="s">
        <v>67</v>
      </c>
      <c r="K11" s="21" t="s">
        <v>156</v>
      </c>
      <c r="L11" s="22">
        <v>25000</v>
      </c>
      <c r="M11" s="23">
        <f>L11</f>
        <v>25000</v>
      </c>
      <c r="N11" s="23">
        <v>0</v>
      </c>
      <c r="O11" s="24">
        <v>0</v>
      </c>
      <c r="P11" s="25">
        <v>0</v>
      </c>
      <c r="Q11" s="25">
        <v>0</v>
      </c>
      <c r="R11" s="26">
        <f>O11-M11</f>
        <v>-25000</v>
      </c>
    </row>
    <row r="12" spans="1:18" ht="25.5" customHeight="1" outlineLevel="2">
      <c r="A12" s="19"/>
      <c r="B12" s="19"/>
      <c r="C12" s="20"/>
      <c r="D12" s="20"/>
      <c r="E12" s="20"/>
      <c r="F12" s="20"/>
      <c r="G12" s="29" t="s">
        <v>46</v>
      </c>
      <c r="H12" s="19">
        <v>8</v>
      </c>
      <c r="I12" s="28"/>
      <c r="J12" s="20"/>
      <c r="K12" s="21"/>
      <c r="L12" s="22">
        <f aca="true" t="shared" si="4" ref="L12:R12">SUBTOTAL(9,L9:L11)</f>
        <v>501917</v>
      </c>
      <c r="M12" s="23">
        <f t="shared" si="4"/>
        <v>501917</v>
      </c>
      <c r="N12" s="23">
        <f t="shared" si="4"/>
        <v>0</v>
      </c>
      <c r="O12" s="24">
        <f t="shared" si="4"/>
        <v>236917</v>
      </c>
      <c r="P12" s="25">
        <f t="shared" si="4"/>
        <v>0</v>
      </c>
      <c r="Q12" s="25">
        <f t="shared" si="4"/>
        <v>0</v>
      </c>
      <c r="R12" s="26">
        <f t="shared" si="4"/>
        <v>-265000</v>
      </c>
    </row>
    <row r="13" spans="1:18" ht="25.5" customHeight="1" outlineLevel="3">
      <c r="A13" s="19">
        <v>5</v>
      </c>
      <c r="B13" s="19">
        <v>33</v>
      </c>
      <c r="C13" s="20" t="s">
        <v>9</v>
      </c>
      <c r="D13" s="20" t="s">
        <v>10</v>
      </c>
      <c r="E13" s="20" t="s">
        <v>27</v>
      </c>
      <c r="F13" s="20" t="s">
        <v>28</v>
      </c>
      <c r="G13" s="20" t="s">
        <v>13</v>
      </c>
      <c r="H13" s="19">
        <v>9</v>
      </c>
      <c r="I13" s="20" t="s">
        <v>71</v>
      </c>
      <c r="J13" s="20" t="s">
        <v>67</v>
      </c>
      <c r="K13" s="20" t="s">
        <v>72</v>
      </c>
      <c r="L13" s="22">
        <v>200000</v>
      </c>
      <c r="M13" s="23">
        <f t="shared" si="2"/>
        <v>200000</v>
      </c>
      <c r="N13" s="23">
        <v>0</v>
      </c>
      <c r="O13" s="24">
        <v>0</v>
      </c>
      <c r="P13" s="25">
        <v>0</v>
      </c>
      <c r="Q13" s="25">
        <v>0</v>
      </c>
      <c r="R13" s="26">
        <f t="shared" si="3"/>
        <v>-200000</v>
      </c>
    </row>
    <row r="14" spans="1:18" ht="25.5" customHeight="1" outlineLevel="2">
      <c r="A14" s="19"/>
      <c r="B14" s="19"/>
      <c r="C14" s="20"/>
      <c r="D14" s="20"/>
      <c r="E14" s="20"/>
      <c r="F14" s="20"/>
      <c r="G14" s="29" t="s">
        <v>47</v>
      </c>
      <c r="H14" s="19">
        <v>10</v>
      </c>
      <c r="I14" s="20"/>
      <c r="J14" s="20"/>
      <c r="K14" s="20"/>
      <c r="L14" s="22">
        <f aca="true" t="shared" si="5" ref="L14:R14">SUBTOTAL(9,L13:L13)</f>
        <v>200000</v>
      </c>
      <c r="M14" s="23">
        <f t="shared" si="5"/>
        <v>200000</v>
      </c>
      <c r="N14" s="23">
        <f t="shared" si="5"/>
        <v>0</v>
      </c>
      <c r="O14" s="24">
        <f t="shared" si="5"/>
        <v>0</v>
      </c>
      <c r="P14" s="25">
        <f t="shared" si="5"/>
        <v>0</v>
      </c>
      <c r="Q14" s="25">
        <f t="shared" si="5"/>
        <v>0</v>
      </c>
      <c r="R14" s="26">
        <f t="shared" si="5"/>
        <v>-200000</v>
      </c>
    </row>
    <row r="15" spans="1:18" ht="25.5" customHeight="1" outlineLevel="3">
      <c r="A15" s="19">
        <v>6</v>
      </c>
      <c r="B15" s="19">
        <v>39</v>
      </c>
      <c r="C15" s="20" t="s">
        <v>9</v>
      </c>
      <c r="D15" s="20" t="s">
        <v>10</v>
      </c>
      <c r="E15" s="20" t="s">
        <v>29</v>
      </c>
      <c r="F15" s="20" t="s">
        <v>30</v>
      </c>
      <c r="G15" s="20" t="s">
        <v>31</v>
      </c>
      <c r="H15" s="19">
        <v>11</v>
      </c>
      <c r="I15" s="20" t="s">
        <v>66</v>
      </c>
      <c r="J15" s="20" t="s">
        <v>67</v>
      </c>
      <c r="K15" s="20" t="s">
        <v>134</v>
      </c>
      <c r="L15" s="22">
        <v>0.01</v>
      </c>
      <c r="M15" s="23">
        <f t="shared" si="2"/>
        <v>0.01</v>
      </c>
      <c r="N15" s="23">
        <v>0</v>
      </c>
      <c r="O15" s="24">
        <v>0</v>
      </c>
      <c r="P15" s="25">
        <v>0</v>
      </c>
      <c r="Q15" s="25">
        <v>0</v>
      </c>
      <c r="R15" s="26">
        <f t="shared" si="3"/>
        <v>-0.01</v>
      </c>
    </row>
    <row r="16" spans="1:18" ht="25.5" customHeight="1" outlineLevel="2">
      <c r="A16" s="19"/>
      <c r="B16" s="19"/>
      <c r="C16" s="20"/>
      <c r="D16" s="20"/>
      <c r="E16" s="20"/>
      <c r="F16" s="20"/>
      <c r="G16" s="29" t="s">
        <v>48</v>
      </c>
      <c r="H16" s="19">
        <v>12</v>
      </c>
      <c r="I16" s="20"/>
      <c r="J16" s="20"/>
      <c r="K16" s="20"/>
      <c r="L16" s="22">
        <f aca="true" t="shared" si="6" ref="L16:R16">SUBTOTAL(9,L15:L15)</f>
        <v>0.01</v>
      </c>
      <c r="M16" s="23">
        <f t="shared" si="6"/>
        <v>0.01</v>
      </c>
      <c r="N16" s="23">
        <f t="shared" si="6"/>
        <v>0</v>
      </c>
      <c r="O16" s="24">
        <f t="shared" si="6"/>
        <v>0</v>
      </c>
      <c r="P16" s="25">
        <f t="shared" si="6"/>
        <v>0</v>
      </c>
      <c r="Q16" s="25">
        <f t="shared" si="6"/>
        <v>0</v>
      </c>
      <c r="R16" s="26">
        <f t="shared" si="6"/>
        <v>-0.01</v>
      </c>
    </row>
    <row r="17" spans="1:18" ht="25.5" customHeight="1" outlineLevel="3">
      <c r="A17" s="19">
        <v>7</v>
      </c>
      <c r="B17" s="19">
        <v>41</v>
      </c>
      <c r="C17" s="20" t="s">
        <v>9</v>
      </c>
      <c r="D17" s="20" t="s">
        <v>10</v>
      </c>
      <c r="E17" s="20" t="s">
        <v>73</v>
      </c>
      <c r="F17" s="20" t="s">
        <v>74</v>
      </c>
      <c r="G17" s="20" t="s">
        <v>75</v>
      </c>
      <c r="H17" s="19">
        <v>13</v>
      </c>
      <c r="I17" s="20" t="s">
        <v>76</v>
      </c>
      <c r="J17" s="20" t="s">
        <v>67</v>
      </c>
      <c r="K17" s="20" t="s">
        <v>77</v>
      </c>
      <c r="L17" s="22">
        <v>177000</v>
      </c>
      <c r="M17" s="23">
        <f t="shared" si="2"/>
        <v>177000</v>
      </c>
      <c r="N17" s="23">
        <v>0</v>
      </c>
      <c r="O17" s="24">
        <v>0</v>
      </c>
      <c r="P17" s="25">
        <v>0</v>
      </c>
      <c r="Q17" s="25">
        <v>0</v>
      </c>
      <c r="R17" s="26">
        <f t="shared" si="3"/>
        <v>-177000</v>
      </c>
    </row>
    <row r="18" spans="1:18" ht="25.5" customHeight="1" outlineLevel="3">
      <c r="A18" s="19">
        <v>7</v>
      </c>
      <c r="B18" s="19">
        <v>41</v>
      </c>
      <c r="C18" s="20" t="s">
        <v>9</v>
      </c>
      <c r="D18" s="20" t="s">
        <v>10</v>
      </c>
      <c r="E18" s="20" t="s">
        <v>73</v>
      </c>
      <c r="F18" s="20" t="s">
        <v>74</v>
      </c>
      <c r="G18" s="20" t="s">
        <v>75</v>
      </c>
      <c r="H18" s="19">
        <v>14</v>
      </c>
      <c r="I18" s="20" t="s">
        <v>78</v>
      </c>
      <c r="J18" s="20" t="s">
        <v>67</v>
      </c>
      <c r="K18" s="20" t="s">
        <v>79</v>
      </c>
      <c r="L18" s="22">
        <v>52500</v>
      </c>
      <c r="M18" s="23">
        <f t="shared" si="2"/>
        <v>52500</v>
      </c>
      <c r="N18" s="23">
        <v>0</v>
      </c>
      <c r="O18" s="24">
        <v>0</v>
      </c>
      <c r="P18" s="25">
        <v>0</v>
      </c>
      <c r="Q18" s="25">
        <v>0</v>
      </c>
      <c r="R18" s="26">
        <f t="shared" si="3"/>
        <v>-52500</v>
      </c>
    </row>
    <row r="19" spans="1:18" ht="25.5" customHeight="1" outlineLevel="3">
      <c r="A19" s="19">
        <v>7</v>
      </c>
      <c r="B19" s="19">
        <v>41</v>
      </c>
      <c r="C19" s="20" t="s">
        <v>9</v>
      </c>
      <c r="D19" s="20" t="s">
        <v>10</v>
      </c>
      <c r="E19" s="20" t="s">
        <v>73</v>
      </c>
      <c r="F19" s="20" t="s">
        <v>74</v>
      </c>
      <c r="G19" s="20" t="s">
        <v>75</v>
      </c>
      <c r="H19" s="19">
        <v>15</v>
      </c>
      <c r="I19" s="20" t="s">
        <v>80</v>
      </c>
      <c r="J19" s="20" t="s">
        <v>67</v>
      </c>
      <c r="K19" s="20" t="s">
        <v>81</v>
      </c>
      <c r="L19" s="22">
        <v>25000</v>
      </c>
      <c r="M19" s="23">
        <f t="shared" si="2"/>
        <v>25000</v>
      </c>
      <c r="N19" s="23">
        <v>0</v>
      </c>
      <c r="O19" s="24">
        <v>0</v>
      </c>
      <c r="P19" s="25">
        <v>0</v>
      </c>
      <c r="Q19" s="25">
        <v>0</v>
      </c>
      <c r="R19" s="26">
        <f t="shared" si="3"/>
        <v>-25000</v>
      </c>
    </row>
    <row r="20" spans="1:18" ht="25.5" customHeight="1" outlineLevel="2">
      <c r="A20" s="19"/>
      <c r="B20" s="19"/>
      <c r="C20" s="20"/>
      <c r="D20" s="20"/>
      <c r="E20" s="20"/>
      <c r="F20" s="20"/>
      <c r="G20" s="29" t="s">
        <v>142</v>
      </c>
      <c r="H20" s="19">
        <v>16</v>
      </c>
      <c r="I20" s="20"/>
      <c r="J20" s="20"/>
      <c r="K20" s="20"/>
      <c r="L20" s="22">
        <f aca="true" t="shared" si="7" ref="L20:R20">SUBTOTAL(9,L17:L19)</f>
        <v>254500</v>
      </c>
      <c r="M20" s="23">
        <f t="shared" si="7"/>
        <v>254500</v>
      </c>
      <c r="N20" s="23">
        <f t="shared" si="7"/>
        <v>0</v>
      </c>
      <c r="O20" s="24">
        <f t="shared" si="7"/>
        <v>0</v>
      </c>
      <c r="P20" s="25">
        <f t="shared" si="7"/>
        <v>0</v>
      </c>
      <c r="Q20" s="25">
        <f t="shared" si="7"/>
        <v>0</v>
      </c>
      <c r="R20" s="26">
        <f t="shared" si="7"/>
        <v>-254500</v>
      </c>
    </row>
    <row r="21" spans="1:18" ht="25.5" customHeight="1" outlineLevel="3">
      <c r="A21" s="19">
        <v>8</v>
      </c>
      <c r="B21" s="19">
        <v>42</v>
      </c>
      <c r="C21" s="20" t="s">
        <v>9</v>
      </c>
      <c r="D21" s="20" t="s">
        <v>10</v>
      </c>
      <c r="E21" s="20" t="s">
        <v>82</v>
      </c>
      <c r="F21" s="20" t="s">
        <v>83</v>
      </c>
      <c r="G21" s="20" t="s">
        <v>84</v>
      </c>
      <c r="H21" s="19">
        <v>17</v>
      </c>
      <c r="I21" s="20" t="s">
        <v>85</v>
      </c>
      <c r="J21" s="20" t="s">
        <v>67</v>
      </c>
      <c r="K21" s="20" t="s">
        <v>86</v>
      </c>
      <c r="L21" s="22">
        <v>43425</v>
      </c>
      <c r="M21" s="23">
        <f t="shared" si="2"/>
        <v>43425</v>
      </c>
      <c r="N21" s="23">
        <v>0</v>
      </c>
      <c r="O21" s="24">
        <v>0</v>
      </c>
      <c r="P21" s="25">
        <v>0</v>
      </c>
      <c r="Q21" s="25">
        <v>0</v>
      </c>
      <c r="R21" s="26">
        <f t="shared" si="3"/>
        <v>-43425</v>
      </c>
    </row>
    <row r="22" spans="1:18" ht="25.5" customHeight="1" outlineLevel="2">
      <c r="A22" s="19"/>
      <c r="B22" s="19"/>
      <c r="C22" s="20"/>
      <c r="D22" s="20"/>
      <c r="E22" s="20"/>
      <c r="F22" s="20"/>
      <c r="G22" s="29" t="s">
        <v>143</v>
      </c>
      <c r="H22" s="19">
        <v>18</v>
      </c>
      <c r="I22" s="20"/>
      <c r="J22" s="20"/>
      <c r="K22" s="20"/>
      <c r="L22" s="22">
        <f aca="true" t="shared" si="8" ref="L22:R22">SUBTOTAL(9,L21:L21)</f>
        <v>43425</v>
      </c>
      <c r="M22" s="23">
        <f t="shared" si="8"/>
        <v>43425</v>
      </c>
      <c r="N22" s="23">
        <f t="shared" si="8"/>
        <v>0</v>
      </c>
      <c r="O22" s="24">
        <f t="shared" si="8"/>
        <v>0</v>
      </c>
      <c r="P22" s="25">
        <f t="shared" si="8"/>
        <v>0</v>
      </c>
      <c r="Q22" s="25">
        <f t="shared" si="8"/>
        <v>0</v>
      </c>
      <c r="R22" s="26">
        <f t="shared" si="8"/>
        <v>-43425</v>
      </c>
    </row>
    <row r="23" spans="1:18" ht="25.5" customHeight="1" outlineLevel="3">
      <c r="A23" s="19">
        <v>9</v>
      </c>
      <c r="B23" s="19">
        <v>46</v>
      </c>
      <c r="C23" s="20" t="s">
        <v>9</v>
      </c>
      <c r="D23" s="20" t="s">
        <v>10</v>
      </c>
      <c r="E23" s="20" t="s">
        <v>148</v>
      </c>
      <c r="F23" s="20" t="s">
        <v>149</v>
      </c>
      <c r="G23" s="20" t="s">
        <v>150</v>
      </c>
      <c r="H23" s="19">
        <v>19</v>
      </c>
      <c r="I23" s="20" t="s">
        <v>85</v>
      </c>
      <c r="J23" s="20" t="s">
        <v>67</v>
      </c>
      <c r="K23" s="20" t="s">
        <v>87</v>
      </c>
      <c r="L23" s="22">
        <v>44910</v>
      </c>
      <c r="M23" s="23">
        <f t="shared" si="2"/>
        <v>44910</v>
      </c>
      <c r="N23" s="23">
        <v>0</v>
      </c>
      <c r="O23" s="24">
        <v>0</v>
      </c>
      <c r="P23" s="25">
        <v>0</v>
      </c>
      <c r="Q23" s="25">
        <v>0</v>
      </c>
      <c r="R23" s="26">
        <f t="shared" si="3"/>
        <v>-44910</v>
      </c>
    </row>
    <row r="24" spans="1:18" ht="25.5" customHeight="1" outlineLevel="2">
      <c r="A24" s="19"/>
      <c r="B24" s="19"/>
      <c r="C24" s="20"/>
      <c r="D24" s="20"/>
      <c r="E24" s="20"/>
      <c r="F24" s="20"/>
      <c r="G24" s="29" t="s">
        <v>151</v>
      </c>
      <c r="H24" s="19">
        <v>20</v>
      </c>
      <c r="I24" s="20"/>
      <c r="J24" s="20"/>
      <c r="K24" s="20"/>
      <c r="L24" s="22">
        <f aca="true" t="shared" si="9" ref="L24:R24">SUBTOTAL(9,L23:L23)</f>
        <v>44910</v>
      </c>
      <c r="M24" s="23">
        <f t="shared" si="9"/>
        <v>44910</v>
      </c>
      <c r="N24" s="23">
        <f t="shared" si="9"/>
        <v>0</v>
      </c>
      <c r="O24" s="24">
        <f t="shared" si="9"/>
        <v>0</v>
      </c>
      <c r="P24" s="25">
        <f t="shared" si="9"/>
        <v>0</v>
      </c>
      <c r="Q24" s="25">
        <f t="shared" si="9"/>
        <v>0</v>
      </c>
      <c r="R24" s="26">
        <f t="shared" si="9"/>
        <v>-44910</v>
      </c>
    </row>
    <row r="25" spans="1:18" ht="25.5" customHeight="1" outlineLevel="1">
      <c r="A25" s="19"/>
      <c r="B25" s="19"/>
      <c r="C25" s="20"/>
      <c r="D25" s="27" t="s">
        <v>42</v>
      </c>
      <c r="E25" s="20"/>
      <c r="F25" s="20"/>
      <c r="G25" s="20"/>
      <c r="H25" s="19">
        <v>21</v>
      </c>
      <c r="I25" s="20"/>
      <c r="J25" s="20"/>
      <c r="K25" s="20"/>
      <c r="L25" s="22">
        <f aca="true" t="shared" si="10" ref="L25:R25">SUBTOTAL(9,L5:L23)</f>
        <v>1169752.01</v>
      </c>
      <c r="M25" s="23">
        <f t="shared" si="10"/>
        <v>1169752.01</v>
      </c>
      <c r="N25" s="23">
        <f t="shared" si="10"/>
        <v>0</v>
      </c>
      <c r="O25" s="24">
        <f t="shared" si="10"/>
        <v>236917</v>
      </c>
      <c r="P25" s="25">
        <f t="shared" si="10"/>
        <v>0</v>
      </c>
      <c r="Q25" s="25">
        <f t="shared" si="10"/>
        <v>0</v>
      </c>
      <c r="R25" s="26">
        <f t="shared" si="10"/>
        <v>-932835.01</v>
      </c>
    </row>
    <row r="26" spans="1:18" ht="30.75" customHeight="1" outlineLevel="3">
      <c r="A26" s="19">
        <v>10</v>
      </c>
      <c r="B26" s="19">
        <v>73</v>
      </c>
      <c r="C26" s="20" t="s">
        <v>50</v>
      </c>
      <c r="D26" s="20" t="s">
        <v>51</v>
      </c>
      <c r="E26" s="20" t="s">
        <v>52</v>
      </c>
      <c r="F26" s="20" t="s">
        <v>88</v>
      </c>
      <c r="G26" s="20" t="s">
        <v>51</v>
      </c>
      <c r="H26" s="19">
        <v>22</v>
      </c>
      <c r="I26" s="20" t="s">
        <v>66</v>
      </c>
      <c r="J26" s="20" t="s">
        <v>67</v>
      </c>
      <c r="K26" s="20" t="s">
        <v>89</v>
      </c>
      <c r="L26" s="22">
        <v>106000</v>
      </c>
      <c r="M26" s="23">
        <f t="shared" si="2"/>
        <v>106000</v>
      </c>
      <c r="N26" s="23">
        <v>0</v>
      </c>
      <c r="O26" s="24">
        <v>106000</v>
      </c>
      <c r="P26" s="25">
        <v>0</v>
      </c>
      <c r="Q26" s="25">
        <v>0</v>
      </c>
      <c r="R26" s="26">
        <f t="shared" si="3"/>
        <v>0</v>
      </c>
    </row>
    <row r="27" spans="1:18" ht="30.75" customHeight="1" outlineLevel="3">
      <c r="A27" s="19">
        <v>10</v>
      </c>
      <c r="B27" s="19">
        <v>73</v>
      </c>
      <c r="C27" s="20" t="s">
        <v>50</v>
      </c>
      <c r="D27" s="20" t="s">
        <v>51</v>
      </c>
      <c r="E27" s="20" t="s">
        <v>52</v>
      </c>
      <c r="F27" s="20" t="s">
        <v>53</v>
      </c>
      <c r="G27" s="20" t="s">
        <v>51</v>
      </c>
      <c r="H27" s="19">
        <v>23</v>
      </c>
      <c r="I27" s="20" t="s">
        <v>71</v>
      </c>
      <c r="J27" s="20" t="s">
        <v>67</v>
      </c>
      <c r="K27" s="20" t="s">
        <v>90</v>
      </c>
      <c r="L27" s="22">
        <v>30000</v>
      </c>
      <c r="M27" s="23">
        <f t="shared" si="2"/>
        <v>30000</v>
      </c>
      <c r="N27" s="23">
        <v>0</v>
      </c>
      <c r="O27" s="24">
        <v>30000</v>
      </c>
      <c r="P27" s="25">
        <v>0</v>
      </c>
      <c r="Q27" s="25">
        <v>0</v>
      </c>
      <c r="R27" s="26">
        <f t="shared" si="3"/>
        <v>0</v>
      </c>
    </row>
    <row r="28" spans="1:18" ht="28.5" customHeight="1" outlineLevel="3">
      <c r="A28" s="19">
        <v>10</v>
      </c>
      <c r="B28" s="19">
        <v>73</v>
      </c>
      <c r="C28" s="20" t="s">
        <v>50</v>
      </c>
      <c r="D28" s="20" t="s">
        <v>51</v>
      </c>
      <c r="E28" s="20" t="s">
        <v>52</v>
      </c>
      <c r="F28" s="20" t="s">
        <v>53</v>
      </c>
      <c r="G28" s="20" t="s">
        <v>51</v>
      </c>
      <c r="H28" s="19">
        <v>24</v>
      </c>
      <c r="I28" s="20" t="s">
        <v>91</v>
      </c>
      <c r="J28" s="20" t="s">
        <v>67</v>
      </c>
      <c r="K28" s="20" t="s">
        <v>92</v>
      </c>
      <c r="L28" s="22">
        <v>75000</v>
      </c>
      <c r="M28" s="23">
        <f t="shared" si="2"/>
        <v>75000</v>
      </c>
      <c r="N28" s="23">
        <v>0</v>
      </c>
      <c r="O28" s="24">
        <v>75000</v>
      </c>
      <c r="P28" s="25">
        <v>0</v>
      </c>
      <c r="Q28" s="25">
        <v>0</v>
      </c>
      <c r="R28" s="26">
        <f t="shared" si="3"/>
        <v>0</v>
      </c>
    </row>
    <row r="29" spans="1:18" ht="28.5" customHeight="1" outlineLevel="2">
      <c r="A29" s="19"/>
      <c r="B29" s="19"/>
      <c r="C29" s="20"/>
      <c r="D29" s="20"/>
      <c r="E29" s="20"/>
      <c r="F29" s="20"/>
      <c r="G29" s="29" t="s">
        <v>54</v>
      </c>
      <c r="H29" s="19">
        <v>25</v>
      </c>
      <c r="I29" s="20"/>
      <c r="J29" s="20"/>
      <c r="K29" s="20"/>
      <c r="L29" s="22">
        <f aca="true" t="shared" si="11" ref="L29:R29">SUBTOTAL(9,L26:L28)</f>
        <v>211000</v>
      </c>
      <c r="M29" s="23">
        <f t="shared" si="11"/>
        <v>211000</v>
      </c>
      <c r="N29" s="23">
        <f t="shared" si="11"/>
        <v>0</v>
      </c>
      <c r="O29" s="24">
        <f t="shared" si="11"/>
        <v>211000</v>
      </c>
      <c r="P29" s="25">
        <f t="shared" si="11"/>
        <v>0</v>
      </c>
      <c r="Q29" s="25">
        <f t="shared" si="11"/>
        <v>0</v>
      </c>
      <c r="R29" s="26">
        <f t="shared" si="11"/>
        <v>0</v>
      </c>
    </row>
    <row r="30" spans="1:18" ht="28.5" customHeight="1" outlineLevel="1">
      <c r="A30" s="19"/>
      <c r="B30" s="19"/>
      <c r="C30" s="20"/>
      <c r="D30" s="29" t="s">
        <v>54</v>
      </c>
      <c r="E30" s="20"/>
      <c r="F30" s="20"/>
      <c r="G30" s="20"/>
      <c r="H30" s="19">
        <v>26</v>
      </c>
      <c r="I30" s="20"/>
      <c r="J30" s="20"/>
      <c r="K30" s="20"/>
      <c r="L30" s="22">
        <f aca="true" t="shared" si="12" ref="L30:R30">SUBTOTAL(9,L26:L28)</f>
        <v>211000</v>
      </c>
      <c r="M30" s="23">
        <f t="shared" si="12"/>
        <v>211000</v>
      </c>
      <c r="N30" s="23">
        <f t="shared" si="12"/>
        <v>0</v>
      </c>
      <c r="O30" s="24">
        <f t="shared" si="12"/>
        <v>211000</v>
      </c>
      <c r="P30" s="25">
        <f t="shared" si="12"/>
        <v>0</v>
      </c>
      <c r="Q30" s="25">
        <f t="shared" si="12"/>
        <v>0</v>
      </c>
      <c r="R30" s="26">
        <f t="shared" si="12"/>
        <v>0</v>
      </c>
    </row>
    <row r="31" spans="1:18" ht="29.25" customHeight="1" outlineLevel="3">
      <c r="A31" s="19">
        <v>11</v>
      </c>
      <c r="B31" s="19">
        <v>74</v>
      </c>
      <c r="C31" s="20" t="s">
        <v>14</v>
      </c>
      <c r="D31" s="20" t="s">
        <v>15</v>
      </c>
      <c r="E31" s="20" t="s">
        <v>32</v>
      </c>
      <c r="F31" s="20" t="s">
        <v>33</v>
      </c>
      <c r="G31" s="20" t="s">
        <v>15</v>
      </c>
      <c r="H31" s="19">
        <v>27</v>
      </c>
      <c r="I31" s="20" t="s">
        <v>66</v>
      </c>
      <c r="J31" s="20" t="s">
        <v>67</v>
      </c>
      <c r="K31" s="20" t="s">
        <v>90</v>
      </c>
      <c r="L31" s="22">
        <v>136000</v>
      </c>
      <c r="M31" s="23">
        <f t="shared" si="2"/>
        <v>136000</v>
      </c>
      <c r="N31" s="23">
        <v>0</v>
      </c>
      <c r="O31" s="24">
        <v>0</v>
      </c>
      <c r="P31" s="25">
        <v>0</v>
      </c>
      <c r="Q31" s="25">
        <v>0</v>
      </c>
      <c r="R31" s="26">
        <f t="shared" si="3"/>
        <v>-136000</v>
      </c>
    </row>
    <row r="32" spans="1:18" ht="29.25" customHeight="1" outlineLevel="2">
      <c r="A32" s="19"/>
      <c r="B32" s="19"/>
      <c r="C32" s="20"/>
      <c r="D32" s="20"/>
      <c r="E32" s="20"/>
      <c r="F32" s="20"/>
      <c r="G32" s="29" t="s">
        <v>43</v>
      </c>
      <c r="H32" s="19">
        <v>28</v>
      </c>
      <c r="I32" s="20"/>
      <c r="J32" s="20"/>
      <c r="K32" s="20"/>
      <c r="L32" s="22">
        <f aca="true" t="shared" si="13" ref="L32:R32">SUBTOTAL(9,L31:L31)</f>
        <v>136000</v>
      </c>
      <c r="M32" s="23">
        <f t="shared" si="13"/>
        <v>136000</v>
      </c>
      <c r="N32" s="23">
        <f t="shared" si="13"/>
        <v>0</v>
      </c>
      <c r="O32" s="24">
        <f t="shared" si="13"/>
        <v>0</v>
      </c>
      <c r="P32" s="25">
        <f t="shared" si="13"/>
        <v>0</v>
      </c>
      <c r="Q32" s="25">
        <f t="shared" si="13"/>
        <v>0</v>
      </c>
      <c r="R32" s="26">
        <f t="shared" si="13"/>
        <v>-136000</v>
      </c>
    </row>
    <row r="33" spans="1:18" ht="29.25" customHeight="1" outlineLevel="1">
      <c r="A33" s="19"/>
      <c r="B33" s="19"/>
      <c r="C33" s="20"/>
      <c r="D33" s="29" t="s">
        <v>43</v>
      </c>
      <c r="E33" s="20"/>
      <c r="F33" s="20"/>
      <c r="G33" s="20"/>
      <c r="H33" s="19">
        <v>29</v>
      </c>
      <c r="I33" s="20"/>
      <c r="J33" s="20"/>
      <c r="K33" s="20"/>
      <c r="L33" s="22">
        <f aca="true" t="shared" si="14" ref="L33:R33">SUBTOTAL(9,L31:L31)</f>
        <v>136000</v>
      </c>
      <c r="M33" s="23">
        <f t="shared" si="14"/>
        <v>136000</v>
      </c>
      <c r="N33" s="23">
        <f t="shared" si="14"/>
        <v>0</v>
      </c>
      <c r="O33" s="24">
        <f t="shared" si="14"/>
        <v>0</v>
      </c>
      <c r="P33" s="25">
        <f t="shared" si="14"/>
        <v>0</v>
      </c>
      <c r="Q33" s="25">
        <f t="shared" si="14"/>
        <v>0</v>
      </c>
      <c r="R33" s="26">
        <f t="shared" si="14"/>
        <v>-136000</v>
      </c>
    </row>
    <row r="34" spans="1:18" ht="32.25" customHeight="1" outlineLevel="3">
      <c r="A34" s="19">
        <v>12</v>
      </c>
      <c r="B34" s="19">
        <v>82</v>
      </c>
      <c r="C34" s="20" t="s">
        <v>93</v>
      </c>
      <c r="D34" s="20" t="s">
        <v>94</v>
      </c>
      <c r="E34" s="20" t="s">
        <v>95</v>
      </c>
      <c r="F34" s="20" t="s">
        <v>96</v>
      </c>
      <c r="G34" s="20" t="s">
        <v>97</v>
      </c>
      <c r="H34" s="19">
        <v>30</v>
      </c>
      <c r="I34" s="20" t="s">
        <v>85</v>
      </c>
      <c r="J34" s="20" t="s">
        <v>67</v>
      </c>
      <c r="K34" s="20" t="s">
        <v>98</v>
      </c>
      <c r="L34" s="22">
        <v>43425</v>
      </c>
      <c r="M34" s="23">
        <f t="shared" si="2"/>
        <v>43425</v>
      </c>
      <c r="N34" s="23">
        <v>0</v>
      </c>
      <c r="O34" s="24">
        <v>43425</v>
      </c>
      <c r="P34" s="25">
        <v>0</v>
      </c>
      <c r="Q34" s="25">
        <v>0</v>
      </c>
      <c r="R34" s="26">
        <f t="shared" si="3"/>
        <v>0</v>
      </c>
    </row>
    <row r="35" spans="1:18" ht="32.25" customHeight="1" outlineLevel="2">
      <c r="A35" s="19"/>
      <c r="B35" s="19"/>
      <c r="C35" s="20"/>
      <c r="D35" s="20"/>
      <c r="E35" s="20"/>
      <c r="F35" s="20"/>
      <c r="G35" s="29" t="s">
        <v>144</v>
      </c>
      <c r="H35" s="19">
        <v>31</v>
      </c>
      <c r="I35" s="20"/>
      <c r="J35" s="20"/>
      <c r="K35" s="20"/>
      <c r="L35" s="22">
        <f aca="true" t="shared" si="15" ref="L35:R35">SUBTOTAL(9,L34:L34)</f>
        <v>43425</v>
      </c>
      <c r="M35" s="23">
        <f t="shared" si="15"/>
        <v>43425</v>
      </c>
      <c r="N35" s="23">
        <f t="shared" si="15"/>
        <v>0</v>
      </c>
      <c r="O35" s="24">
        <f t="shared" si="15"/>
        <v>43425</v>
      </c>
      <c r="P35" s="25">
        <f t="shared" si="15"/>
        <v>0</v>
      </c>
      <c r="Q35" s="25">
        <f t="shared" si="15"/>
        <v>0</v>
      </c>
      <c r="R35" s="26">
        <f t="shared" si="15"/>
        <v>0</v>
      </c>
    </row>
    <row r="36" spans="1:18" ht="32.25" customHeight="1" outlineLevel="1">
      <c r="A36" s="19"/>
      <c r="B36" s="19"/>
      <c r="C36" s="20"/>
      <c r="D36" s="29" t="s">
        <v>138</v>
      </c>
      <c r="E36" s="20"/>
      <c r="F36" s="20"/>
      <c r="G36" s="20"/>
      <c r="H36" s="19">
        <v>32</v>
      </c>
      <c r="I36" s="20"/>
      <c r="J36" s="20"/>
      <c r="K36" s="20"/>
      <c r="L36" s="22">
        <f aca="true" t="shared" si="16" ref="L36:R36">SUBTOTAL(9,L34:L34)</f>
        <v>43425</v>
      </c>
      <c r="M36" s="23">
        <f t="shared" si="16"/>
        <v>43425</v>
      </c>
      <c r="N36" s="23">
        <f t="shared" si="16"/>
        <v>0</v>
      </c>
      <c r="O36" s="24">
        <f t="shared" si="16"/>
        <v>43425</v>
      </c>
      <c r="P36" s="25">
        <f t="shared" si="16"/>
        <v>0</v>
      </c>
      <c r="Q36" s="25">
        <f t="shared" si="16"/>
        <v>0</v>
      </c>
      <c r="R36" s="26">
        <f t="shared" si="16"/>
        <v>0</v>
      </c>
    </row>
    <row r="37" spans="1:18" ht="25.5" customHeight="1" outlineLevel="3">
      <c r="A37" s="19">
        <v>13</v>
      </c>
      <c r="B37" s="19">
        <v>92</v>
      </c>
      <c r="C37" s="20" t="s">
        <v>58</v>
      </c>
      <c r="D37" s="20" t="s">
        <v>56</v>
      </c>
      <c r="E37" s="20" t="s">
        <v>99</v>
      </c>
      <c r="F37" s="20" t="s">
        <v>100</v>
      </c>
      <c r="G37" s="20" t="s">
        <v>56</v>
      </c>
      <c r="H37" s="19">
        <v>33</v>
      </c>
      <c r="I37" s="20" t="s">
        <v>66</v>
      </c>
      <c r="J37" s="20" t="s">
        <v>67</v>
      </c>
      <c r="K37" s="20" t="s">
        <v>101</v>
      </c>
      <c r="L37" s="22">
        <v>18423258</v>
      </c>
      <c r="M37" s="23">
        <f t="shared" si="2"/>
        <v>18423258</v>
      </c>
      <c r="N37" s="23">
        <v>0</v>
      </c>
      <c r="O37" s="24">
        <v>0</v>
      </c>
      <c r="P37" s="25">
        <v>0</v>
      </c>
      <c r="Q37" s="25">
        <v>0</v>
      </c>
      <c r="R37" s="26">
        <f t="shared" si="3"/>
        <v>-18423258</v>
      </c>
    </row>
    <row r="38" spans="1:18" ht="25.5" customHeight="1" outlineLevel="2">
      <c r="A38" s="19"/>
      <c r="B38" s="19"/>
      <c r="C38" s="20"/>
      <c r="D38" s="20"/>
      <c r="E38" s="20"/>
      <c r="F38" s="20"/>
      <c r="G38" s="29" t="s">
        <v>60</v>
      </c>
      <c r="H38" s="19">
        <v>34</v>
      </c>
      <c r="I38" s="20"/>
      <c r="J38" s="20"/>
      <c r="K38" s="20"/>
      <c r="L38" s="22">
        <f aca="true" t="shared" si="17" ref="L38:R38">SUBTOTAL(9,L37:L37)</f>
        <v>18423258</v>
      </c>
      <c r="M38" s="23">
        <f t="shared" si="17"/>
        <v>18423258</v>
      </c>
      <c r="N38" s="23">
        <f t="shared" si="17"/>
        <v>0</v>
      </c>
      <c r="O38" s="24">
        <f t="shared" si="17"/>
        <v>0</v>
      </c>
      <c r="P38" s="25">
        <f t="shared" si="17"/>
        <v>0</v>
      </c>
      <c r="Q38" s="25">
        <f t="shared" si="17"/>
        <v>0</v>
      </c>
      <c r="R38" s="26">
        <f t="shared" si="17"/>
        <v>-18423258</v>
      </c>
    </row>
    <row r="39" spans="1:18" ht="25.5" customHeight="1" outlineLevel="1">
      <c r="A39" s="19"/>
      <c r="B39" s="19"/>
      <c r="C39" s="20"/>
      <c r="D39" s="29" t="s">
        <v>60</v>
      </c>
      <c r="E39" s="20"/>
      <c r="F39" s="20"/>
      <c r="G39" s="20"/>
      <c r="H39" s="19">
        <v>35</v>
      </c>
      <c r="I39" s="20"/>
      <c r="J39" s="20"/>
      <c r="K39" s="20"/>
      <c r="L39" s="22">
        <f aca="true" t="shared" si="18" ref="L39:R39">SUBTOTAL(9,L37:L37)</f>
        <v>18423258</v>
      </c>
      <c r="M39" s="23">
        <f t="shared" si="18"/>
        <v>18423258</v>
      </c>
      <c r="N39" s="23">
        <f t="shared" si="18"/>
        <v>0</v>
      </c>
      <c r="O39" s="24">
        <f t="shared" si="18"/>
        <v>0</v>
      </c>
      <c r="P39" s="25">
        <f t="shared" si="18"/>
        <v>0</v>
      </c>
      <c r="Q39" s="25">
        <f t="shared" si="18"/>
        <v>0</v>
      </c>
      <c r="R39" s="26">
        <f t="shared" si="18"/>
        <v>-18423258</v>
      </c>
    </row>
    <row r="40" spans="1:18" ht="25.5" customHeight="1" outlineLevel="3">
      <c r="A40" s="19">
        <v>14</v>
      </c>
      <c r="B40" s="19">
        <v>95</v>
      </c>
      <c r="C40" s="20" t="s">
        <v>59</v>
      </c>
      <c r="D40" s="20" t="s">
        <v>57</v>
      </c>
      <c r="E40" s="20" t="s">
        <v>102</v>
      </c>
      <c r="F40" s="20" t="s">
        <v>103</v>
      </c>
      <c r="G40" s="20" t="s">
        <v>57</v>
      </c>
      <c r="H40" s="19">
        <v>36</v>
      </c>
      <c r="I40" s="20" t="s">
        <v>85</v>
      </c>
      <c r="J40" s="20" t="s">
        <v>67</v>
      </c>
      <c r="K40" s="20" t="s">
        <v>104</v>
      </c>
      <c r="L40" s="22">
        <v>6980075</v>
      </c>
      <c r="M40" s="23">
        <f t="shared" si="2"/>
        <v>6980075</v>
      </c>
      <c r="N40" s="23">
        <v>0</v>
      </c>
      <c r="O40" s="24">
        <v>0</v>
      </c>
      <c r="P40" s="25">
        <v>0</v>
      </c>
      <c r="Q40" s="25">
        <v>0</v>
      </c>
      <c r="R40" s="26">
        <f t="shared" si="3"/>
        <v>-6980075</v>
      </c>
    </row>
    <row r="41" spans="1:18" ht="25.5" customHeight="1" outlineLevel="3">
      <c r="A41" s="19">
        <v>14</v>
      </c>
      <c r="B41" s="19">
        <v>95</v>
      </c>
      <c r="C41" s="20" t="s">
        <v>59</v>
      </c>
      <c r="D41" s="20" t="s">
        <v>57</v>
      </c>
      <c r="E41" s="20" t="s">
        <v>102</v>
      </c>
      <c r="F41" s="20" t="s">
        <v>105</v>
      </c>
      <c r="G41" s="20" t="s">
        <v>57</v>
      </c>
      <c r="H41" s="19">
        <v>37</v>
      </c>
      <c r="I41" s="20" t="s">
        <v>66</v>
      </c>
      <c r="J41" s="20" t="s">
        <v>67</v>
      </c>
      <c r="K41" s="20" t="s">
        <v>106</v>
      </c>
      <c r="L41" s="22">
        <v>7740536</v>
      </c>
      <c r="M41" s="23">
        <f t="shared" si="2"/>
        <v>7740536</v>
      </c>
      <c r="N41" s="23">
        <v>0</v>
      </c>
      <c r="O41" s="24">
        <v>0</v>
      </c>
      <c r="P41" s="25">
        <v>0</v>
      </c>
      <c r="Q41" s="25">
        <v>0</v>
      </c>
      <c r="R41" s="26">
        <f t="shared" si="3"/>
        <v>-7740536</v>
      </c>
    </row>
    <row r="42" spans="1:18" ht="25.5" customHeight="1" outlineLevel="3">
      <c r="A42" s="19">
        <v>14</v>
      </c>
      <c r="B42" s="19">
        <v>95</v>
      </c>
      <c r="C42" s="20" t="s">
        <v>59</v>
      </c>
      <c r="D42" s="20" t="s">
        <v>57</v>
      </c>
      <c r="E42" s="20" t="s">
        <v>102</v>
      </c>
      <c r="F42" s="20" t="s">
        <v>103</v>
      </c>
      <c r="G42" s="20" t="s">
        <v>57</v>
      </c>
      <c r="H42" s="19">
        <v>38</v>
      </c>
      <c r="I42" s="20" t="s">
        <v>71</v>
      </c>
      <c r="J42" s="20" t="s">
        <v>67</v>
      </c>
      <c r="K42" s="20" t="s">
        <v>107</v>
      </c>
      <c r="L42" s="22">
        <v>6012227</v>
      </c>
      <c r="M42" s="23">
        <f t="shared" si="2"/>
        <v>6012227</v>
      </c>
      <c r="N42" s="23">
        <v>0</v>
      </c>
      <c r="O42" s="24">
        <v>0</v>
      </c>
      <c r="P42" s="25">
        <v>0</v>
      </c>
      <c r="Q42" s="25">
        <v>0</v>
      </c>
      <c r="R42" s="26">
        <f t="shared" si="3"/>
        <v>-6012227</v>
      </c>
    </row>
    <row r="43" spans="1:18" ht="25.5" customHeight="1" outlineLevel="2">
      <c r="A43" s="19"/>
      <c r="B43" s="19"/>
      <c r="C43" s="20"/>
      <c r="D43" s="20"/>
      <c r="E43" s="20"/>
      <c r="F43" s="20"/>
      <c r="G43" s="29" t="s">
        <v>61</v>
      </c>
      <c r="H43" s="19">
        <v>39</v>
      </c>
      <c r="I43" s="20"/>
      <c r="J43" s="20"/>
      <c r="K43" s="20"/>
      <c r="L43" s="22">
        <f aca="true" t="shared" si="19" ref="L43:R43">SUBTOTAL(9,L40:L42)</f>
        <v>20732838</v>
      </c>
      <c r="M43" s="23">
        <f t="shared" si="19"/>
        <v>20732838</v>
      </c>
      <c r="N43" s="23">
        <f t="shared" si="19"/>
        <v>0</v>
      </c>
      <c r="O43" s="24">
        <f t="shared" si="19"/>
        <v>0</v>
      </c>
      <c r="P43" s="25">
        <f t="shared" si="19"/>
        <v>0</v>
      </c>
      <c r="Q43" s="25">
        <f t="shared" si="19"/>
        <v>0</v>
      </c>
      <c r="R43" s="26">
        <f t="shared" si="19"/>
        <v>-20732838</v>
      </c>
    </row>
    <row r="44" spans="1:18" ht="25.5" customHeight="1" outlineLevel="1">
      <c r="A44" s="19"/>
      <c r="B44" s="19"/>
      <c r="C44" s="20"/>
      <c r="D44" s="29" t="s">
        <v>61</v>
      </c>
      <c r="E44" s="20"/>
      <c r="F44" s="20"/>
      <c r="G44" s="20"/>
      <c r="H44" s="19">
        <v>40</v>
      </c>
      <c r="I44" s="20"/>
      <c r="J44" s="20"/>
      <c r="K44" s="20"/>
      <c r="L44" s="22">
        <f aca="true" t="shared" si="20" ref="L44:R44">SUBTOTAL(9,L40:L42)</f>
        <v>20732838</v>
      </c>
      <c r="M44" s="23">
        <f t="shared" si="20"/>
        <v>20732838</v>
      </c>
      <c r="N44" s="23">
        <f t="shared" si="20"/>
        <v>0</v>
      </c>
      <c r="O44" s="24">
        <f t="shared" si="20"/>
        <v>0</v>
      </c>
      <c r="P44" s="25">
        <f t="shared" si="20"/>
        <v>0</v>
      </c>
      <c r="Q44" s="25">
        <f t="shared" si="20"/>
        <v>0</v>
      </c>
      <c r="R44" s="26">
        <f t="shared" si="20"/>
        <v>-20732838</v>
      </c>
    </row>
    <row r="45" spans="1:18" ht="25.5" customHeight="1" outlineLevel="3">
      <c r="A45" s="19">
        <v>15</v>
      </c>
      <c r="B45" s="19">
        <v>109</v>
      </c>
      <c r="C45" s="20" t="s">
        <v>108</v>
      </c>
      <c r="D45" s="20" t="s">
        <v>109</v>
      </c>
      <c r="E45" s="20" t="s">
        <v>110</v>
      </c>
      <c r="F45" s="20" t="s">
        <v>111</v>
      </c>
      <c r="G45" s="20" t="s">
        <v>112</v>
      </c>
      <c r="H45" s="19">
        <v>41</v>
      </c>
      <c r="I45" s="20" t="s">
        <v>113</v>
      </c>
      <c r="J45" s="20" t="s">
        <v>67</v>
      </c>
      <c r="K45" s="20" t="s">
        <v>114</v>
      </c>
      <c r="L45" s="22">
        <v>8141361</v>
      </c>
      <c r="M45" s="23">
        <f t="shared" si="2"/>
        <v>8141361</v>
      </c>
      <c r="N45" s="23">
        <v>0</v>
      </c>
      <c r="O45" s="24">
        <v>0</v>
      </c>
      <c r="P45" s="25">
        <v>0</v>
      </c>
      <c r="Q45" s="25">
        <v>0</v>
      </c>
      <c r="R45" s="26">
        <f t="shared" si="3"/>
        <v>-8141361</v>
      </c>
    </row>
    <row r="46" spans="1:18" ht="25.5" customHeight="1" outlineLevel="2">
      <c r="A46" s="19"/>
      <c r="B46" s="19"/>
      <c r="C46" s="20"/>
      <c r="D46" s="20"/>
      <c r="E46" s="20"/>
      <c r="F46" s="20"/>
      <c r="G46" s="29" t="s">
        <v>145</v>
      </c>
      <c r="H46" s="19">
        <v>42</v>
      </c>
      <c r="I46" s="20"/>
      <c r="J46" s="20"/>
      <c r="K46" s="20"/>
      <c r="L46" s="22">
        <f aca="true" t="shared" si="21" ref="L46:R46">SUBTOTAL(9,L45:L45)</f>
        <v>8141361</v>
      </c>
      <c r="M46" s="23">
        <f t="shared" si="21"/>
        <v>8141361</v>
      </c>
      <c r="N46" s="23">
        <f t="shared" si="21"/>
        <v>0</v>
      </c>
      <c r="O46" s="24">
        <f t="shared" si="21"/>
        <v>0</v>
      </c>
      <c r="P46" s="25">
        <f t="shared" si="21"/>
        <v>0</v>
      </c>
      <c r="Q46" s="25">
        <f t="shared" si="21"/>
        <v>0</v>
      </c>
      <c r="R46" s="26">
        <f t="shared" si="21"/>
        <v>-8141361</v>
      </c>
    </row>
    <row r="47" spans="1:18" ht="25.5" customHeight="1" outlineLevel="1">
      <c r="A47" s="19"/>
      <c r="B47" s="19"/>
      <c r="C47" s="20"/>
      <c r="D47" s="29" t="s">
        <v>139</v>
      </c>
      <c r="E47" s="20"/>
      <c r="F47" s="20"/>
      <c r="G47" s="20"/>
      <c r="H47" s="19">
        <v>43</v>
      </c>
      <c r="I47" s="20"/>
      <c r="J47" s="20"/>
      <c r="K47" s="20"/>
      <c r="L47" s="22">
        <f aca="true" t="shared" si="22" ref="L47:R47">SUBTOTAL(9,L45:L45)</f>
        <v>8141361</v>
      </c>
      <c r="M47" s="23">
        <f t="shared" si="22"/>
        <v>8141361</v>
      </c>
      <c r="N47" s="23">
        <f t="shared" si="22"/>
        <v>0</v>
      </c>
      <c r="O47" s="24">
        <f t="shared" si="22"/>
        <v>0</v>
      </c>
      <c r="P47" s="25">
        <f t="shared" si="22"/>
        <v>0</v>
      </c>
      <c r="Q47" s="25">
        <f t="shared" si="22"/>
        <v>0</v>
      </c>
      <c r="R47" s="26">
        <f t="shared" si="22"/>
        <v>-8141361</v>
      </c>
    </row>
    <row r="48" spans="1:18" ht="25.5" customHeight="1" outlineLevel="3">
      <c r="A48" s="19">
        <v>16</v>
      </c>
      <c r="B48" s="19">
        <v>113</v>
      </c>
      <c r="C48" s="20" t="s">
        <v>115</v>
      </c>
      <c r="D48" s="20" t="s">
        <v>116</v>
      </c>
      <c r="E48" s="20" t="s">
        <v>117</v>
      </c>
      <c r="F48" s="20" t="s">
        <v>118</v>
      </c>
      <c r="G48" s="20" t="s">
        <v>116</v>
      </c>
      <c r="H48" s="19">
        <v>44</v>
      </c>
      <c r="I48" s="20" t="s">
        <v>66</v>
      </c>
      <c r="J48" s="20" t="s">
        <v>67</v>
      </c>
      <c r="K48" s="20" t="s">
        <v>119</v>
      </c>
      <c r="L48" s="22">
        <v>3100000</v>
      </c>
      <c r="M48" s="23">
        <f t="shared" si="2"/>
        <v>3100000</v>
      </c>
      <c r="N48" s="23">
        <v>0</v>
      </c>
      <c r="O48" s="24">
        <v>0</v>
      </c>
      <c r="P48" s="25">
        <v>0</v>
      </c>
      <c r="Q48" s="25">
        <v>0</v>
      </c>
      <c r="R48" s="26">
        <f t="shared" si="3"/>
        <v>-3100000</v>
      </c>
    </row>
    <row r="49" spans="1:18" ht="25.5" customHeight="1" outlineLevel="2">
      <c r="A49" s="19"/>
      <c r="B49" s="19"/>
      <c r="C49" s="20"/>
      <c r="D49" s="20"/>
      <c r="E49" s="20"/>
      <c r="F49" s="20"/>
      <c r="G49" s="29" t="s">
        <v>140</v>
      </c>
      <c r="H49" s="19">
        <v>45</v>
      </c>
      <c r="I49" s="20"/>
      <c r="J49" s="20"/>
      <c r="K49" s="20"/>
      <c r="L49" s="22">
        <f aca="true" t="shared" si="23" ref="L49:R49">SUBTOTAL(9,L48:L48)</f>
        <v>3100000</v>
      </c>
      <c r="M49" s="23">
        <f t="shared" si="23"/>
        <v>3100000</v>
      </c>
      <c r="N49" s="23">
        <f t="shared" si="23"/>
        <v>0</v>
      </c>
      <c r="O49" s="24">
        <f t="shared" si="23"/>
        <v>0</v>
      </c>
      <c r="P49" s="25">
        <f t="shared" si="23"/>
        <v>0</v>
      </c>
      <c r="Q49" s="25">
        <f t="shared" si="23"/>
        <v>0</v>
      </c>
      <c r="R49" s="26">
        <f t="shared" si="23"/>
        <v>-3100000</v>
      </c>
    </row>
    <row r="50" spans="1:18" ht="25.5" customHeight="1" outlineLevel="1">
      <c r="A50" s="19"/>
      <c r="B50" s="19"/>
      <c r="C50" s="20"/>
      <c r="D50" s="29" t="s">
        <v>140</v>
      </c>
      <c r="E50" s="20"/>
      <c r="F50" s="20"/>
      <c r="G50" s="20"/>
      <c r="H50" s="19">
        <v>46</v>
      </c>
      <c r="I50" s="20"/>
      <c r="J50" s="20"/>
      <c r="K50" s="20"/>
      <c r="L50" s="22">
        <f aca="true" t="shared" si="24" ref="L50:R50">SUBTOTAL(9,L48:L48)</f>
        <v>3100000</v>
      </c>
      <c r="M50" s="23">
        <f t="shared" si="24"/>
        <v>3100000</v>
      </c>
      <c r="N50" s="23">
        <f t="shared" si="24"/>
        <v>0</v>
      </c>
      <c r="O50" s="24">
        <f t="shared" si="24"/>
        <v>0</v>
      </c>
      <c r="P50" s="25">
        <f t="shared" si="24"/>
        <v>0</v>
      </c>
      <c r="Q50" s="25">
        <f t="shared" si="24"/>
        <v>0</v>
      </c>
      <c r="R50" s="26">
        <f t="shared" si="24"/>
        <v>-3100000</v>
      </c>
    </row>
    <row r="51" spans="1:18" ht="25.5" customHeight="1" outlineLevel="3">
      <c r="A51" s="19">
        <v>17</v>
      </c>
      <c r="B51" s="19">
        <v>115</v>
      </c>
      <c r="C51" s="20" t="s">
        <v>16</v>
      </c>
      <c r="D51" s="20" t="s">
        <v>17</v>
      </c>
      <c r="E51" s="20" t="s">
        <v>34</v>
      </c>
      <c r="F51" s="20" t="s">
        <v>11</v>
      </c>
      <c r="G51" s="20" t="s">
        <v>18</v>
      </c>
      <c r="H51" s="19">
        <v>47</v>
      </c>
      <c r="I51" s="20" t="s">
        <v>66</v>
      </c>
      <c r="J51" s="20" t="s">
        <v>67</v>
      </c>
      <c r="K51" s="20" t="s">
        <v>120</v>
      </c>
      <c r="L51" s="22">
        <v>0.01</v>
      </c>
      <c r="M51" s="23">
        <v>0</v>
      </c>
      <c r="N51" s="23">
        <v>0</v>
      </c>
      <c r="O51" s="24">
        <v>0</v>
      </c>
      <c r="P51" s="25">
        <v>0</v>
      </c>
      <c r="Q51" s="25">
        <v>0</v>
      </c>
      <c r="R51" s="26">
        <f t="shared" si="3"/>
        <v>0</v>
      </c>
    </row>
    <row r="52" spans="1:18" ht="25.5" customHeight="1" outlineLevel="3">
      <c r="A52" s="19">
        <v>17</v>
      </c>
      <c r="B52" s="19">
        <v>115</v>
      </c>
      <c r="C52" s="20" t="s">
        <v>16</v>
      </c>
      <c r="D52" s="20" t="s">
        <v>17</v>
      </c>
      <c r="E52" s="20" t="s">
        <v>34</v>
      </c>
      <c r="F52" s="20" t="s">
        <v>11</v>
      </c>
      <c r="G52" s="20" t="s">
        <v>18</v>
      </c>
      <c r="H52" s="19">
        <v>48</v>
      </c>
      <c r="I52" s="20" t="s">
        <v>71</v>
      </c>
      <c r="J52" s="20" t="s">
        <v>67</v>
      </c>
      <c r="K52" s="20" t="s">
        <v>121</v>
      </c>
      <c r="L52" s="22">
        <v>440000</v>
      </c>
      <c r="M52" s="23">
        <v>0</v>
      </c>
      <c r="N52" s="23">
        <f>L52</f>
        <v>440000</v>
      </c>
      <c r="O52" s="24">
        <v>440000</v>
      </c>
      <c r="P52" s="25">
        <v>0</v>
      </c>
      <c r="Q52" s="25">
        <v>0</v>
      </c>
      <c r="R52" s="26">
        <f t="shared" si="3"/>
        <v>440000</v>
      </c>
    </row>
    <row r="53" spans="1:18" ht="29.25" customHeight="1" outlineLevel="3">
      <c r="A53" s="19">
        <v>17</v>
      </c>
      <c r="B53" s="19">
        <v>115</v>
      </c>
      <c r="C53" s="20" t="s">
        <v>16</v>
      </c>
      <c r="D53" s="20" t="s">
        <v>17</v>
      </c>
      <c r="E53" s="20" t="s">
        <v>34</v>
      </c>
      <c r="F53" s="20" t="s">
        <v>11</v>
      </c>
      <c r="G53" s="20" t="s">
        <v>18</v>
      </c>
      <c r="H53" s="19">
        <v>49</v>
      </c>
      <c r="I53" s="20" t="s">
        <v>91</v>
      </c>
      <c r="J53" s="20" t="s">
        <v>67</v>
      </c>
      <c r="K53" s="20" t="s">
        <v>122</v>
      </c>
      <c r="L53" s="22">
        <v>11443</v>
      </c>
      <c r="M53" s="23">
        <v>0</v>
      </c>
      <c r="N53" s="23">
        <f>L53</f>
        <v>11443</v>
      </c>
      <c r="O53" s="24">
        <v>11443</v>
      </c>
      <c r="P53" s="25">
        <v>0</v>
      </c>
      <c r="Q53" s="25">
        <v>0</v>
      </c>
      <c r="R53" s="26">
        <f t="shared" si="3"/>
        <v>11443</v>
      </c>
    </row>
    <row r="54" spans="1:18" ht="30.75" customHeight="1" outlineLevel="3">
      <c r="A54" s="19">
        <v>17</v>
      </c>
      <c r="B54" s="19">
        <v>115</v>
      </c>
      <c r="C54" s="20" t="s">
        <v>16</v>
      </c>
      <c r="D54" s="20" t="s">
        <v>17</v>
      </c>
      <c r="E54" s="20" t="s">
        <v>34</v>
      </c>
      <c r="F54" s="20"/>
      <c r="G54" s="20" t="s">
        <v>18</v>
      </c>
      <c r="H54" s="19">
        <v>50</v>
      </c>
      <c r="I54" s="20" t="s">
        <v>123</v>
      </c>
      <c r="J54" s="20" t="s">
        <v>67</v>
      </c>
      <c r="K54" s="20" t="s">
        <v>124</v>
      </c>
      <c r="L54" s="22">
        <v>2732385</v>
      </c>
      <c r="M54" s="23">
        <v>0</v>
      </c>
      <c r="N54" s="23">
        <f>L54</f>
        <v>2732385</v>
      </c>
      <c r="O54" s="24">
        <v>2732385</v>
      </c>
      <c r="P54" s="25">
        <v>0</v>
      </c>
      <c r="Q54" s="25">
        <v>0</v>
      </c>
      <c r="R54" s="26">
        <f t="shared" si="3"/>
        <v>2732385</v>
      </c>
    </row>
    <row r="55" spans="1:18" ht="29.25" customHeight="1" outlineLevel="3">
      <c r="A55" s="19">
        <v>17</v>
      </c>
      <c r="B55" s="19">
        <v>115</v>
      </c>
      <c r="C55" s="20" t="s">
        <v>16</v>
      </c>
      <c r="D55" s="20" t="s">
        <v>17</v>
      </c>
      <c r="E55" s="20" t="s">
        <v>34</v>
      </c>
      <c r="F55" s="20"/>
      <c r="G55" s="20" t="s">
        <v>18</v>
      </c>
      <c r="H55" s="19">
        <v>51</v>
      </c>
      <c r="I55" s="20" t="s">
        <v>125</v>
      </c>
      <c r="J55" s="20" t="s">
        <v>67</v>
      </c>
      <c r="K55" s="20" t="s">
        <v>126</v>
      </c>
      <c r="L55" s="22">
        <v>44910</v>
      </c>
      <c r="M55" s="23">
        <v>0</v>
      </c>
      <c r="N55" s="23">
        <f>L55</f>
        <v>44910</v>
      </c>
      <c r="O55" s="24">
        <v>0</v>
      </c>
      <c r="P55" s="25">
        <v>0</v>
      </c>
      <c r="Q55" s="25">
        <v>0</v>
      </c>
      <c r="R55" s="26">
        <f t="shared" si="3"/>
        <v>0</v>
      </c>
    </row>
    <row r="56" spans="1:18" ht="29.25" customHeight="1" outlineLevel="2">
      <c r="A56" s="19"/>
      <c r="B56" s="19"/>
      <c r="C56" s="20"/>
      <c r="D56" s="20"/>
      <c r="E56" s="20"/>
      <c r="F56" s="20"/>
      <c r="G56" s="29" t="s">
        <v>49</v>
      </c>
      <c r="H56" s="19">
        <v>52</v>
      </c>
      <c r="I56" s="20"/>
      <c r="J56" s="20"/>
      <c r="K56" s="20"/>
      <c r="L56" s="22">
        <f aca="true" t="shared" si="25" ref="L56:R56">SUBTOTAL(9,L51:L55)</f>
        <v>3228738.01</v>
      </c>
      <c r="M56" s="23">
        <f t="shared" si="25"/>
        <v>0</v>
      </c>
      <c r="N56" s="23">
        <f t="shared" si="25"/>
        <v>3228738</v>
      </c>
      <c r="O56" s="24">
        <f t="shared" si="25"/>
        <v>3183828</v>
      </c>
      <c r="P56" s="25">
        <f t="shared" si="25"/>
        <v>0</v>
      </c>
      <c r="Q56" s="25">
        <f t="shared" si="25"/>
        <v>0</v>
      </c>
      <c r="R56" s="26">
        <f t="shared" si="25"/>
        <v>3183828</v>
      </c>
    </row>
    <row r="57" spans="1:18" ht="30.75" customHeight="1" outlineLevel="3">
      <c r="A57" s="19">
        <v>19</v>
      </c>
      <c r="B57" s="19" t="s">
        <v>136</v>
      </c>
      <c r="C57" s="20" t="s">
        <v>16</v>
      </c>
      <c r="D57" s="20" t="s">
        <v>17</v>
      </c>
      <c r="E57" s="28" t="s">
        <v>162</v>
      </c>
      <c r="F57" s="20"/>
      <c r="G57" s="20" t="s">
        <v>127</v>
      </c>
      <c r="H57" s="19">
        <v>53</v>
      </c>
      <c r="I57" s="20" t="s">
        <v>66</v>
      </c>
      <c r="J57" s="20" t="s">
        <v>67</v>
      </c>
      <c r="K57" s="20" t="s">
        <v>128</v>
      </c>
      <c r="L57" s="22">
        <v>41799066</v>
      </c>
      <c r="M57" s="23">
        <v>41799066</v>
      </c>
      <c r="N57" s="23">
        <v>0</v>
      </c>
      <c r="O57" s="24">
        <v>0</v>
      </c>
      <c r="P57" s="25">
        <v>0</v>
      </c>
      <c r="Q57" s="25">
        <v>0</v>
      </c>
      <c r="R57" s="26">
        <f t="shared" si="3"/>
        <v>-41799066</v>
      </c>
    </row>
    <row r="58" spans="1:18" ht="30.75" customHeight="1" outlineLevel="2">
      <c r="A58" s="19"/>
      <c r="B58" s="19"/>
      <c r="C58" s="20"/>
      <c r="D58" s="20"/>
      <c r="E58" s="20"/>
      <c r="F58" s="20"/>
      <c r="G58" s="29" t="s">
        <v>146</v>
      </c>
      <c r="H58" s="19">
        <v>54</v>
      </c>
      <c r="I58" s="20"/>
      <c r="J58" s="20"/>
      <c r="K58" s="20"/>
      <c r="L58" s="22">
        <f aca="true" t="shared" si="26" ref="L58:R58">SUBTOTAL(9,L57:L57)</f>
        <v>41799066</v>
      </c>
      <c r="M58" s="23">
        <f t="shared" si="26"/>
        <v>41799066</v>
      </c>
      <c r="N58" s="23">
        <f t="shared" si="26"/>
        <v>0</v>
      </c>
      <c r="O58" s="24">
        <f t="shared" si="26"/>
        <v>0</v>
      </c>
      <c r="P58" s="25">
        <f t="shared" si="26"/>
        <v>0</v>
      </c>
      <c r="Q58" s="25">
        <f t="shared" si="26"/>
        <v>0</v>
      </c>
      <c r="R58" s="26">
        <f t="shared" si="26"/>
        <v>-41799066</v>
      </c>
    </row>
    <row r="59" spans="1:18" ht="30.75" customHeight="1" outlineLevel="1">
      <c r="A59" s="19"/>
      <c r="B59" s="19"/>
      <c r="C59" s="20"/>
      <c r="D59" s="29" t="s">
        <v>44</v>
      </c>
      <c r="E59" s="20"/>
      <c r="F59" s="20"/>
      <c r="G59" s="20"/>
      <c r="H59" s="19">
        <v>55</v>
      </c>
      <c r="I59" s="20"/>
      <c r="J59" s="20"/>
      <c r="K59" s="20"/>
      <c r="L59" s="22">
        <f aca="true" t="shared" si="27" ref="L59:R59">SUBTOTAL(9,L51:L57)</f>
        <v>45027804.01</v>
      </c>
      <c r="M59" s="23">
        <f t="shared" si="27"/>
        <v>41799066</v>
      </c>
      <c r="N59" s="23">
        <f t="shared" si="27"/>
        <v>3228738</v>
      </c>
      <c r="O59" s="24">
        <f t="shared" si="27"/>
        <v>3183828</v>
      </c>
      <c r="P59" s="25">
        <f t="shared" si="27"/>
        <v>0</v>
      </c>
      <c r="Q59" s="25">
        <f t="shared" si="27"/>
        <v>0</v>
      </c>
      <c r="R59" s="26">
        <f t="shared" si="27"/>
        <v>-38615238</v>
      </c>
    </row>
    <row r="60" spans="1:18" ht="25.5" customHeight="1" outlineLevel="3">
      <c r="A60" s="19">
        <v>20</v>
      </c>
      <c r="B60" s="19" t="s">
        <v>137</v>
      </c>
      <c r="C60" s="20" t="s">
        <v>129</v>
      </c>
      <c r="D60" s="20" t="s">
        <v>130</v>
      </c>
      <c r="E60" s="20" t="s">
        <v>131</v>
      </c>
      <c r="F60" s="20" t="s">
        <v>135</v>
      </c>
      <c r="G60" s="20" t="s">
        <v>132</v>
      </c>
      <c r="H60" s="19">
        <v>56</v>
      </c>
      <c r="I60" s="20" t="s">
        <v>66</v>
      </c>
      <c r="J60" s="20" t="s">
        <v>67</v>
      </c>
      <c r="K60" s="20" t="s">
        <v>133</v>
      </c>
      <c r="L60" s="22">
        <v>17001343</v>
      </c>
      <c r="M60" s="23">
        <v>17001343</v>
      </c>
      <c r="N60" s="23">
        <v>0</v>
      </c>
      <c r="O60" s="24">
        <v>0</v>
      </c>
      <c r="P60" s="25">
        <v>0</v>
      </c>
      <c r="Q60" s="25">
        <v>0</v>
      </c>
      <c r="R60" s="26">
        <f t="shared" si="3"/>
        <v>-17001343</v>
      </c>
    </row>
    <row r="61" spans="1:18" ht="25.5" customHeight="1" outlineLevel="2">
      <c r="A61" s="19"/>
      <c r="B61" s="19"/>
      <c r="C61" s="20"/>
      <c r="D61" s="20"/>
      <c r="E61" s="20"/>
      <c r="F61" s="20"/>
      <c r="G61" s="29" t="s">
        <v>147</v>
      </c>
      <c r="H61" s="19">
        <v>57</v>
      </c>
      <c r="I61" s="20"/>
      <c r="J61" s="20"/>
      <c r="K61" s="20"/>
      <c r="L61" s="22">
        <f aca="true" t="shared" si="28" ref="L61:R61">SUBTOTAL(9,L60:L60)</f>
        <v>17001343</v>
      </c>
      <c r="M61" s="23">
        <f t="shared" si="28"/>
        <v>17001343</v>
      </c>
      <c r="N61" s="23">
        <f t="shared" si="28"/>
        <v>0</v>
      </c>
      <c r="O61" s="24">
        <f t="shared" si="28"/>
        <v>0</v>
      </c>
      <c r="P61" s="25">
        <f t="shared" si="28"/>
        <v>0</v>
      </c>
      <c r="Q61" s="25">
        <f t="shared" si="28"/>
        <v>0</v>
      </c>
      <c r="R61" s="26">
        <f t="shared" si="28"/>
        <v>-17001343</v>
      </c>
    </row>
    <row r="62" spans="1:18" ht="25.5" customHeight="1" outlineLevel="1">
      <c r="A62" s="19"/>
      <c r="B62" s="19"/>
      <c r="C62" s="20"/>
      <c r="D62" s="29" t="s">
        <v>141</v>
      </c>
      <c r="E62" s="20"/>
      <c r="F62" s="20"/>
      <c r="G62" s="20"/>
      <c r="H62" s="19">
        <v>58</v>
      </c>
      <c r="I62" s="20"/>
      <c r="J62" s="20"/>
      <c r="K62" s="20"/>
      <c r="L62" s="22">
        <f aca="true" t="shared" si="29" ref="L62:R62">SUBTOTAL(9,L60:L60)</f>
        <v>17001343</v>
      </c>
      <c r="M62" s="23">
        <f t="shared" si="29"/>
        <v>17001343</v>
      </c>
      <c r="N62" s="23">
        <f t="shared" si="29"/>
        <v>0</v>
      </c>
      <c r="O62" s="24">
        <f t="shared" si="29"/>
        <v>0</v>
      </c>
      <c r="P62" s="25">
        <f t="shared" si="29"/>
        <v>0</v>
      </c>
      <c r="Q62" s="25">
        <f t="shared" si="29"/>
        <v>0</v>
      </c>
      <c r="R62" s="26">
        <f t="shared" si="29"/>
        <v>-17001343</v>
      </c>
    </row>
    <row r="63" spans="1:18" ht="25.5" customHeight="1">
      <c r="A63" s="19"/>
      <c r="B63" s="19"/>
      <c r="C63" s="20"/>
      <c r="D63" s="29" t="s">
        <v>45</v>
      </c>
      <c r="E63" s="20"/>
      <c r="F63" s="20"/>
      <c r="G63" s="20"/>
      <c r="H63" s="19">
        <v>59</v>
      </c>
      <c r="I63" s="20"/>
      <c r="J63" s="20"/>
      <c r="K63" s="20"/>
      <c r="L63" s="22">
        <f aca="true" t="shared" si="30" ref="L63:R63">SUBTOTAL(9,L5:L60)</f>
        <v>113986781.02000001</v>
      </c>
      <c r="M63" s="23">
        <f t="shared" si="30"/>
        <v>110758043.01</v>
      </c>
      <c r="N63" s="23">
        <f t="shared" si="30"/>
        <v>3228738</v>
      </c>
      <c r="O63" s="24">
        <f t="shared" si="30"/>
        <v>3675170</v>
      </c>
      <c r="P63" s="25">
        <f t="shared" si="30"/>
        <v>0</v>
      </c>
      <c r="Q63" s="25">
        <f t="shared" si="30"/>
        <v>0</v>
      </c>
      <c r="R63" s="26">
        <f t="shared" si="30"/>
        <v>-107082873.01</v>
      </c>
    </row>
  </sheetData>
  <sheetProtection/>
  <autoFilter ref="A4:R4"/>
  <mergeCells count="1">
    <mergeCell ref="A2:R2"/>
  </mergeCells>
  <printOptions/>
  <pageMargins left="0.28" right="0.37" top="0.31" bottom="0.37" header="0.24" footer="0.18"/>
  <pageSetup fitToHeight="38" fitToWidth="1" horizontalDpi="600" verticalDpi="600" orientation="landscape" scale="56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crosswalk</dc:title>
  <dc:subject/>
  <dc:creator>recordj</dc:creator>
  <cp:keywords/>
  <dc:description/>
  <cp:lastModifiedBy>Allende, Angel</cp:lastModifiedBy>
  <cp:lastPrinted>2012-11-01T18:47:14Z</cp:lastPrinted>
  <dcterms:created xsi:type="dcterms:W3CDTF">2011-07-19T22:36:05Z</dcterms:created>
  <dcterms:modified xsi:type="dcterms:W3CDTF">2012-11-08T17:55:30Z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  <property fmtid="{D5CDD505-2E9C-101B-9397-08002B2CF9AE}" pid="3" name="Proposed/Passed #:">
    <vt:lpwstr/>
  </property>
</Properties>
</file>