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4.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5.xml" ContentType="application/vnd.openxmlformats-officedocument.spreadsheetml.pivotCacheRecords+xml"/>
  <Override PartName="/xl/pivotCache/pivotCacheDefinition5.xml" ContentType="application/vnd.openxmlformats-officedocument.spreadsheetml.pivotCacheDefinition+xml"/>
  <Override PartName="/xl/pivotTables/pivotTable12.xml" ContentType="application/vnd.openxmlformats-officedocument.spreadsheetml.pivotTable+xml"/>
  <Override PartName="/xl/pivotTables/pivotTable14.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5.xml" ContentType="application/vnd.openxmlformats-officedocument.spreadsheetml.pivotTable+xml"/>
  <Override PartName="/xl/pivotTables/pivotTable13.xml" ContentType="application/vnd.openxmlformats-officedocument.spreadsheetml.pivotTable+xml"/>
  <Override PartName="/xl/pivotTables/pivotTable16.xml" ContentType="application/vnd.openxmlformats-officedocument.spreadsheetml.pivotTable+xml"/>
  <Override PartName="/xl/pivotTables/pivotTable9.xml" ContentType="application/vnd.openxmlformats-officedocument.spreadsheetml.pivotTabl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3360" yWindow="60" windowWidth="17385" windowHeight="12255" tabRatio="969" activeTab="0"/>
  </bookViews>
  <sheets>
    <sheet name="2015 16 Proposed Budget" sheetId="7" r:id="rId1"/>
    <sheet name="PA 103" sheetId="12" state="hidden" r:id="rId2"/>
    <sheet name="Sheet2" sheetId="11" state="hidden" r:id="rId3"/>
    <sheet name="EBS Actual" sheetId="10" state="hidden" r:id="rId4"/>
    <sheet name="Disappropriation 2015&amp;16" sheetId="8" state="hidden" r:id="rId5"/>
    <sheet name="3473" sheetId="1" state="hidden" r:id="rId6"/>
    <sheet name="CIP RV 2011" sheetId="3" state="hidden" r:id="rId7"/>
    <sheet name="Nom Form Radio-PSERN" sheetId="5" state="hidden" r:id="rId8"/>
    <sheet name="IT projects from PSB" sheetId="9" state="hidden" r:id="rId9"/>
    <sheet name="2012 Actual" sheetId="2" state="hidden" r:id="rId10"/>
    <sheet name="2012 Budget" sheetId="4" state="hidden" r:id="rId11"/>
    <sheet name="2013 and 2014" sheetId="6" state="hidden" r:id="rId12"/>
    <sheet name="GL 10 Apr 15" sheetId="13" state="hidden" r:id="rId13"/>
  </sheets>
  <externalReferences>
    <externalReference r:id="rId21"/>
    <externalReference r:id="rId22"/>
  </externalReferences>
  <definedNames>
    <definedName name="BudgetedRevenue">OFFSET('[1]x'!$I$9,0,0,COUNTA('[2]3473R'!$I:$I),9)</definedName>
    <definedName name="_xlnm.Print_Area" localSheetId="9">'2012 Actual'!$F$110:$J$125</definedName>
    <definedName name="_xlnm.Print_Area" localSheetId="0">'2015 16 Proposed Budget'!$A$1:$H$37</definedName>
    <definedName name="_xlnm.Print_Area" localSheetId="5">'3473'!$A$3:$K$69</definedName>
    <definedName name="_xlnm.Print_Area" localSheetId="6">'CIP RV 2011'!$A$2:$F$48</definedName>
    <definedName name="_xlnm.Print_Area" localSheetId="7">'Nom Form Radio-PSERN'!$A$1:$K$31</definedName>
    <definedName name="Qry01_02_03Exp">#REF!</definedName>
  </definedNames>
  <calcPr calcId="145621"/>
  <pivotCaches>
    <pivotCache cacheId="3" r:id="rId14"/>
    <pivotCache cacheId="0" r:id="rId15"/>
    <pivotCache cacheId="1" r:id="rId16"/>
    <pivotCache cacheId="2" r:id="rId17"/>
    <pivotCache cacheId="4" r:id="rId18"/>
  </pivotCaches>
</workbook>
</file>

<file path=xl/comments6.xml><?xml version="1.0" encoding="utf-8"?>
<comments xmlns="http://schemas.openxmlformats.org/spreadsheetml/2006/main">
  <authors>
    <author>odellt</author>
  </authors>
  <commentList>
    <comment ref="B13" authorId="0">
      <text>
        <r>
          <rPr>
            <sz val="8"/>
            <rFont val="Tahoma"/>
            <family val="2"/>
          </rPr>
          <t xml:space="preserve">Includes Chinook,  Black River and Earlington
</t>
        </r>
      </text>
    </comment>
    <comment ref="B14" authorId="0">
      <text>
        <r>
          <rPr>
            <sz val="8"/>
            <rFont val="Tahoma"/>
            <family val="2"/>
          </rPr>
          <t xml:space="preserve">Funds for 342618 only - funds in 3425
</t>
        </r>
      </text>
    </comment>
  </commentList>
</comments>
</file>

<file path=xl/comments7.xml><?xml version="1.0" encoding="utf-8"?>
<comments xmlns="http://schemas.openxmlformats.org/spreadsheetml/2006/main">
  <authors>
    <author>recordj</author>
    <author>Budget</author>
  </authors>
  <commentList>
    <comment ref="E20" authorId="0">
      <text>
        <r>
          <rPr>
            <sz val="8"/>
            <rFont val="Tahoma"/>
            <family val="2"/>
          </rPr>
          <t>Total of 'Combined Carryover &amp; Ordinance' column on Expenditure Sheet.</t>
        </r>
      </text>
    </comment>
    <comment ref="B27" authorId="1">
      <text>
        <r>
          <rPr>
            <b/>
            <sz val="8"/>
            <rFont val="Tahoma"/>
            <family val="2"/>
          </rPr>
          <t>Budget:</t>
        </r>
        <r>
          <rPr>
            <sz val="8"/>
            <rFont val="Tahoma"/>
            <family val="2"/>
          </rPr>
          <t xml:space="preserve">
Replace "Revenue Source 1" with name of revenue source.</t>
        </r>
      </text>
    </comment>
    <comment ref="E29" authorId="0">
      <text>
        <r>
          <rPr>
            <sz val="8"/>
            <rFont val="Tahoma"/>
            <family val="2"/>
          </rPr>
          <t xml:space="preserve">Total revenues supporting carryover on revenue sheet, excluding fund balance.  Formula sums individual revenue sources listed above.
</t>
        </r>
      </text>
    </comment>
  </commentList>
</comments>
</file>

<file path=xl/comments8.xml><?xml version="1.0" encoding="utf-8"?>
<comments xmlns="http://schemas.openxmlformats.org/spreadsheetml/2006/main">
  <authors>
    <author>Walsh, John</author>
    <author>John Walsh</author>
  </authors>
  <commentList>
    <comment ref="B10" authorId="0">
      <text>
        <r>
          <rPr>
            <sz val="9"/>
            <rFont val="Tahoma"/>
            <family val="2"/>
          </rPr>
          <t>This needs to be one transparency section; this cannot be "various" or "N/A"</t>
        </r>
      </text>
    </comment>
    <comment ref="B13" authorId="1">
      <text>
        <r>
          <rPr>
            <sz val="9"/>
            <rFont val="Tahoma"/>
            <family val="2"/>
          </rPr>
          <t>Should be 0000000 unless you have an Operating Project to assign this to</t>
        </r>
      </text>
    </comment>
    <comment ref="E13" authorId="1">
      <text>
        <r>
          <rPr>
            <sz val="9"/>
            <rFont val="Tahoma"/>
            <family val="2"/>
          </rPr>
          <t>Should be 0000000</t>
        </r>
      </text>
    </comment>
    <comment ref="F13" authorId="1">
      <text>
        <r>
          <rPr>
            <sz val="9"/>
            <rFont val="Tahoma"/>
            <family val="2"/>
          </rPr>
          <t>Should be 00000</t>
        </r>
      </text>
    </comment>
  </commentList>
</comments>
</file>

<file path=xl/sharedStrings.xml><?xml version="1.0" encoding="utf-8"?>
<sst xmlns="http://schemas.openxmlformats.org/spreadsheetml/2006/main" count="8067" uniqueCount="590">
  <si>
    <t>Ending Fund Balance</t>
  </si>
  <si>
    <t>Total Expenditures</t>
  </si>
  <si>
    <t>Expenditures</t>
  </si>
  <si>
    <t>Total Revenues</t>
  </si>
  <si>
    <t>Revenues</t>
  </si>
  <si>
    <t>Beginning Fund Balance</t>
  </si>
  <si>
    <t>2012 Proposed Financial Plan</t>
  </si>
  <si>
    <t>Form 5</t>
  </si>
  <si>
    <t>Reserves</t>
  </si>
  <si>
    <t>Total Reserves</t>
  </si>
  <si>
    <t xml:space="preserve">  Budget:  Current Year</t>
  </si>
  <si>
    <t xml:space="preserve">  Budget:  Carryover from Prior Year</t>
  </si>
  <si>
    <t xml:space="preserve">  Budget:  Unexpended at Year End</t>
  </si>
  <si>
    <t xml:space="preserve">  Budget:  Total</t>
  </si>
  <si>
    <t xml:space="preserve">  Reserve for Encumbrance</t>
  </si>
  <si>
    <t>Ending Undesignated Fund Balance</t>
  </si>
  <si>
    <t xml:space="preserve">2012   Actual </t>
  </si>
  <si>
    <t>2013 Adopted</t>
  </si>
  <si>
    <t>Shading denotes cells with formulas</t>
  </si>
  <si>
    <t>Data shown is sample data</t>
  </si>
  <si>
    <t>Contact S. Bender with ?'s about new format</t>
  </si>
  <si>
    <t>2014 Adopted</t>
  </si>
  <si>
    <t>2014 
Revised</t>
  </si>
  <si>
    <r>
      <t>2013 
Revised</t>
    </r>
    <r>
      <rPr>
        <b/>
        <vertAlign val="superscript"/>
        <sz val="11"/>
        <rFont val="Calibri"/>
        <family val="2"/>
        <scheme val="minor"/>
      </rPr>
      <t xml:space="preserve"> </t>
    </r>
  </si>
  <si>
    <r>
      <t>2013 
Estimated</t>
    </r>
    <r>
      <rPr>
        <b/>
        <vertAlign val="superscript"/>
        <sz val="11"/>
        <rFont val="Calibri"/>
        <family val="2"/>
        <scheme val="minor"/>
      </rPr>
      <t xml:space="preserve"> </t>
    </r>
  </si>
  <si>
    <t>Explanation of Changes</t>
  </si>
  <si>
    <t>2013 Estimated - Adopted Change</t>
  </si>
  <si>
    <t>2014 Estimated - Adopted Change</t>
  </si>
  <si>
    <t>Fund</t>
  </si>
  <si>
    <t>Project</t>
  </si>
  <si>
    <t>Cost Center</t>
  </si>
  <si>
    <t>Account</t>
  </si>
  <si>
    <t>Bars</t>
  </si>
  <si>
    <t>Period Year</t>
  </si>
  <si>
    <t>Account Type</t>
  </si>
  <si>
    <t>Account Description</t>
  </si>
  <si>
    <t>Level1 Account Parent</t>
  </si>
  <si>
    <t>Level2 Account Parent</t>
  </si>
  <si>
    <t>Level3 Account Parent</t>
  </si>
  <si>
    <t>Appropriation Budget</t>
  </si>
  <si>
    <t>Operating Budget</t>
  </si>
  <si>
    <t>Actuals</t>
  </si>
  <si>
    <t>Encumbrance</t>
  </si>
  <si>
    <t>Balance</t>
  </si>
  <si>
    <t>Percent</t>
  </si>
  <si>
    <t>Jan-Actual</t>
  </si>
  <si>
    <t>Feb-Actual</t>
  </si>
  <si>
    <t>Mar-Actual</t>
  </si>
  <si>
    <t>Apr-Actual</t>
  </si>
  <si>
    <t>May-Actual</t>
  </si>
  <si>
    <t>Jun-Actual</t>
  </si>
  <si>
    <t>Jul-Actual</t>
  </si>
  <si>
    <t>Aug-Actual</t>
  </si>
  <si>
    <t>Sep-Actual</t>
  </si>
  <si>
    <t>Oct-Actual</t>
  </si>
  <si>
    <t>Nov-Actual</t>
  </si>
  <si>
    <t>Dec-Actual</t>
  </si>
  <si>
    <t>Adj-Actual</t>
  </si>
  <si>
    <t>Fund Description</t>
  </si>
  <si>
    <t>Project Description</t>
  </si>
  <si>
    <t>Cost Center Desc</t>
  </si>
  <si>
    <t>Bars Description</t>
  </si>
  <si>
    <t>000003473</t>
  </si>
  <si>
    <t>1111945</t>
  </si>
  <si>
    <t>138001</t>
  </si>
  <si>
    <t>55245</t>
  </si>
  <si>
    <t>5188800</t>
  </si>
  <si>
    <t>Expense</t>
  </si>
  <si>
    <t>FINANCIAL MGMT SVCS</t>
  </si>
  <si>
    <t>50000-PROGRAM EXPENDITUR BUDGET</t>
  </si>
  <si>
    <t>55000-INTRAGOVERNMENTAL SERVICES</t>
  </si>
  <si>
    <t>N/A</t>
  </si>
  <si>
    <t>RADIO COMM SRVS CIP FUND</t>
  </si>
  <si>
    <t>KCIT Radio Comm Infrastructure</t>
  </si>
  <si>
    <t>FINANCE DIRECTOR</t>
  </si>
  <si>
    <t>INFORMATION TECHNOLOGY: OPERATIONS-GENERAL</t>
  </si>
  <si>
    <t>55255</t>
  </si>
  <si>
    <t>FINANCIAL MGMT SVCS REBATE</t>
  </si>
  <si>
    <t>300001</t>
  </si>
  <si>
    <t>55347</t>
  </si>
  <si>
    <t>BRC SVC CHARGES</t>
  </si>
  <si>
    <t>BRC DIRECTORS OFFICE</t>
  </si>
  <si>
    <t>1047313</t>
  </si>
  <si>
    <t>432009</t>
  </si>
  <si>
    <t>55253</t>
  </si>
  <si>
    <t>SYSTEMS SERVICES SVC</t>
  </si>
  <si>
    <t>KCIT REBANDING 800MHZ RADIO</t>
  </si>
  <si>
    <t>PROJECT MANAGEMENT</t>
  </si>
  <si>
    <t>1047320</t>
  </si>
  <si>
    <t>KCIT VHF UHF Narrowbanding</t>
  </si>
  <si>
    <t>1047311</t>
  </si>
  <si>
    <t>780003</t>
  </si>
  <si>
    <t>55010</t>
  </si>
  <si>
    <t>MOTOR POOL ER R SERVICE</t>
  </si>
  <si>
    <t>KCIT EMER RADIO EQ REPLACE ASM</t>
  </si>
  <si>
    <t>VEHICLE MAINTENANCE</t>
  </si>
  <si>
    <t>C47301</t>
  </si>
  <si>
    <t>51110</t>
  </si>
  <si>
    <t>REGULAR SALARIED EMPLOYEE</t>
  </si>
  <si>
    <t>51000-WAGES AND BENEFITS</t>
  </si>
  <si>
    <t>51100-SALARIES/WAGES</t>
  </si>
  <si>
    <t>RADIO COMM INFRASTRCTR RV</t>
  </si>
  <si>
    <t>51315</t>
  </si>
  <si>
    <t>MED DENTAL LIFE INS BENEFITS/NON 587</t>
  </si>
  <si>
    <t>51300-PERSONNEL BENEFITS</t>
  </si>
  <si>
    <t>51320</t>
  </si>
  <si>
    <t>SOCIAL SECURITY MEDICARE FICA</t>
  </si>
  <si>
    <t>51330</t>
  </si>
  <si>
    <t>RETIREMENT</t>
  </si>
  <si>
    <t>52205</t>
  </si>
  <si>
    <t>SUPPLIES FOOD</t>
  </si>
  <si>
    <t>52000-SUPPLIES</t>
  </si>
  <si>
    <t>52410</t>
  </si>
  <si>
    <t>COST GOODS SOLD SUPPLIES FOR RESALE</t>
  </si>
  <si>
    <t>53105</t>
  </si>
  <si>
    <t>OTHER CONTRACTUAL PROF SVCS</t>
  </si>
  <si>
    <t>53000-SERVICES-OTHER CHARGES</t>
  </si>
  <si>
    <t>53310</t>
  </si>
  <si>
    <t>TRAVEL SUBSISTENCE IN STATE</t>
  </si>
  <si>
    <t>53311</t>
  </si>
  <si>
    <t>TRAVEL SUBSISTENCE OUT OF STATE</t>
  </si>
  <si>
    <t>53320</t>
  </si>
  <si>
    <t>FREIGHT AND DELIVRY SRV</t>
  </si>
  <si>
    <t>53330</t>
  </si>
  <si>
    <t>PURCHASED TRANSPORTATION</t>
  </si>
  <si>
    <t>53803</t>
  </si>
  <si>
    <t>DUES MEMBERSHIPS</t>
  </si>
  <si>
    <t>53890</t>
  </si>
  <si>
    <t>MISC SERVICES CHARGES</t>
  </si>
  <si>
    <t>53710</t>
  </si>
  <si>
    <t>RENT LEASE</t>
  </si>
  <si>
    <t>1047315</t>
  </si>
  <si>
    <t>52181</t>
  </si>
  <si>
    <t>INVENTORY EQUIP 5K UNDER</t>
  </si>
  <si>
    <t>KCIT RADIO INFRA FACILITY AND</t>
  </si>
  <si>
    <t>1047316</t>
  </si>
  <si>
    <t>53610</t>
  </si>
  <si>
    <t>SERVICES REPAIR MAINTENANCE</t>
  </si>
  <si>
    <t>KCIT RADIO TOWER REPAIR WORK</t>
  </si>
  <si>
    <t>1047317</t>
  </si>
  <si>
    <t>KCIT SOUTHLOOP MICROWAVE REPLA</t>
  </si>
  <si>
    <t>56787</t>
  </si>
  <si>
    <t>5188000</t>
  </si>
  <si>
    <t>RADIO INFRASTRUCTURE EQUIP</t>
  </si>
  <si>
    <t>56000-CAPITAL OUTLAY</t>
  </si>
  <si>
    <t>DATA PROCESSING</t>
  </si>
  <si>
    <t>1116591</t>
  </si>
  <si>
    <t>Sobieski Tower Repair</t>
  </si>
  <si>
    <t>1045836</t>
  </si>
  <si>
    <t>213002</t>
  </si>
  <si>
    <t>34281</t>
  </si>
  <si>
    <t>0000000</t>
  </si>
  <si>
    <t>Revenue</t>
  </si>
  <si>
    <t>RESERVE RADIO INFRASTRUCTURE</t>
  </si>
  <si>
    <t>R3000-REVENUE</t>
  </si>
  <si>
    <t>R3400-CHARGE FOR SERVICES</t>
  </si>
  <si>
    <t>213002 ADMIN DEFAULT</t>
  </si>
  <si>
    <t>RADIO INF EQUIP  RSRVS</t>
  </si>
  <si>
    <t>Default</t>
  </si>
  <si>
    <t>36111</t>
  </si>
  <si>
    <t>INVESTMENT INTEREST GROSS</t>
  </si>
  <si>
    <t>R3600-MISCELLANEOUS REVENUE</t>
  </si>
  <si>
    <t>36117</t>
  </si>
  <si>
    <t>CASH MANAGEMENT SVCS FEE</t>
  </si>
  <si>
    <t>36118</t>
  </si>
  <si>
    <t>INVEST SERVICE FEE POOL</t>
  </si>
  <si>
    <t>36129</t>
  </si>
  <si>
    <t>REALIZED LOSS-IMPAIRINV</t>
  </si>
  <si>
    <t>36131</t>
  </si>
  <si>
    <t>REALIZED GAIN LOSS INVEST</t>
  </si>
  <si>
    <t>36134</t>
  </si>
  <si>
    <t>UNREALIZED LOSS IMPAIRED INVESTMENT</t>
  </si>
  <si>
    <t>36940</t>
  </si>
  <si>
    <t>JUDGMENTS SETTLEMENTS</t>
  </si>
  <si>
    <t>36994</t>
  </si>
  <si>
    <t>IMMATL PRIOR YEAR CORRECT</t>
  </si>
  <si>
    <t>36999</t>
  </si>
  <si>
    <t>OTHER MISC REVENUE</t>
  </si>
  <si>
    <t>44135</t>
  </si>
  <si>
    <t>RESERVE RADIO INFRASTRUCT</t>
  </si>
  <si>
    <t>40858</t>
  </si>
  <si>
    <t>UASI INDIRECT</t>
  </si>
  <si>
    <t>R3330-FEDERAL GRANTS INDIRECT</t>
  </si>
  <si>
    <t>43354</t>
  </si>
  <si>
    <t>HW INCORPORATED CITIES</t>
  </si>
  <si>
    <t>R3380-INTERGOVERNMENTAL PAYMENTS</t>
  </si>
  <si>
    <t>43399</t>
  </si>
  <si>
    <t>2009 IECGP IP-T9-0034</t>
  </si>
  <si>
    <t>34283</t>
  </si>
  <si>
    <t>RADIO SERVICES</t>
  </si>
  <si>
    <t>1115922</t>
  </si>
  <si>
    <t>39796</t>
  </si>
  <si>
    <t>CONTRIB OTHER FUNDS</t>
  </si>
  <si>
    <t>R3900-OTHER FINANCING SOURCES</t>
  </si>
  <si>
    <t>Subscriber Radios Rplc</t>
  </si>
  <si>
    <t>Expenditure</t>
  </si>
  <si>
    <t xml:space="preserve"> Financial Plan </t>
  </si>
  <si>
    <t>CIP Revenue Verification for Budget Carried Over from 2011</t>
  </si>
  <si>
    <t>Fund Number:</t>
  </si>
  <si>
    <t>Fund Name:</t>
  </si>
  <si>
    <t>Radio Communications CIP</t>
  </si>
  <si>
    <t>Verification Approval Name:</t>
  </si>
  <si>
    <t>Junko Keesecker</t>
  </si>
  <si>
    <t>2011 Beginning and Ending Fund Balance</t>
  </si>
  <si>
    <t>2011 Beginning Fund Balance (See equity adj. discussion below)</t>
  </si>
  <si>
    <t>2011 Revenues (14th Month)</t>
  </si>
  <si>
    <t>2011 Expenditures (14th Month)</t>
  </si>
  <si>
    <t>2011 Ending Fund Balance/2012 Beginning Fund Balance</t>
  </si>
  <si>
    <t>Calculation of Expenditure Budget Carryover from 2011</t>
  </si>
  <si>
    <t>Auto-Budget Carryover from 2011 to 2012</t>
  </si>
  <si>
    <t>Lapsed Project Cancellations (3 Years without expenditures)</t>
  </si>
  <si>
    <t>Proposed CIP RV Ordinance Carryover Adjustment</t>
  </si>
  <si>
    <t>Net Technical/Rounding Adjustments</t>
  </si>
  <si>
    <t>Final Expenditure Budget Carryover into 2012</t>
  </si>
  <si>
    <t>Verification of Revenue Backing for Final Expenditure Budget Carryover into 2012</t>
  </si>
  <si>
    <t>Total of Revenue Source 1  (Name)</t>
  </si>
  <si>
    <t>Total of Revenue Source 2  (Name) (insert rows as needed)</t>
  </si>
  <si>
    <t xml:space="preserve">Total Revenue Backing for Carryover Budget </t>
  </si>
  <si>
    <t>2012 Budget (2011/2012 Budget if Biennial)</t>
  </si>
  <si>
    <t>2012 Adopted Expenditures</t>
  </si>
  <si>
    <t>2012 Revenue Backing excluding Fund Balance Usage</t>
  </si>
  <si>
    <t>2012 Projected Ending Fund Balance</t>
  </si>
  <si>
    <t>Footnotes/Comments:</t>
  </si>
  <si>
    <r>
      <t>Equity Adjustment Discussion</t>
    </r>
    <r>
      <rPr>
        <sz val="10"/>
        <rFont val="Arial"/>
        <family val="2"/>
      </rPr>
      <t>:  The following equity adjustment explanation is provided to describe the process of establishing the 2011 beginning balance for purpose of the CIP RV process.</t>
    </r>
  </si>
  <si>
    <t>2011 Beginning Fund Balance (From 14th Month balance sheet) (sample amount)</t>
  </si>
  <si>
    <t>Reserve for Encumbrance (a credit in the 14th Month balance sheet)</t>
  </si>
  <si>
    <t>2011 Beginning Fund Balance to be entered above (with Equity Adjustment)</t>
  </si>
  <si>
    <r>
      <t xml:space="preserve">1 </t>
    </r>
    <r>
      <rPr>
        <sz val="9"/>
        <rFont val="Arial"/>
        <family val="2"/>
      </rPr>
      <t xml:space="preserve">For the purpose of the CIP Revenue Verification process, FBOD 14th month balance sheet understates the 2011 Beginning fund balance because it is lower by the amount of the reserve for encumbrances moving from 2010 to 2011.  Adding the Reserve for Encumbrance credit to the 2011 Beginning Fund Balance has the effect of removing a double count for the 2010 to 2011 encumbrances that were recorded as expenditures in 2010.  </t>
    </r>
  </si>
  <si>
    <t>Revenue from Infrastructure Rate</t>
  </si>
  <si>
    <t>Row Labels</t>
  </si>
  <si>
    <t>Grand Total</t>
  </si>
  <si>
    <t>Sum of Actuals</t>
  </si>
  <si>
    <t>Revenue from external agencies</t>
  </si>
  <si>
    <t>Contribution from Radio Comm Ops fund</t>
  </si>
  <si>
    <t>Misc Revenue</t>
  </si>
  <si>
    <t>From CIP Base</t>
  </si>
  <si>
    <t>From PSB Spreadsheets</t>
  </si>
  <si>
    <t>Award</t>
  </si>
  <si>
    <t>EBS Project</t>
  </si>
  <si>
    <t>Legacy Project</t>
  </si>
  <si>
    <t>Task</t>
  </si>
  <si>
    <t>Exp Type</t>
  </si>
  <si>
    <t>2012 Adopted</t>
  </si>
  <si>
    <t>Ord 17349</t>
  </si>
  <si>
    <t>Ord 17362</t>
  </si>
  <si>
    <t>Ord 17372</t>
  </si>
  <si>
    <t>Ord 17401</t>
  </si>
  <si>
    <t>Ord 17414</t>
  </si>
  <si>
    <t>Ord 17419</t>
  </si>
  <si>
    <t>Ord 17459</t>
  </si>
  <si>
    <t>Ord 17493</t>
  </si>
  <si>
    <t>Ord17500</t>
  </si>
  <si>
    <t>CIP RV (17496)</t>
  </si>
  <si>
    <t>Total 2012</t>
  </si>
  <si>
    <t>BUDGET CONVERSION</t>
  </si>
  <si>
    <t>Q1 Supplemental Request</t>
  </si>
  <si>
    <t>2013-2014 Financial Plan</t>
  </si>
  <si>
    <t>Q1 2013 Supplemental request</t>
  </si>
  <si>
    <t>Transfer to 3781 for I-Net project</t>
  </si>
  <si>
    <t>Interfund borrowing repayment from the I-Net Ops</t>
  </si>
  <si>
    <t>Subscribers' Radio RPLC</t>
  </si>
  <si>
    <t>Next generation Land Mobile Radio sys</t>
  </si>
  <si>
    <t>Project Title</t>
  </si>
  <si>
    <t>Sobieski Mountain Radio Repair</t>
  </si>
  <si>
    <t>2011 Budget Carryovers</t>
  </si>
  <si>
    <t>301ERS</t>
  </si>
  <si>
    <t>Southloop</t>
  </si>
  <si>
    <t>D15080</t>
  </si>
  <si>
    <t>301NGS - PS Next Gen Voice/Data</t>
  </si>
  <si>
    <t>347301 - Regional 800Mhz Trunked</t>
  </si>
  <si>
    <t>347302- Rebanding 800mhz radio</t>
  </si>
  <si>
    <t>347303 - Radio Infra Facility and …</t>
  </si>
  <si>
    <t>347304 Radio Tower Repair work</t>
  </si>
  <si>
    <t>347306 - VHF UHF Narrowbanding</t>
  </si>
  <si>
    <t>347CP0 - CAP Proj Oversight</t>
  </si>
  <si>
    <t>2012 Appropriation</t>
  </si>
  <si>
    <t>Next Gen Land Mobile Radio sys</t>
  </si>
  <si>
    <t>2013 Q1 Request</t>
  </si>
  <si>
    <t>Rapair of the Squak Mountain</t>
  </si>
  <si>
    <t>The Radio system planning</t>
  </si>
  <si>
    <t>2012 EXP</t>
  </si>
  <si>
    <t>Other Transactions</t>
  </si>
  <si>
    <t>2014 
Proposed</t>
  </si>
  <si>
    <t>Q4 Supplemental Request</t>
  </si>
  <si>
    <t>Supplemental/Reappropriation Nomination Form</t>
  </si>
  <si>
    <t>Nomination Form Prepared by:  George Vida</t>
  </si>
  <si>
    <t xml:space="preserve">Type of Request (check one): </t>
  </si>
  <si>
    <t>Supplemental Appropriation</t>
  </si>
  <si>
    <t xml:space="preserve">Budget Reappropriation </t>
  </si>
  <si>
    <t xml:space="preserve">Technical Budget Correction </t>
  </si>
  <si>
    <t>Appropriation Unit</t>
  </si>
  <si>
    <t>Budget Transparency Section</t>
  </si>
  <si>
    <t>Title of Request</t>
  </si>
  <si>
    <t>A21400</t>
  </si>
  <si>
    <t>T21400</t>
  </si>
  <si>
    <t>To fund Phase II of the Puget Sound Emergency Radio Network(PSERN)</t>
  </si>
  <si>
    <t>WORKSHEET</t>
  </si>
  <si>
    <t>FUND</t>
  </si>
  <si>
    <t>PROJECT</t>
  </si>
  <si>
    <t>COST CENTER</t>
  </si>
  <si>
    <t>ACCOUNT</t>
  </si>
  <si>
    <t>BARS</t>
  </si>
  <si>
    <t>FUTURE</t>
  </si>
  <si>
    <t>2013 FTE/TLT</t>
  </si>
  <si>
    <t>2013 Amount</t>
  </si>
  <si>
    <t>2014 FTE/TLT</t>
  </si>
  <si>
    <t>2014 Amount</t>
  </si>
  <si>
    <r>
      <t xml:space="preserve">Please describe your request and provide an explanation of why it is necessary. </t>
    </r>
    <r>
      <rPr>
        <b/>
        <i/>
        <sz val="10"/>
        <color indexed="56"/>
        <rFont val="Arial"/>
        <family val="2"/>
      </rPr>
      <t>If this is a Budget Reappropriation for an Encumbrance, please identify the Vendor.</t>
    </r>
  </si>
  <si>
    <t>(9 Digits)</t>
  </si>
  <si>
    <t>(7 Digits)</t>
  </si>
  <si>
    <t>(6 Digits)</t>
  </si>
  <si>
    <t>(5 Digits)</t>
  </si>
  <si>
    <t>1115920</t>
  </si>
  <si>
    <t>51XXX</t>
  </si>
  <si>
    <t>00000</t>
  </si>
  <si>
    <r>
      <t xml:space="preserve">A mid-year appropriation of </t>
    </r>
    <r>
      <rPr>
        <b/>
        <sz val="11"/>
        <rFont val="Calibri"/>
        <family val="2"/>
      </rPr>
      <t>$1,803,527</t>
    </r>
    <r>
      <rPr>
        <sz val="11"/>
        <rFont val="Calibri"/>
        <family val="2"/>
      </rPr>
      <t xml:space="preserve"> was initially received to complete Phase 2 in late 2012.  The Supplemental Funding Request for the PSERN Project will be in the amount of: </t>
    </r>
    <r>
      <rPr>
        <b/>
        <sz val="11"/>
        <rFont val="Calibri"/>
        <family val="2"/>
      </rPr>
      <t>$6,080,545</t>
    </r>
    <r>
      <rPr>
        <sz val="11"/>
        <rFont val="Calibri"/>
        <family val="2"/>
      </rPr>
      <t xml:space="preserve"> + 20% Contingency (</t>
    </r>
    <r>
      <rPr>
        <b/>
        <sz val="11"/>
        <rFont val="Calibri"/>
        <family val="2"/>
      </rPr>
      <t>$1,216,109</t>
    </r>
    <r>
      <rPr>
        <sz val="11"/>
        <rFont val="Calibri"/>
        <family val="2"/>
      </rPr>
      <t xml:space="preserve">) = </t>
    </r>
    <r>
      <rPr>
        <b/>
        <sz val="11"/>
        <rFont val="Calibri"/>
        <family val="2"/>
      </rPr>
      <t>$7,296,654</t>
    </r>
    <r>
      <rPr>
        <sz val="11"/>
        <rFont val="Calibri"/>
        <family val="2"/>
      </rPr>
      <t xml:space="preserve">, which would bring the total for Phase 2 to </t>
    </r>
    <r>
      <rPr>
        <b/>
        <sz val="11"/>
        <rFont val="Calibri"/>
        <family val="2"/>
      </rPr>
      <t>$9,100,181</t>
    </r>
    <r>
      <rPr>
        <sz val="11"/>
        <rFont val="Calibri"/>
        <family val="2"/>
      </rPr>
      <t>.  The additional Supplemental Funding request will be required for the addition of staff, services and project expenses that were considered in the initial CBA to start at a later date.  The bulk of the appropriation request is for Architectural &amp; Engineering (A/E) Consultant.  The upcoming A/E consultant expenses for the government tower site viability verifications (SEPA, right-of-way research, permitting, surveying, geotechnical, tower analysis, etc.),  and the final design of the new government radio tower sites and the final design of the modifications to the existing tower sites were based on an estimate of 18% of the total construction cost of $28,341,900, which originated from a cost estimate that was prepared by Hatfield and Dawson in January 2012 for new radio tower sites for a P25 radio system.    Additional expenses included in the request are for project staffing to support project activities until the end of 2014.</t>
    </r>
  </si>
  <si>
    <t>52XXX</t>
  </si>
  <si>
    <t>53XXX</t>
  </si>
  <si>
    <t>55XXX</t>
  </si>
  <si>
    <t>TOTAL</t>
  </si>
  <si>
    <t xml:space="preserve"> </t>
  </si>
  <si>
    <t>General Fund Expenditures Impact:</t>
  </si>
  <si>
    <t>Revenues:</t>
  </si>
  <si>
    <t>PLEASE RETURN SEPARATE FORMS FOR EACH OF YOUR REQUESTS TO PSB</t>
  </si>
  <si>
    <t>Interfund borrowing from the Radio Comm Ops Fund</t>
  </si>
  <si>
    <t>Total Other Transactions</t>
  </si>
  <si>
    <t>Transfer from the Radio Comm Ops fund to support the PSERN project.</t>
  </si>
  <si>
    <t xml:space="preserve">  Reserve for the future projects</t>
  </si>
  <si>
    <t>Notes</t>
  </si>
  <si>
    <t>1. 2012 Actual is from the final 13th month EBS actual.</t>
  </si>
  <si>
    <t>2. 2013 Q1 supplemental is from Ordinance 17619.</t>
  </si>
  <si>
    <t>3. Assumed $3M transfer from the radio communication operating fund in 2014 to support the PSERN project.</t>
  </si>
  <si>
    <t>000000</t>
  </si>
  <si>
    <t>10435</t>
  </si>
  <si>
    <t>Asset</t>
  </si>
  <si>
    <t>CASH TRANSFERS</t>
  </si>
  <si>
    <t>BS000-CURRENT ASSETS</t>
  </si>
  <si>
    <t>B1000-CASH</t>
  </si>
  <si>
    <t>DEFAULT</t>
  </si>
  <si>
    <t>10441</t>
  </si>
  <si>
    <t>CASH HELD IN TRUST-ESCROW AGENT</t>
  </si>
  <si>
    <t>10460</t>
  </si>
  <si>
    <t>CASH-IMPAIRED INVESTMENT</t>
  </si>
  <si>
    <t>10461</t>
  </si>
  <si>
    <t>CASH-IMPAIRED INVEST GAAP ADJ</t>
  </si>
  <si>
    <t>10490</t>
  </si>
  <si>
    <t>CASH POOL FMV GAAP ADJUSTMENTS</t>
  </si>
  <si>
    <t>11500</t>
  </si>
  <si>
    <t>ACCOUNTS RECEIVABLE</t>
  </si>
  <si>
    <t>B1150-ACCOUNTS RECEIVABLE</t>
  </si>
  <si>
    <t>11506</t>
  </si>
  <si>
    <t>DUE FROM EMPLOYEES TRAVEL ADVANCES</t>
  </si>
  <si>
    <t>11530</t>
  </si>
  <si>
    <t>UNBILLED RECEIVABLES</t>
  </si>
  <si>
    <t>13101</t>
  </si>
  <si>
    <t>DUE FROM OTHER FUNDS</t>
  </si>
  <si>
    <t>B1310-DUE FROM OTHER FUNDS</t>
  </si>
  <si>
    <t>13200</t>
  </si>
  <si>
    <t>INTERFUND LOANS RECEIVABLE</t>
  </si>
  <si>
    <t>15600</t>
  </si>
  <si>
    <t>ADVANCES TO OTHER FUNDS</t>
  </si>
  <si>
    <t>B1560-ADVANCES TO OTHER FUNDS</t>
  </si>
  <si>
    <t>16720</t>
  </si>
  <si>
    <t>FURNITURE, MACHINERY &amp; EQUIPMENT</t>
  </si>
  <si>
    <t>BS160-CAPITAL ASSETS</t>
  </si>
  <si>
    <t>B1670-EQUIPMENT</t>
  </si>
  <si>
    <t>16729</t>
  </si>
  <si>
    <t>EQUIPMENT ACCUM DEPRECIATION</t>
  </si>
  <si>
    <t>16999</t>
  </si>
  <si>
    <t>FIXED ASSETS CLEARING  SYSTEM GENERATED</t>
  </si>
  <si>
    <t>19904</t>
  </si>
  <si>
    <t>PAYROLL CONTROL</t>
  </si>
  <si>
    <t>B1990-CONTROL ACCOUNTS</t>
  </si>
  <si>
    <t>20200</t>
  </si>
  <si>
    <t>Liability</t>
  </si>
  <si>
    <t>ACCOUNTS PAYABLE ORACLE</t>
  </si>
  <si>
    <t>BS200-CURRENT LIABILITIES</t>
  </si>
  <si>
    <t>B2020-ACCOUNTS PAYABLE</t>
  </si>
  <si>
    <t>20213</t>
  </si>
  <si>
    <t>PURCHASING RECEIPTS</t>
  </si>
  <si>
    <t>20310</t>
  </si>
  <si>
    <t>ACCRUAL OFFSET</t>
  </si>
  <si>
    <t>20700</t>
  </si>
  <si>
    <t>DUE TO PAYROLL FUND</t>
  </si>
  <si>
    <t>B2070-DUE TO OTHER FUNDS</t>
  </si>
  <si>
    <t>21600</t>
  </si>
  <si>
    <t>WAGES PAYABLE</t>
  </si>
  <si>
    <t>B2160-WAGES PAYABLE</t>
  </si>
  <si>
    <t>21800</t>
  </si>
  <si>
    <t>DEPOSITS</t>
  </si>
  <si>
    <t>B2180-DEPOSITS</t>
  </si>
  <si>
    <t>22340</t>
  </si>
  <si>
    <t>EXTERNAL BANK &amp; ESCROW RETENTION-CASH MGT/AP USE</t>
  </si>
  <si>
    <t>B2234-RETAINAGE PAYABLE</t>
  </si>
  <si>
    <t>22341</t>
  </si>
  <si>
    <t>DNU-IN-HOUSE RETENTION-AP ONLY</t>
  </si>
  <si>
    <t>22342</t>
  </si>
  <si>
    <t>IN-HOUSE RETENTION-AP ONLY</t>
  </si>
  <si>
    <t>24300</t>
  </si>
  <si>
    <t>RESERVE ENCUMBRANCES</t>
  </si>
  <si>
    <t>BS250-NET ASSETS RESERVES</t>
  </si>
  <si>
    <t>B2430-RESERVES</t>
  </si>
  <si>
    <t>27100</t>
  </si>
  <si>
    <t>Owner Equity</t>
  </si>
  <si>
    <t>FUND BALANCE</t>
  </si>
  <si>
    <t>BS260-NET ASSETS/FUND BALANCE</t>
  </si>
  <si>
    <t>B2710-FUND BALANCE</t>
  </si>
  <si>
    <t>27200</t>
  </si>
  <si>
    <t>FUND BALANCE/NET POSITION</t>
  </si>
  <si>
    <t>B2720-RETAINED EARNINGS</t>
  </si>
  <si>
    <t>GAAP01</t>
  </si>
  <si>
    <t>GAAP ADJUSTMENTS</t>
  </si>
  <si>
    <t>36132</t>
  </si>
  <si>
    <t>UNREALIZED GAIN LOSS INVEST</t>
  </si>
  <si>
    <t>59091</t>
  </si>
  <si>
    <t>DEPRECIATION</t>
  </si>
  <si>
    <t>50000-PROGRAM EXPENDITURE BUDGET</t>
  </si>
  <si>
    <t>59000-EXTRAORDINARY EXPENSES</t>
  </si>
  <si>
    <t>1047310</t>
  </si>
  <si>
    <t>16900</t>
  </si>
  <si>
    <t>CONSTRUCTION WORK IN PROGRESS CWIP</t>
  </si>
  <si>
    <t>B1690-CWIP</t>
  </si>
  <si>
    <t>KCIT REGIONAL 800 MHZ TRUNKED</t>
  </si>
  <si>
    <t>22258</t>
  </si>
  <si>
    <t>DEFERRED ACCT REC 11503</t>
  </si>
  <si>
    <t>B2220-DEFERRED REVENUES</t>
  </si>
  <si>
    <t>1047312</t>
  </si>
  <si>
    <t>KCIT PS Next Gen Voice/Data</t>
  </si>
  <si>
    <t>1047314</t>
  </si>
  <si>
    <t>KCIT RADIO INFRA ASSESS/REPAIR</t>
  </si>
  <si>
    <t>1047319</t>
  </si>
  <si>
    <t>KCIT CAP PROJ OVERSIGHT-RADIO</t>
  </si>
  <si>
    <t>11540</t>
  </si>
  <si>
    <t>ACCOUNTS RECEIVABLE-ACCRUAL</t>
  </si>
  <si>
    <t>Next Gen Land Mobile Radio Sys</t>
  </si>
  <si>
    <t>51355</t>
  </si>
  <si>
    <t>FLEX BENEFIT CASHBACK</t>
  </si>
  <si>
    <t>52110</t>
  </si>
  <si>
    <t>OFFICE SUPPLIES</t>
  </si>
  <si>
    <t>52189</t>
  </si>
  <si>
    <t>SOFTWARE NONCAP</t>
  </si>
  <si>
    <t>52190</t>
  </si>
  <si>
    <t>SUPPLIES IT</t>
  </si>
  <si>
    <t>52222</t>
  </si>
  <si>
    <t>SUPPLIES COMMUNICATIONS</t>
  </si>
  <si>
    <t>52290</t>
  </si>
  <si>
    <t>MISC OPERATING SUPPLIES</t>
  </si>
  <si>
    <t>53100</t>
  </si>
  <si>
    <t>ADVERTISING</t>
  </si>
  <si>
    <t>53102</t>
  </si>
  <si>
    <t>PROFESSIONAL SERVICES</t>
  </si>
  <si>
    <t>53104</t>
  </si>
  <si>
    <t>CONSULTANT SERVICES</t>
  </si>
  <si>
    <t>55051</t>
  </si>
  <si>
    <t>GIS CLIENT SERVICES</t>
  </si>
  <si>
    <t>55352</t>
  </si>
  <si>
    <t>RADIO SERVICES GENERAL</t>
  </si>
  <si>
    <t>C00391X</t>
  </si>
  <si>
    <t>BCI COMMUNICATIONS INC</t>
  </si>
  <si>
    <t>Column Labels</t>
  </si>
  <si>
    <t>(Multiple Items)</t>
  </si>
  <si>
    <r>
      <t xml:space="preserve">  Estimated Expenditure from Prior Year Carryover</t>
    </r>
    <r>
      <rPr>
        <vertAlign val="superscript"/>
        <sz val="11"/>
        <rFont val="Arial"/>
        <family val="2"/>
      </rPr>
      <t>4</t>
    </r>
  </si>
  <si>
    <t>4. Reserved for the replayment of the interfund borrowing for the PSERN project.</t>
  </si>
  <si>
    <t>CIP Financial Plan/ Fund 000003473</t>
  </si>
  <si>
    <t>Category</t>
  </si>
  <si>
    <t xml:space="preserve">Beginning Fund Balance </t>
  </si>
  <si>
    <t xml:space="preserve">Expenditures </t>
  </si>
  <si>
    <t xml:space="preserve">  Budget: Current Year</t>
  </si>
  <si>
    <t xml:space="preserve">  Budget:  Carryover from Prior Biennium</t>
  </si>
  <si>
    <t xml:space="preserve">  Budget:  Total </t>
  </si>
  <si>
    <t xml:space="preserve">Other Fund Transactions </t>
  </si>
  <si>
    <t xml:space="preserve">Reserve Shortfall </t>
  </si>
  <si>
    <t>Financial Plan Notes:</t>
  </si>
  <si>
    <t>GF</t>
  </si>
  <si>
    <t>Contribution to Countywide Projects, 58077 Rate</t>
  </si>
  <si>
    <t>3473/3771/3781 Fund Balance</t>
  </si>
  <si>
    <t>Etc. More columns as needed</t>
  </si>
  <si>
    <t>Total</t>
  </si>
  <si>
    <t>Explanation for not closing green shaded projects</t>
  </si>
  <si>
    <t>Class Code</t>
  </si>
  <si>
    <t>Project Number</t>
  </si>
  <si>
    <t>Project Name</t>
  </si>
  <si>
    <t>ITD Budget</t>
  </si>
  <si>
    <t>PTD Actual</t>
  </si>
  <si>
    <t>YTD Actual</t>
  </si>
  <si>
    <t>ITD Actual</t>
  </si>
  <si>
    <t>Commitment</t>
  </si>
  <si>
    <t>ITD Balance</t>
  </si>
  <si>
    <t>STANDALONE</t>
  </si>
  <si>
    <t>DES HRD Replacement of NeoGOV</t>
  </si>
  <si>
    <t>x</t>
  </si>
  <si>
    <t>about to be done?</t>
  </si>
  <si>
    <t>JK: 48K excess appropriation was supported by grant revenue intially.   Later, the grant amount was revised to a lower amount, thus excess.  OK to disappropriate.</t>
  </si>
  <si>
    <t>Closed??? This was an earlier phase of the closed emergency radio replacement project ( not the current PSERN project).</t>
  </si>
  <si>
    <t>closed???</t>
  </si>
  <si>
    <t>on-hold/active</t>
  </si>
  <si>
    <t>about to close</t>
  </si>
  <si>
    <t>ADMIN</t>
  </si>
  <si>
    <t>JK: Mixed funds from participating agencies.  The true-up based on the contribution and actual spending is needed before closing.</t>
  </si>
  <si>
    <t xml:space="preserve">SB:  Wait to close until next biennium when exp are final </t>
  </si>
  <si>
    <t>KCIT Radio System Planning</t>
  </si>
  <si>
    <t>Disappropriation Amount</t>
  </si>
  <si>
    <t>JK: need to clean up</t>
  </si>
  <si>
    <t xml:space="preserve">Radio Infrastructure Facility and Tower Grounding
</t>
  </si>
  <si>
    <t>Fund Summary</t>
  </si>
  <si>
    <r>
      <t>Budget</t>
    </r>
    <r>
      <rPr>
        <sz val="8"/>
        <color indexed="8"/>
        <rFont val="Arial"/>
        <family val="2"/>
      </rPr>
      <t xml:space="preserve">: </t>
    </r>
    <r>
      <rPr>
        <sz val="8"/>
        <color indexed="8"/>
        <rFont val="Calibri"/>
        <family val="2"/>
      </rPr>
      <t>2015/2016 Biennial</t>
    </r>
    <r>
      <rPr>
        <sz val="8"/>
        <color indexed="8"/>
        <rFont val="Arial"/>
        <family val="2"/>
      </rPr>
      <t xml:space="preserve"> , </t>
    </r>
    <r>
      <rPr>
        <b/>
        <u val="single"/>
        <sz val="8"/>
        <color indexed="8"/>
        <rFont val="Calibri"/>
        <family val="2"/>
      </rPr>
      <t>Scenario</t>
    </r>
    <r>
      <rPr>
        <sz val="8"/>
        <color indexed="8"/>
        <rFont val="Arial"/>
        <family val="2"/>
      </rPr>
      <t xml:space="preserve">: </t>
    </r>
    <r>
      <rPr>
        <sz val="8"/>
        <color indexed="8"/>
        <rFont val="Calibri"/>
        <family val="2"/>
      </rPr>
      <t>Executive Proposed</t>
    </r>
  </si>
  <si>
    <t>2015/2016 Biennial - Executive Proposed</t>
  </si>
  <si>
    <t>3473</t>
  </si>
  <si>
    <t>Radio Services CIP Fund​</t>
  </si>
  <si>
    <t>FY15-16</t>
  </si>
  <si>
    <t>FY17-18</t>
  </si>
  <si>
    <t>FY19-20</t>
  </si>
  <si>
    <t>Total Budget</t>
  </si>
  <si>
    <t>KCIT PS NEXT GEN VOICE/DATA</t>
  </si>
  <si>
    <t>KCIT VHF UHF NARROWBANDING</t>
  </si>
  <si>
    <t>KCIT RADIO COMM INFRASTRUCTURE</t>
  </si>
  <si>
    <t>3473 - Radio Services CIP Fund​</t>
  </si>
  <si>
    <t>PSERN</t>
  </si>
  <si>
    <t>Capital Project ITD Summary</t>
  </si>
  <si>
    <t>Parameters</t>
  </si>
  <si>
    <t>Period Name</t>
  </si>
  <si>
    <t>DEC-2014</t>
  </si>
  <si>
    <t>Class Category</t>
  </si>
  <si>
    <t>IT PROJECT INDICATOR</t>
  </si>
  <si>
    <t>Specific Project Number</t>
  </si>
  <si>
    <t>Department Name</t>
  </si>
  <si>
    <t>IT projects</t>
  </si>
  <si>
    <t>Search Project Number</t>
  </si>
  <si>
    <t>Division Name</t>
  </si>
  <si>
    <t>Include Closed Project</t>
  </si>
  <si>
    <t>Y</t>
  </si>
  <si>
    <t>Search Project Name</t>
  </si>
  <si>
    <t>22-APR-15  King County  Monthly Actuals Download  GL_RPRT_010  Start_Year : '2015' , End_Year : '2015' , Fund : '000003473'</t>
  </si>
  <si>
    <t>21601</t>
  </si>
  <si>
    <t>WAGES PAYABLE MANUAL ENTRY</t>
  </si>
  <si>
    <t>51115</t>
  </si>
  <si>
    <t>LABOR ACCRUAL ADJ GL ONLY</t>
  </si>
  <si>
    <t>51392</t>
  </si>
  <si>
    <t>BENEFIT ACCRUAL ADJ GL ONLY</t>
  </si>
  <si>
    <t>59306</t>
  </si>
  <si>
    <t>CAPITAL PROGRAM WRITE OFF</t>
  </si>
  <si>
    <t>51198</t>
  </si>
  <si>
    <t>SALARIES AND WAGES REIMB</t>
  </si>
  <si>
    <t>51398</t>
  </si>
  <si>
    <t>LOAN IN OUT BNFTS MANUAL</t>
  </si>
  <si>
    <t>53213</t>
  </si>
  <si>
    <t>SERVICES COMMUNICATIONS CELL PHONE PAGER SVC</t>
  </si>
  <si>
    <t>53611</t>
  </si>
  <si>
    <t>SERVICES REPAIR MAINTENANCE IT EQUIP</t>
  </si>
  <si>
    <t>53712</t>
  </si>
  <si>
    <t>RENT LEASE COPY MACHINE</t>
  </si>
  <si>
    <t>53801</t>
  </si>
  <si>
    <t>SERVICES LEGAL</t>
  </si>
  <si>
    <t>53814</t>
  </si>
  <si>
    <t>TRAINING</t>
  </si>
  <si>
    <t>53892</t>
  </si>
  <si>
    <t>TRAINING IT</t>
  </si>
  <si>
    <t>55023</t>
  </si>
  <si>
    <t>ITS NEW DEVELOPMENT</t>
  </si>
  <si>
    <t>55145</t>
  </si>
  <si>
    <t>FACILITIES MANAGEMENT</t>
  </si>
  <si>
    <t>55150</t>
  </si>
  <si>
    <t>PROSECUTING ATTORNEY</t>
  </si>
  <si>
    <t>55159</t>
  </si>
  <si>
    <t>FMD COPY CENTER</t>
  </si>
  <si>
    <t>57105</t>
  </si>
  <si>
    <t>BOND SALE EXPENSE</t>
  </si>
  <si>
    <t>57000-DEBT SERVICE</t>
  </si>
  <si>
    <t>Puget Sound Emergency Radio Network Capital Fund / 00000XXXX</t>
  </si>
  <si>
    <t>2013/2014 Actual</t>
  </si>
  <si>
    <r>
      <t>2015/2016 Adopted Budget</t>
    </r>
  </si>
  <si>
    <t>2015/2016 Current Budget</t>
  </si>
  <si>
    <t>2015/2016 Biennial-to-Date Actuals</t>
  </si>
  <si>
    <r>
      <t>2015/2016 Estimated</t>
    </r>
    <r>
      <rPr>
        <b/>
        <vertAlign val="superscript"/>
        <sz val="12"/>
        <rFont val="Calibri"/>
        <family val="2"/>
        <scheme val="minor"/>
      </rPr>
      <t>1</t>
    </r>
  </si>
  <si>
    <t xml:space="preserve">2017/2018 Projected </t>
  </si>
  <si>
    <t>2019/2020 Projected</t>
  </si>
  <si>
    <r>
      <t xml:space="preserve">Transfer from the PSERN Levy Fund </t>
    </r>
    <r>
      <rPr>
        <vertAlign val="superscript"/>
        <sz val="12"/>
        <rFont val="Calibri"/>
        <family val="2"/>
        <scheme val="minor"/>
      </rPr>
      <t>2</t>
    </r>
  </si>
  <si>
    <r>
      <t xml:space="preserve">Estimated Bond Proceeds </t>
    </r>
    <r>
      <rPr>
        <vertAlign val="superscript"/>
        <sz val="12"/>
        <rFont val="Calibri"/>
        <family val="2"/>
        <scheme val="minor"/>
      </rPr>
      <t>3</t>
    </r>
  </si>
  <si>
    <t xml:space="preserve">2015/2016 Q2 2015 / Proposed Supplemental Financial Plan </t>
  </si>
  <si>
    <r>
      <rPr>
        <vertAlign val="superscript"/>
        <sz val="10"/>
        <rFont val="Calibri"/>
        <family val="2"/>
        <scheme val="minor"/>
      </rPr>
      <t>2</t>
    </r>
    <r>
      <rPr>
        <sz val="10"/>
        <rFont val="Calibri"/>
        <family val="2"/>
        <scheme val="minor"/>
      </rPr>
      <t xml:space="preserve"> The special revenue fund will transfer directly to the CIP fund to cover project costs until the transition is made to debt financing.  Current figures are estimates.</t>
    </r>
  </si>
  <si>
    <r>
      <rPr>
        <vertAlign val="superscript"/>
        <sz val="10"/>
        <rFont val="Calibri"/>
        <family val="2"/>
        <scheme val="minor"/>
      </rPr>
      <t>3</t>
    </r>
    <r>
      <rPr>
        <sz val="10"/>
        <rFont val="Calibri"/>
        <family val="2"/>
        <scheme val="minor"/>
      </rPr>
      <t xml:space="preserve"> Actual timing and size of bond issuances will be based on the cash needs of the project and optimized to reduce the overall cost of financing while minimizing interest rate risk.  </t>
    </r>
  </si>
  <si>
    <r>
      <t xml:space="preserve">  Budget:  MPA Supplemental Request </t>
    </r>
    <r>
      <rPr>
        <vertAlign val="superscript"/>
        <sz val="12"/>
        <rFont val="Calibri"/>
        <family val="2"/>
        <scheme val="minor"/>
      </rPr>
      <t>4</t>
    </r>
  </si>
  <si>
    <r>
      <t xml:space="preserve">Total Expenditures </t>
    </r>
    <r>
      <rPr>
        <b/>
        <vertAlign val="superscript"/>
        <sz val="12"/>
        <rFont val="Calibri"/>
        <family val="2"/>
        <scheme val="minor"/>
      </rPr>
      <t>5</t>
    </r>
  </si>
  <si>
    <r>
      <t xml:space="preserve">Ending Fund Balance </t>
    </r>
    <r>
      <rPr>
        <b/>
        <vertAlign val="superscript"/>
        <sz val="12"/>
        <rFont val="Calibri"/>
        <family val="2"/>
        <scheme val="minor"/>
      </rPr>
      <t>6</t>
    </r>
  </si>
  <si>
    <r>
      <t xml:space="preserve">Reserves </t>
    </r>
    <r>
      <rPr>
        <b/>
        <vertAlign val="superscript"/>
        <sz val="12"/>
        <rFont val="Calibri"/>
        <family val="2"/>
        <scheme val="minor"/>
      </rPr>
      <t>7</t>
    </r>
  </si>
  <si>
    <r>
      <rPr>
        <vertAlign val="superscript"/>
        <sz val="10"/>
        <rFont val="Calibri"/>
        <family val="2"/>
        <scheme val="minor"/>
      </rPr>
      <t>5</t>
    </r>
    <r>
      <rPr>
        <sz val="10"/>
        <rFont val="Calibri"/>
        <family val="2"/>
        <scheme val="minor"/>
      </rPr>
      <t xml:space="preserve"> Annual expenditures are based on current cash flow projections.</t>
    </r>
  </si>
  <si>
    <r>
      <rPr>
        <vertAlign val="superscript"/>
        <sz val="10"/>
        <rFont val="Calibri"/>
        <family val="2"/>
        <scheme val="minor"/>
      </rPr>
      <t>7</t>
    </r>
    <r>
      <rPr>
        <sz val="10"/>
        <rFont val="Calibri"/>
        <family val="2"/>
        <scheme val="minor"/>
      </rPr>
      <t xml:space="preserve"> This fund does not anticipate the need to hold reserves.</t>
    </r>
  </si>
  <si>
    <r>
      <rPr>
        <vertAlign val="superscript"/>
        <sz val="10"/>
        <rFont val="Calibri"/>
        <family val="2"/>
        <scheme val="minor"/>
      </rPr>
      <t>1</t>
    </r>
    <r>
      <rPr>
        <sz val="10"/>
        <rFont val="Calibri"/>
        <family val="2"/>
        <scheme val="minor"/>
      </rPr>
      <t xml:space="preserve"> 2015/2016 reflects the Proposed supplemental request.  There is no current appropriation in this fund.</t>
    </r>
  </si>
  <si>
    <r>
      <rPr>
        <vertAlign val="superscript"/>
        <sz val="10"/>
        <rFont val="Calibri"/>
        <family val="2"/>
        <scheme val="minor"/>
      </rPr>
      <t>4</t>
    </r>
    <r>
      <rPr>
        <sz val="10"/>
        <rFont val="Calibri"/>
        <family val="2"/>
        <scheme val="minor"/>
      </rPr>
      <t xml:space="preserve"> As a Mandatory Phased Appropriation project, PSERN anticipates requesting appropriation for Phase III in 2015, Phase IV in 2017, and Phase V in 2019.  </t>
    </r>
  </si>
  <si>
    <r>
      <rPr>
        <vertAlign val="superscript"/>
        <sz val="10"/>
        <rFont val="Calibri"/>
        <family val="2"/>
        <scheme val="minor"/>
      </rPr>
      <t>6</t>
    </r>
    <r>
      <rPr>
        <sz val="10"/>
        <rFont val="Calibri"/>
        <family val="2"/>
        <scheme val="minor"/>
      </rPr>
      <t xml:space="preserve"> Approved interfund borrowing will be used to offset any temporary negative fund balance.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</si>
</sst>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000"/>
    <numFmt numFmtId="166" formatCode="000000000"/>
    <numFmt numFmtId="167" formatCode="0000"/>
    <numFmt numFmtId="168" formatCode="_(&quot;$&quot;* #,##0_);_(&quot;$&quot;* \(#,##0\);_(&quot;$&quot;* &quot;-&quot;??_);_(@_)"/>
    <numFmt numFmtId="169" formatCode="mm/dd/yy;@"/>
    <numFmt numFmtId="170" formatCode="General_)"/>
    <numFmt numFmtId="171" formatCode="[&lt;9999999]000\-0000;[&gt;9999999]\(000\)\ 000\-0000;General"/>
    <numFmt numFmtId="172" formatCode="mm/dd/yy"/>
    <numFmt numFmtId="173" formatCode="&quot;$&quot;#,##0\ ;\(&quot;$&quot;#,##0\)"/>
    <numFmt numFmtId="174" formatCode="&quot;$&quot;* #,##0_);[Red]&quot;$&quot;* \(#,##0\);&quot;$&quot;* \-0\-_)"/>
    <numFmt numFmtId="175" formatCode="#,##0_);\(#,##0\);\-0\-_)"/>
    <numFmt numFmtId="176" formatCode="#,##0.00000000000;\(#,##0.00000000000\)"/>
    <numFmt numFmtId="177" formatCode="[$-10409]&quot;$&quot;#,##0;\(&quot;$&quot;#,##0\)"/>
    <numFmt numFmtId="178" formatCode="0.00_);[Red]\(0.00\)"/>
  </numFmts>
  <fonts count="98">
    <font>
      <sz val="11"/>
      <color theme="1"/>
      <name val="Calibri"/>
      <family val="2"/>
      <scheme val="minor"/>
    </font>
    <font>
      <sz val="10"/>
      <name val="Arial"/>
      <family val="2"/>
    </font>
    <font>
      <sz val="10"/>
      <color theme="1"/>
      <name val="Arial"/>
      <family val="2"/>
    </font>
    <font>
      <b/>
      <sz val="11"/>
      <name val="Calibri"/>
      <family val="2"/>
      <scheme val="minor"/>
    </font>
    <font>
      <sz val="11"/>
      <name val="Calibri"/>
      <family val="2"/>
      <scheme val="minor"/>
    </font>
    <font>
      <b/>
      <vertAlign val="superscript"/>
      <sz val="11"/>
      <name val="Calibri"/>
      <family val="2"/>
      <scheme val="minor"/>
    </font>
    <font>
      <sz val="12"/>
      <name val="Times New Roman"/>
      <family val="1"/>
    </font>
    <font>
      <sz val="8"/>
      <name val="Arial"/>
      <family val="2"/>
    </font>
    <font>
      <sz val="12"/>
      <name val="Arial"/>
      <family val="2"/>
    </font>
    <font>
      <sz val="11"/>
      <color indexed="8"/>
      <name val="Calibri"/>
      <family val="2"/>
    </font>
    <font>
      <sz val="10"/>
      <color indexed="8"/>
      <name val="Arial"/>
      <family val="2"/>
    </font>
    <font>
      <sz val="11"/>
      <name val="Arial"/>
      <family val="2"/>
    </font>
    <font>
      <b/>
      <sz val="11"/>
      <name val="Arial"/>
      <family val="2"/>
    </font>
    <font>
      <sz val="8"/>
      <name val="Tahoma"/>
      <family val="2"/>
    </font>
    <font>
      <u val="single"/>
      <sz val="11"/>
      <name val="Arial"/>
      <family val="2"/>
    </font>
    <font>
      <u val="single"/>
      <sz val="10"/>
      <name val="Arial"/>
      <family val="2"/>
    </font>
    <font>
      <u val="singleAccounting"/>
      <sz val="10"/>
      <name val="Arial"/>
      <family val="2"/>
    </font>
    <font>
      <b/>
      <sz val="12"/>
      <name val="Arial"/>
      <family val="2"/>
    </font>
    <font>
      <b/>
      <sz val="14"/>
      <name val="Arial"/>
      <family val="2"/>
    </font>
    <font>
      <sz val="14"/>
      <name val="Arial"/>
      <family val="2"/>
    </font>
    <font>
      <b/>
      <sz val="10"/>
      <name val="Arial"/>
      <family val="2"/>
    </font>
    <font>
      <b/>
      <u val="single"/>
      <sz val="10"/>
      <name val="Arial"/>
      <family val="2"/>
    </font>
    <font>
      <b/>
      <sz val="10"/>
      <name val="Lucida Calligraphy"/>
      <family val="4"/>
    </font>
    <font>
      <sz val="10"/>
      <name val="Lucida Calligraphy"/>
      <family val="4"/>
    </font>
    <font>
      <sz val="10"/>
      <name val="Lucida Handwriting"/>
      <family val="4"/>
    </font>
    <font>
      <b/>
      <sz val="10"/>
      <color indexed="12"/>
      <name val="Arial"/>
      <family val="2"/>
    </font>
    <font>
      <vertAlign val="superscript"/>
      <sz val="9"/>
      <name val="Arial"/>
      <family val="2"/>
    </font>
    <font>
      <sz val="9"/>
      <name val="Arial"/>
      <family val="2"/>
    </font>
    <font>
      <b/>
      <sz val="8"/>
      <name val="Tahoma"/>
      <family val="2"/>
    </font>
    <font>
      <sz val="11"/>
      <color indexed="8"/>
      <name val="Calibri"/>
      <family val="2"/>
      <scheme val="minor"/>
    </font>
    <font>
      <b/>
      <sz val="11"/>
      <color theme="3"/>
      <name val="Calibri"/>
      <family val="2"/>
      <scheme val="minor"/>
    </font>
    <font>
      <sz val="11"/>
      <color rgb="FF006100"/>
      <name val="Calibri"/>
      <family val="2"/>
      <scheme val="minor"/>
    </font>
    <font>
      <b/>
      <sz val="11"/>
      <color theme="1"/>
      <name val="Calibri"/>
      <family val="2"/>
      <scheme val="minor"/>
    </font>
    <font>
      <b/>
      <sz val="14"/>
      <color indexed="56"/>
      <name val="Arial"/>
      <family val="2"/>
    </font>
    <font>
      <b/>
      <sz val="10"/>
      <color indexed="56"/>
      <name val="Arial"/>
      <family val="2"/>
    </font>
    <font>
      <b/>
      <sz val="10"/>
      <color theme="3"/>
      <name val="Arial"/>
      <family val="2"/>
    </font>
    <font>
      <b/>
      <sz val="12"/>
      <color indexed="56"/>
      <name val="Arial"/>
      <family val="2"/>
    </font>
    <font>
      <b/>
      <i/>
      <sz val="10"/>
      <color indexed="56"/>
      <name val="Arial"/>
      <family val="2"/>
    </font>
    <font>
      <sz val="11"/>
      <name val="Calibri"/>
      <family val="2"/>
    </font>
    <font>
      <b/>
      <sz val="11"/>
      <name val="Calibri"/>
      <family val="2"/>
    </font>
    <font>
      <sz val="10"/>
      <name val="MS Sans Serif"/>
      <family val="2"/>
    </font>
    <font>
      <sz val="9"/>
      <name val="Tahoma"/>
      <family val="2"/>
    </font>
    <font>
      <b/>
      <sz val="8"/>
      <color rgb="FFFF0000"/>
      <name val="Calibri"/>
      <family val="2"/>
      <scheme val="minor"/>
    </font>
    <font>
      <vertAlign val="superscript"/>
      <sz val="11"/>
      <name val="Arial"/>
      <family val="2"/>
    </font>
    <font>
      <b/>
      <sz val="12"/>
      <name val="Calibri"/>
      <family val="2"/>
      <scheme val="minor"/>
    </font>
    <font>
      <sz val="10"/>
      <name val="Calibri"/>
      <family val="2"/>
      <scheme val="minor"/>
    </font>
    <font>
      <sz val="12"/>
      <name val="Calibri"/>
      <family val="2"/>
      <scheme val="minor"/>
    </font>
    <font>
      <sz val="10"/>
      <color theme="1"/>
      <name val="Calibri"/>
      <family val="2"/>
      <scheme val="minor"/>
    </font>
    <font>
      <b/>
      <vertAlign val="superscript"/>
      <sz val="12"/>
      <name val="Calibri"/>
      <family val="2"/>
      <scheme val="minor"/>
    </font>
    <font>
      <u val="single"/>
      <sz val="12"/>
      <name val="Calibri"/>
      <family val="2"/>
      <scheme val="minor"/>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2"/>
      <name val="Calibri"/>
      <family val="2"/>
      <scheme val="minor"/>
    </font>
    <font>
      <u val="single"/>
      <sz val="10"/>
      <color indexed="12"/>
      <name val="Arial"/>
      <family val="2"/>
    </font>
    <font>
      <sz val="8"/>
      <name val="Calibri"/>
      <family val="2"/>
    </font>
    <font>
      <b/>
      <sz val="8"/>
      <name val="Calibri"/>
      <family val="2"/>
    </font>
    <font>
      <sz val="8"/>
      <color indexed="10"/>
      <name val="Calibri"/>
      <family val="2"/>
    </font>
    <font>
      <sz val="10"/>
      <name val="Verdana"/>
      <family val="2"/>
    </font>
    <font>
      <sz val="10"/>
      <name val="Tahoma"/>
      <family val="2"/>
    </font>
    <font>
      <b/>
      <sz val="8"/>
      <name val="Times New Roman"/>
      <family val="1"/>
    </font>
    <font>
      <sz val="14"/>
      <name val="Helv"/>
      <family val="2"/>
    </font>
    <font>
      <i/>
      <sz val="8"/>
      <name val="Times New Roman"/>
      <family val="1"/>
    </font>
    <font>
      <sz val="10"/>
      <name val="Times New Roman"/>
      <family val="1"/>
    </font>
    <font>
      <b/>
      <sz val="11"/>
      <name val="Times New Roman"/>
      <family val="1"/>
    </font>
    <font>
      <b/>
      <sz val="8"/>
      <name val="Arial"/>
      <family val="2"/>
    </font>
    <font>
      <b/>
      <sz val="8"/>
      <color indexed="10"/>
      <name val="Arial"/>
      <family val="2"/>
    </font>
    <font>
      <b/>
      <i/>
      <sz val="9"/>
      <name val="Arial"/>
      <family val="2"/>
    </font>
    <font>
      <sz val="11"/>
      <color theme="1"/>
      <name val="Calibri"/>
      <family val="2"/>
    </font>
    <font>
      <b/>
      <sz val="16"/>
      <color indexed="8"/>
      <name val="Calibri"/>
      <family val="2"/>
    </font>
    <font>
      <b/>
      <u val="single"/>
      <sz val="8"/>
      <color indexed="8"/>
      <name val="Calibri"/>
      <family val="2"/>
    </font>
    <font>
      <sz val="8"/>
      <color indexed="8"/>
      <name val="Arial"/>
      <family val="2"/>
    </font>
    <font>
      <sz val="8"/>
      <color indexed="8"/>
      <name val="Calibri"/>
      <family val="2"/>
    </font>
    <font>
      <b/>
      <sz val="11.95"/>
      <color indexed="8"/>
      <name val="Calibri"/>
      <family val="2"/>
    </font>
    <font>
      <sz val="10"/>
      <color indexed="10"/>
      <name val="Calibri"/>
      <family val="2"/>
    </font>
    <font>
      <sz val="10"/>
      <color indexed="8"/>
      <name val="Calibri"/>
      <family val="2"/>
    </font>
    <font>
      <sz val="11"/>
      <color rgb="FF9C6500"/>
      <name val="Calibri"/>
      <family val="2"/>
      <scheme val="minor"/>
    </font>
    <font>
      <sz val="11"/>
      <color rgb="FF3F3F76"/>
      <name val="Calibri"/>
      <family val="2"/>
      <scheme val="minor"/>
    </font>
    <font>
      <b/>
      <sz val="11"/>
      <color indexed="18"/>
      <name val="Calibri"/>
      <family val="2"/>
      <scheme val="minor"/>
    </font>
    <font>
      <u val="singleAccounting"/>
      <sz val="12"/>
      <name val="Calibri"/>
      <family val="2"/>
      <scheme val="minor"/>
    </font>
    <font>
      <b/>
      <sz val="14"/>
      <color indexed="60"/>
      <name val="Calibri"/>
      <family val="2"/>
    </font>
    <font>
      <b/>
      <sz val="14"/>
      <name val="Calibri"/>
      <family val="2"/>
    </font>
    <font>
      <b/>
      <sz val="11"/>
      <color indexed="62"/>
      <name val="Calibri"/>
      <family val="2"/>
    </font>
    <font>
      <b/>
      <sz val="11"/>
      <color indexed="17"/>
      <name val="Calibri"/>
      <family val="2"/>
    </font>
    <font>
      <vertAlign val="superscript"/>
      <sz val="10"/>
      <name val="Calibri"/>
      <family val="2"/>
      <scheme val="minor"/>
    </font>
  </fonts>
  <fills count="40">
    <fill>
      <patternFill/>
    </fill>
    <fill>
      <patternFill patternType="gray125"/>
    </fill>
    <fill>
      <patternFill patternType="solid">
        <fgColor rgb="FFC6EFCE"/>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EB9C"/>
        <bgColor indexed="64"/>
      </patternFill>
    </fill>
    <fill>
      <patternFill patternType="solid">
        <fgColor rgb="FFFFCC99"/>
        <bgColor indexed="64"/>
      </patternFill>
    </fill>
    <fill>
      <patternFill patternType="solid">
        <fgColor theme="0" tint="-0.24997000396251678"/>
        <bgColor indexed="64"/>
      </patternFill>
    </fill>
    <fill>
      <patternFill patternType="solid">
        <fgColor indexed="22"/>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rgb="FF00B0F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0"/>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s>
  <borders count="84">
    <border>
      <left/>
      <right/>
      <top/>
      <bottom/>
      <diagonal/>
    </border>
    <border>
      <left style="thin">
        <color indexed="8"/>
      </left>
      <right/>
      <top/>
      <bottom style="thin">
        <color indexed="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double"/>
    </border>
    <border>
      <left style="thin"/>
      <right style="thin"/>
      <top style="thin"/>
      <bottom style="thin"/>
    </border>
    <border>
      <left/>
      <right/>
      <top style="thin"/>
      <bottom style="double"/>
    </border>
    <border>
      <left/>
      <right/>
      <top/>
      <bottom style="thin"/>
    </border>
    <border>
      <left/>
      <right/>
      <top style="thin"/>
      <bottom/>
    </border>
    <border>
      <left/>
      <right/>
      <top style="double"/>
      <bottom/>
    </border>
    <border>
      <left style="thin">
        <color rgb="FF7F7F7F"/>
      </left>
      <right style="thin">
        <color rgb="FF7F7F7F"/>
      </right>
      <top style="thin">
        <color rgb="FF7F7F7F"/>
      </top>
      <bottom style="thin">
        <color rgb="FF7F7F7F"/>
      </bottom>
    </border>
    <border>
      <left style="thin"/>
      <right/>
      <top/>
      <bottom style="thin"/>
    </border>
    <border>
      <left style="medium"/>
      <right style="medium"/>
      <top style="medium"/>
      <bottom style="medium"/>
    </border>
    <border>
      <left/>
      <right style="thin"/>
      <top style="thin"/>
      <bottom/>
    </border>
    <border>
      <left/>
      <right style="thin"/>
      <top/>
      <bottom/>
    </border>
    <border>
      <left/>
      <right style="thin"/>
      <top/>
      <bottom style="thin"/>
    </border>
    <border>
      <left/>
      <right style="thin"/>
      <top style="thin"/>
      <bottom style="thin"/>
    </border>
    <border>
      <left/>
      <right/>
      <top/>
      <bottom style="medium"/>
    </border>
    <border>
      <left style="medium"/>
      <right style="thin"/>
      <top style="medium"/>
      <bottom style="thin"/>
    </border>
    <border>
      <left style="thin"/>
      <right style="medium"/>
      <top style="medium"/>
      <bottom style="thin"/>
    </border>
    <border>
      <left style="medium"/>
      <right style="thin"/>
      <top/>
      <bottom/>
    </border>
    <border>
      <left/>
      <right style="medium"/>
      <top/>
      <bottom/>
    </border>
    <border>
      <left style="medium"/>
      <right style="thin"/>
      <top/>
      <bottom style="thin"/>
    </border>
    <border>
      <left style="medium"/>
      <right/>
      <top/>
      <bottom/>
    </border>
    <border>
      <left style="thin"/>
      <right style="medium"/>
      <top/>
      <bottom/>
    </border>
    <border>
      <left style="medium"/>
      <right style="thin"/>
      <top style="thin"/>
      <bottom style="thin"/>
    </border>
    <border>
      <left style="thin"/>
      <right/>
      <top style="thin"/>
      <bottom style="thin"/>
    </border>
    <border>
      <left style="thin"/>
      <right/>
      <top style="thin"/>
      <bottom/>
    </border>
    <border>
      <left style="thin"/>
      <right/>
      <top/>
      <bottom/>
    </border>
    <border>
      <left style="medium"/>
      <right style="medium"/>
      <top style="medium"/>
      <bottom style="thin"/>
    </border>
    <border>
      <left style="medium"/>
      <right/>
      <top style="medium"/>
      <bottom style="thin"/>
    </border>
    <border>
      <left style="medium"/>
      <right/>
      <top/>
      <bottom style="thin"/>
    </border>
    <border>
      <left style="thin"/>
      <right style="thin"/>
      <top style="thin"/>
      <bottom/>
    </border>
    <border>
      <left style="thin"/>
      <right style="medium"/>
      <top style="thin"/>
      <bottom/>
    </border>
    <border>
      <left style="medium"/>
      <right style="medium"/>
      <top style="thin"/>
      <bottom/>
    </border>
    <border>
      <left style="thin"/>
      <right style="thin"/>
      <top/>
      <bottom style="thin"/>
    </border>
    <border>
      <left style="medium"/>
      <right style="medium"/>
      <top/>
      <bottom/>
    </border>
    <border>
      <left style="thin"/>
      <right style="thin"/>
      <top/>
      <bottom/>
    </border>
    <border>
      <left style="medium"/>
      <right style="thin"/>
      <top/>
      <bottom style="medium"/>
    </border>
    <border>
      <left style="thin"/>
      <right style="thin"/>
      <top/>
      <bottom style="medium"/>
    </border>
    <border>
      <left style="thin"/>
      <right style="medium"/>
      <top/>
      <bottom style="medium"/>
    </border>
    <border>
      <left style="medium"/>
      <right style="medium"/>
      <top/>
      <bottom style="medium"/>
    </border>
    <border>
      <left style="thin"/>
      <right style="medium"/>
      <top/>
      <bottom style="thin"/>
    </border>
    <border>
      <left style="medium"/>
      <right style="medium"/>
      <top/>
      <bottom style="thin"/>
    </border>
    <border>
      <left style="medium"/>
      <right style="medium"/>
      <top style="thin"/>
      <bottom style="thin"/>
    </border>
    <border>
      <left style="medium"/>
      <right/>
      <top style="thin"/>
      <bottom style="thin"/>
    </border>
    <border>
      <left style="thin"/>
      <right style="medium"/>
      <top style="thin"/>
      <bottom style="thin"/>
    </border>
    <border>
      <left style="medium"/>
      <right/>
      <top style="thin"/>
      <bottom/>
    </border>
    <border>
      <left style="medium"/>
      <right style="thin"/>
      <top style="thin"/>
      <bottom/>
    </border>
    <border>
      <left/>
      <right style="medium"/>
      <top style="thin"/>
      <bottom style="thin"/>
    </border>
    <border>
      <left style="medium"/>
      <right style="medium"/>
      <top style="thin"/>
      <bottom style="medium"/>
    </border>
    <border>
      <left style="medium"/>
      <right/>
      <top style="thin"/>
      <bottom style="medium"/>
    </border>
    <border>
      <left style="thin"/>
      <right style="medium"/>
      <top style="thin"/>
      <bottom style="medium"/>
    </border>
    <border>
      <left style="medium"/>
      <right style="thin"/>
      <top style="thin"/>
      <bottom style="medium"/>
    </border>
    <border>
      <left/>
      <right style="medium"/>
      <top/>
      <bottom style="thin"/>
    </border>
    <border>
      <left/>
      <right style="medium"/>
      <top/>
      <bottom style="medium"/>
    </border>
    <border>
      <left/>
      <right/>
      <top/>
      <bottom style="thin">
        <color indexed="8"/>
      </bottom>
    </border>
    <border>
      <left/>
      <right/>
      <top/>
      <bottom style="thick">
        <color indexed="8"/>
      </bottom>
    </border>
    <border>
      <left style="thin">
        <color indexed="9"/>
      </left>
      <right style="thin">
        <color indexed="9"/>
      </right>
      <top style="thin">
        <color indexed="9"/>
      </top>
      <bottom style="thin">
        <color indexed="9"/>
      </bottom>
    </border>
    <border>
      <left style="thin">
        <color indexed="8"/>
      </left>
      <right style="thin">
        <color indexed="8"/>
      </right>
      <top style="thin">
        <color indexed="8"/>
      </top>
      <bottom style="thin">
        <color indexed="8"/>
      </bottom>
    </border>
    <border>
      <left style="thin">
        <color indexed="8"/>
      </left>
      <right/>
      <top style="thin">
        <color indexed="8"/>
      </top>
      <bottom/>
    </border>
    <border>
      <left style="thin">
        <color indexed="65"/>
      </left>
      <right/>
      <top style="thin">
        <color indexed="8"/>
      </top>
      <bottom/>
    </border>
    <border>
      <left style="thin">
        <color indexed="65"/>
      </left>
      <right style="thin">
        <color indexed="8"/>
      </right>
      <top style="thin">
        <color indexed="8"/>
      </top>
      <bottom/>
    </border>
    <border>
      <left/>
      <right/>
      <top style="thin">
        <color indexed="8"/>
      </top>
      <bottom/>
    </border>
    <border>
      <left style="thin">
        <color indexed="8"/>
      </left>
      <right style="thin">
        <color indexed="8"/>
      </right>
      <top style="thin">
        <color indexed="8"/>
      </top>
      <bottom/>
    </border>
    <border>
      <left style="thin">
        <color indexed="8"/>
      </left>
      <right/>
      <top/>
      <bottom/>
    </border>
    <border>
      <left style="thin">
        <color indexed="8"/>
      </left>
      <right style="thin">
        <color indexed="8"/>
      </right>
      <top/>
      <bottom/>
    </border>
    <border>
      <left style="thin">
        <color indexed="8"/>
      </left>
      <right/>
      <top style="thin">
        <color indexed="8"/>
      </top>
      <bottom style="thin">
        <color indexed="8"/>
      </bottom>
    </border>
    <border>
      <left/>
      <right/>
      <top style="thin">
        <color indexed="8"/>
      </top>
      <bottom style="thin">
        <color indexed="8"/>
      </bottom>
    </border>
    <border>
      <left style="thin">
        <color indexed="65"/>
      </left>
      <right/>
      <top style="thin">
        <color indexed="8"/>
      </top>
      <bottom style="thin">
        <color indexed="8"/>
      </bottom>
    </border>
    <border>
      <left/>
      <right/>
      <top style="thin">
        <color indexed="23"/>
      </top>
      <bottom/>
    </border>
    <border>
      <left/>
      <right/>
      <top style="thin">
        <color indexed="23"/>
      </top>
      <bottom style="medium">
        <color indexed="23"/>
      </bottom>
    </border>
    <border>
      <left/>
      <right/>
      <top style="medium">
        <color indexed="23"/>
      </top>
      <bottom style="medium">
        <color indexed="23"/>
      </bottom>
    </border>
    <border>
      <left/>
      <right style="medium"/>
      <top style="medium"/>
      <bottom style="medium"/>
    </border>
    <border>
      <left style="medium"/>
      <right/>
      <top style="medium"/>
      <bottom style="medium"/>
    </border>
    <border>
      <left/>
      <right/>
      <top style="medium"/>
      <bottom style="medium"/>
    </border>
    <border>
      <left/>
      <right/>
      <top style="thin"/>
      <bottom style="thin"/>
    </border>
  </borders>
  <cellStyleXfs count="270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37" fontId="6" fillId="0" borderId="0">
      <alignment/>
      <protection/>
    </xf>
    <xf numFmtId="0" fontId="7" fillId="0" borderId="0">
      <alignment/>
      <protection/>
    </xf>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7" fillId="0" borderId="0" applyFont="0" applyFill="0" applyBorder="0" applyAlignment="0" applyProtection="0"/>
    <xf numFmtId="9" fontId="7"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165" fontId="8" fillId="0" borderId="1">
      <alignment horizontal="center"/>
      <protection/>
    </xf>
    <xf numFmtId="166" fontId="8" fillId="0" borderId="1">
      <alignment horizont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67" fontId="8" fillId="0" borderId="1">
      <alignment horizontal="center"/>
      <protection/>
    </xf>
    <xf numFmtId="43" fontId="1" fillId="0" borderId="0" applyFont="0" applyFill="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0" fillId="0" borderId="0">
      <alignment/>
      <protection/>
    </xf>
    <xf numFmtId="43" fontId="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9" fillId="0" borderId="0" applyFont="0" applyFill="0" applyBorder="0" applyAlignment="0" applyProtection="0"/>
    <xf numFmtId="0" fontId="0" fillId="0" borderId="0">
      <alignment/>
      <protection/>
    </xf>
    <xf numFmtId="0" fontId="10" fillId="0" borderId="0">
      <alignment vertical="top"/>
      <protection/>
    </xf>
    <xf numFmtId="0" fontId="10" fillId="0" borderId="0">
      <alignment vertical="top"/>
      <protection/>
    </xf>
    <xf numFmtId="0" fontId="8" fillId="0" borderId="0">
      <alignment/>
      <protection/>
    </xf>
    <xf numFmtId="0" fontId="2" fillId="0" borderId="0">
      <alignment/>
      <protection/>
    </xf>
    <xf numFmtId="43" fontId="2" fillId="0" borderId="0" applyFont="0" applyFill="0" applyBorder="0" applyAlignment="0" applyProtection="0"/>
    <xf numFmtId="0" fontId="1" fillId="0" borderId="0">
      <alignment/>
      <protection/>
    </xf>
    <xf numFmtId="44" fontId="1" fillId="0" borderId="0" applyFont="0" applyFill="0" applyBorder="0" applyAlignment="0" applyProtection="0"/>
    <xf numFmtId="0" fontId="10" fillId="0" borderId="0">
      <alignment/>
      <protection/>
    </xf>
    <xf numFmtId="0" fontId="31" fillId="2" borderId="0" applyNumberFormat="0" applyBorder="0" applyAlignment="0" applyProtection="0"/>
    <xf numFmtId="0" fontId="1" fillId="0" borderId="0">
      <alignment/>
      <protection/>
    </xf>
    <xf numFmtId="9" fontId="1" fillId="0" borderId="0" applyFont="0" applyFill="0" applyBorder="0" applyAlignment="0" applyProtection="0"/>
    <xf numFmtId="37" fontId="6" fillId="0" borderId="0">
      <alignment/>
      <protection/>
    </xf>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50" fillId="13"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20" borderId="0" applyNumberFormat="0" applyBorder="0" applyAlignment="0" applyProtection="0"/>
    <xf numFmtId="0" fontId="51" fillId="4" borderId="0" applyNumberFormat="0" applyBorder="0" applyAlignment="0" applyProtection="0"/>
    <xf numFmtId="0" fontId="52" fillId="21" borderId="2" applyNumberFormat="0" applyAlignment="0" applyProtection="0"/>
    <xf numFmtId="0" fontId="53" fillId="22" borderId="3" applyNumberFormat="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4" fillId="0" borderId="0" applyNumberFormat="0" applyFill="0" applyBorder="0" applyAlignment="0" applyProtection="0"/>
    <xf numFmtId="0" fontId="55" fillId="5" borderId="0" applyNumberFormat="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8" borderId="2" applyNumberFormat="0" applyAlignment="0" applyProtection="0"/>
    <xf numFmtId="0" fontId="60" fillId="0" borderId="7" applyNumberFormat="0" applyFill="0" applyAlignment="0" applyProtection="0"/>
    <xf numFmtId="0" fontId="61" fillId="23" borderId="0" applyNumberFormat="0" applyBorder="0" applyAlignment="0" applyProtection="0"/>
    <xf numFmtId="0" fontId="1" fillId="24" borderId="8" applyNumberFormat="0" applyFont="0" applyAlignment="0" applyProtection="0"/>
    <xf numFmtId="0" fontId="62" fillId="21" borderId="9" applyNumberFormat="0" applyAlignment="0" applyProtection="0"/>
    <xf numFmtId="0" fontId="63" fillId="0" borderId="0" applyNumberFormat="0" applyFill="0" applyBorder="0" applyAlignment="0" applyProtection="0"/>
    <xf numFmtId="0" fontId="64" fillId="0" borderId="10" applyNumberFormat="0" applyFill="0" applyAlignment="0" applyProtection="0"/>
    <xf numFmtId="0" fontId="65" fillId="0" borderId="0" applyNumberFormat="0" applyFill="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3"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1"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0" fontId="50" fillId="16" borderId="0" applyNumberFormat="0" applyBorder="0" applyAlignment="0" applyProtection="0"/>
    <xf numFmtId="170" fontId="78" fillId="0" borderId="0">
      <alignment/>
      <protection/>
    </xf>
    <xf numFmtId="164" fontId="78" fillId="0" borderId="0">
      <alignment/>
      <protection/>
    </xf>
    <xf numFmtId="170" fontId="79" fillId="0" borderId="0">
      <alignment horizontal="center"/>
      <protection/>
    </xf>
    <xf numFmtId="170" fontId="79" fillId="0" borderId="0">
      <alignment horizontal="center"/>
      <protection/>
    </xf>
    <xf numFmtId="170" fontId="79" fillId="0" borderId="0">
      <alignment horizontal="center"/>
      <protection/>
    </xf>
    <xf numFmtId="0" fontId="50" fillId="17" borderId="0" applyNumberFormat="0" applyBorder="0" applyAlignment="0" applyProtection="0"/>
    <xf numFmtId="0" fontId="50" fillId="17"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9"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15"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0" fontId="50" fillId="20" borderId="0" applyNumberFormat="0" applyBorder="0" applyAlignment="0" applyProtection="0"/>
    <xf numFmtId="165" fontId="8" fillId="0" borderId="1">
      <alignment horizontal="center"/>
      <protection/>
    </xf>
    <xf numFmtId="165" fontId="8" fillId="0" borderId="1">
      <alignment horizontal="center"/>
      <protection/>
    </xf>
    <xf numFmtId="165" fontId="8" fillId="0" borderId="1">
      <alignment horizontal="center"/>
      <protection/>
    </xf>
    <xf numFmtId="0" fontId="27" fillId="0" borderId="0">
      <alignment horizontal="center"/>
      <protection/>
    </xf>
    <xf numFmtId="0" fontId="27" fillId="0" borderId="0">
      <alignment horizontal="center"/>
      <protection/>
    </xf>
    <xf numFmtId="0" fontId="27" fillId="0" borderId="0">
      <alignment horizontal="center"/>
      <protection/>
    </xf>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170" fontId="80" fillId="0" borderId="0">
      <alignment horizontal="center"/>
      <protection/>
    </xf>
    <xf numFmtId="0" fontId="52" fillId="21" borderId="2" applyNumberFormat="0" applyAlignment="0" applyProtection="0"/>
    <xf numFmtId="0" fontId="52" fillId="21" borderId="2" applyNumberFormat="0" applyAlignment="0" applyProtection="0"/>
    <xf numFmtId="0" fontId="52" fillId="21" borderId="2" applyNumberFormat="0" applyAlignment="0" applyProtection="0"/>
    <xf numFmtId="0" fontId="53" fillId="22" borderId="3" applyNumberFormat="0" applyAlignment="0" applyProtection="0"/>
    <xf numFmtId="0" fontId="53" fillId="22" borderId="3" applyNumberFormat="0" applyAlignment="0" applyProtection="0"/>
    <xf numFmtId="0" fontId="53" fillId="22" borderId="3"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0" fontId="4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2"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72" fillId="0" borderId="0" applyFont="0" applyFill="0" applyBorder="0" applyAlignment="0" applyProtection="0"/>
    <xf numFmtId="43" fontId="7" fillId="0" borderId="0" applyFont="0" applyFill="0" applyBorder="0" applyAlignment="0" applyProtection="0"/>
    <xf numFmtId="43" fontId="10" fillId="0" borderId="0" applyFont="0" applyFill="0" applyBorder="0" applyProtection="0">
      <alignment/>
    </xf>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3" fontId="8"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8" fontId="40"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173" fontId="8" fillId="0" borderId="0" applyFont="0" applyFill="0" applyBorder="0" applyAlignment="0" applyProtection="0"/>
    <xf numFmtId="0" fontId="8" fillId="0" borderId="0" applyFon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2" fontId="8" fillId="0" borderId="0" applyFont="0" applyFill="0" applyBorder="0" applyAlignment="0" applyProtection="0"/>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8" fillId="0" borderId="1">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8" fillId="0" borderId="1">
      <alignment horizontal="center"/>
      <protection/>
    </xf>
    <xf numFmtId="166" fontId="1" fillId="0" borderId="0">
      <alignment horizontal="center"/>
      <protection/>
    </xf>
    <xf numFmtId="166" fontId="8" fillId="0" borderId="1">
      <alignment horizontal="center"/>
      <protection/>
    </xf>
    <xf numFmtId="166" fontId="1" fillId="0" borderId="0">
      <alignment horizontal="center"/>
      <protection/>
    </xf>
    <xf numFmtId="166" fontId="8" fillId="0" borderId="1">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166" fontId="1" fillId="0" borderId="0">
      <alignment horizontal="center"/>
      <protection/>
    </xf>
    <xf numFmtId="0" fontId="55" fillId="5" borderId="0" applyNumberFormat="0" applyBorder="0" applyAlignment="0" applyProtection="0"/>
    <xf numFmtId="0" fontId="55" fillId="5" borderId="0" applyNumberFormat="0" applyBorder="0" applyAlignment="0" applyProtection="0"/>
    <xf numFmtId="0" fontId="55" fillId="5" borderId="0" applyNumberFormat="0" applyBorder="0" applyAlignment="0" applyProtection="0"/>
    <xf numFmtId="174" fontId="7" fillId="0" borderId="11" applyFont="0" applyFill="0" applyProtection="0">
      <alignment/>
    </xf>
    <xf numFmtId="0" fontId="7" fillId="21" borderId="0" applyNumberFormat="0" applyBorder="0" applyAlignment="0" applyProtection="0"/>
    <xf numFmtId="0" fontId="56" fillId="0" borderId="4" applyNumberFormat="0" applyFill="0" applyAlignment="0" applyProtection="0"/>
    <xf numFmtId="0" fontId="78" fillId="0" borderId="0" applyNumberFormat="0" applyFill="0" applyBorder="0" applyAlignment="0" applyProtection="0"/>
    <xf numFmtId="0" fontId="56" fillId="0" borderId="4"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7" fillId="0" borderId="0" applyNumberFormat="0" applyFill="0" applyBorder="0" applyAlignment="0" applyProtection="0"/>
    <xf numFmtId="0" fontId="57" fillId="0" borderId="5"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7" fillId="0" borderId="0" applyNumberFormat="0" applyFill="0" applyBorder="0">
      <alignment/>
      <protection locked="0"/>
    </xf>
    <xf numFmtId="0" fontId="7" fillId="24" borderId="12" applyNumberFormat="0" applyBorder="0" applyAlignment="0" applyProtection="0"/>
    <xf numFmtId="0" fontId="59" fillId="8" borderId="2" applyNumberFormat="0" applyAlignment="0" applyProtection="0"/>
    <xf numFmtId="0" fontId="59" fillId="8" borderId="2" applyNumberFormat="0" applyAlignment="0" applyProtection="0"/>
    <xf numFmtId="0" fontId="59" fillId="8" borderId="2" applyNumberFormat="0" applyAlignment="0" applyProtection="0"/>
    <xf numFmtId="0" fontId="73" fillId="0" borderId="0">
      <alignment/>
      <protection/>
    </xf>
    <xf numFmtId="0" fontId="60" fillId="0" borderId="7" applyNumberFormat="0" applyFill="0" applyAlignment="0" applyProtection="0"/>
    <xf numFmtId="0" fontId="60" fillId="0" borderId="7" applyNumberFormat="0" applyFill="0" applyAlignment="0" applyProtection="0"/>
    <xf numFmtId="0" fontId="60" fillId="0" borderId="7" applyNumberFormat="0" applyFill="0" applyAlignment="0" applyProtection="0"/>
    <xf numFmtId="0" fontId="61" fillId="23" borderId="0" applyNumberFormat="0" applyBorder="0" applyAlignment="0" applyProtection="0"/>
    <xf numFmtId="0" fontId="61" fillId="23" borderId="0" applyNumberFormat="0" applyBorder="0" applyAlignment="0" applyProtection="0"/>
    <xf numFmtId="0" fontId="61" fillId="23" borderId="0" applyNumberFormat="0" applyBorder="0" applyAlignment="0" applyProtection="0"/>
    <xf numFmtId="1" fontId="27" fillId="0" borderId="0">
      <alignment horizontal="center"/>
      <protection/>
    </xf>
    <xf numFmtId="1" fontId="27" fillId="0" borderId="0">
      <alignment horizontal="center"/>
      <protection/>
    </xf>
    <xf numFmtId="1" fontId="27" fillId="0" borderId="0">
      <alignment horizontal="center"/>
      <protection/>
    </xf>
    <xf numFmtId="37" fontId="27" fillId="0" borderId="0">
      <alignment/>
      <protection/>
    </xf>
    <xf numFmtId="37" fontId="27" fillId="0" borderId="0">
      <alignment/>
      <protection/>
    </xf>
    <xf numFmtId="37" fontId="27" fillId="0" borderId="0">
      <alignment/>
      <protection/>
    </xf>
    <xf numFmtId="170" fontId="74" fillId="0" borderId="0">
      <alignment/>
      <protection/>
    </xf>
    <xf numFmtId="0" fontId="1"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81" fillId="0" borderId="0">
      <alignment/>
      <protection/>
    </xf>
    <xf numFmtId="0" fontId="1" fillId="0" borderId="0">
      <alignment/>
      <protection/>
    </xf>
    <xf numFmtId="0" fontId="10" fillId="0" borderId="0">
      <alignment vertical="top"/>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0" fillId="0" borderId="0">
      <alignment vertical="top"/>
      <protection/>
    </xf>
    <xf numFmtId="0" fontId="1" fillId="0" borderId="0">
      <alignment/>
      <protection/>
    </xf>
    <xf numFmtId="0" fontId="1" fillId="0" borderId="0">
      <alignment/>
      <protection/>
    </xf>
    <xf numFmtId="0" fontId="10" fillId="0" borderId="0">
      <alignment vertical="top"/>
      <protection/>
    </xf>
    <xf numFmtId="0" fontId="7" fillId="0" borderId="0">
      <alignment/>
      <protection/>
    </xf>
    <xf numFmtId="0" fontId="0" fillId="0" borderId="0">
      <alignment/>
      <protection/>
    </xf>
    <xf numFmtId="0" fontId="9" fillId="0" borderId="0">
      <alignment/>
      <protection/>
    </xf>
    <xf numFmtId="0" fontId="1" fillId="0" borderId="0">
      <alignment/>
      <protection/>
    </xf>
    <xf numFmtId="0" fontId="1" fillId="0" borderId="0">
      <alignment/>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0" fillId="0" borderId="0">
      <alignment vertical="top"/>
      <protection/>
    </xf>
    <xf numFmtId="0" fontId="10" fillId="0" borderId="0">
      <alignment vertical="top"/>
      <protection/>
    </xf>
    <xf numFmtId="0" fontId="10" fillId="0" borderId="0">
      <alignment vertical="top"/>
      <protection/>
    </xf>
    <xf numFmtId="0" fontId="10" fillId="0" borderId="0">
      <alignment vertical="top"/>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1" fillId="0" borderId="0">
      <alignment/>
      <protection/>
    </xf>
    <xf numFmtId="0" fontId="1" fillId="0" borderId="0">
      <alignment/>
      <protection/>
    </xf>
    <xf numFmtId="0" fontId="7" fillId="0" borderId="0">
      <alignment/>
      <protection/>
    </xf>
    <xf numFmtId="0" fontId="1"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71" fillId="0" borderId="0">
      <alignment/>
      <protection/>
    </xf>
    <xf numFmtId="0" fontId="1" fillId="0" borderId="0">
      <alignment/>
      <protection/>
    </xf>
    <xf numFmtId="0" fontId="0" fillId="0" borderId="0">
      <alignment/>
      <protection/>
    </xf>
    <xf numFmtId="0" fontId="9" fillId="0" borderId="0">
      <alignment/>
      <protection/>
    </xf>
    <xf numFmtId="0" fontId="7" fillId="0" borderId="0">
      <alignment/>
      <protection/>
    </xf>
    <xf numFmtId="0" fontId="1" fillId="0" borderId="0">
      <alignment/>
      <protection/>
    </xf>
    <xf numFmtId="0" fontId="10" fillId="0" borderId="0">
      <alignment vertical="top"/>
      <protection/>
    </xf>
    <xf numFmtId="0" fontId="10" fillId="0" borderId="0">
      <alignment vertical="top"/>
      <protection/>
    </xf>
    <xf numFmtId="0" fontId="1" fillId="0" borderId="0">
      <alignment/>
      <protection/>
    </xf>
    <xf numFmtId="0" fontId="0" fillId="0" borderId="0">
      <alignment/>
      <protection/>
    </xf>
    <xf numFmtId="0" fontId="10" fillId="0" borderId="0">
      <alignment vertical="top"/>
      <protection/>
    </xf>
    <xf numFmtId="0" fontId="1" fillId="0" borderId="0">
      <alignment/>
      <protection/>
    </xf>
    <xf numFmtId="0" fontId="10" fillId="0" borderId="0">
      <alignment vertical="top"/>
      <protection/>
    </xf>
    <xf numFmtId="0" fontId="1" fillId="0" borderId="0">
      <alignment/>
      <protection/>
    </xf>
    <xf numFmtId="0" fontId="1" fillId="0" borderId="0">
      <alignment/>
      <protection/>
    </xf>
    <xf numFmtId="0" fontId="10" fillId="0" borderId="0">
      <alignment vertical="top"/>
      <protection/>
    </xf>
    <xf numFmtId="0" fontId="10" fillId="0" borderId="0">
      <alignment vertical="top"/>
      <protection/>
    </xf>
    <xf numFmtId="0" fontId="0" fillId="0" borderId="0">
      <alignment/>
      <protection/>
    </xf>
    <xf numFmtId="0" fontId="10" fillId="0" borderId="0">
      <alignment vertical="top"/>
      <protection/>
    </xf>
    <xf numFmtId="0" fontId="1" fillId="0" borderId="0">
      <alignment/>
      <protection/>
    </xf>
    <xf numFmtId="0" fontId="1" fillId="0" borderId="0">
      <alignment/>
      <protection/>
    </xf>
    <xf numFmtId="0" fontId="7" fillId="0" borderId="0">
      <alignment/>
      <protection/>
    </xf>
    <xf numFmtId="0" fontId="71" fillId="0" borderId="0">
      <alignment/>
      <protection/>
    </xf>
    <xf numFmtId="0" fontId="1" fillId="0" borderId="0">
      <alignment/>
      <protection/>
    </xf>
    <xf numFmtId="0" fontId="1" fillId="0" borderId="0">
      <alignment/>
      <protection/>
    </xf>
    <xf numFmtId="0" fontId="10" fillId="0" borderId="0">
      <alignment vertical="top"/>
      <protection/>
    </xf>
    <xf numFmtId="0" fontId="0" fillId="0" borderId="0">
      <alignment/>
      <protection/>
    </xf>
    <xf numFmtId="0" fontId="1" fillId="0" borderId="0">
      <alignment/>
      <protection/>
    </xf>
    <xf numFmtId="0" fontId="1" fillId="0" borderId="0">
      <alignment/>
      <protection/>
    </xf>
    <xf numFmtId="0" fontId="10" fillId="0" borderId="0">
      <alignment vertical="top"/>
      <protection/>
    </xf>
    <xf numFmtId="0" fontId="0" fillId="0" borderId="0">
      <alignment/>
      <protection/>
    </xf>
    <xf numFmtId="0" fontId="1" fillId="0" borderId="0">
      <alignment/>
      <protection/>
    </xf>
    <xf numFmtId="0" fontId="1" fillId="0" borderId="0">
      <alignment/>
      <protection/>
    </xf>
    <xf numFmtId="0" fontId="10" fillId="0" borderId="0">
      <alignment vertical="top"/>
      <protection/>
    </xf>
    <xf numFmtId="0" fontId="0" fillId="0" borderId="0">
      <alignment/>
      <protection/>
    </xf>
    <xf numFmtId="0" fontId="10" fillId="0" borderId="0">
      <alignment vertical="top"/>
      <protection/>
    </xf>
    <xf numFmtId="0" fontId="1" fillId="0" borderId="0">
      <alignment/>
      <protection/>
    </xf>
    <xf numFmtId="0" fontId="10" fillId="0" borderId="0">
      <alignment vertical="top"/>
      <protection/>
    </xf>
    <xf numFmtId="0" fontId="1" fillId="0" borderId="0">
      <alignment/>
      <protection/>
    </xf>
    <xf numFmtId="0" fontId="1" fillId="0" borderId="0">
      <alignment/>
      <protection/>
    </xf>
    <xf numFmtId="0" fontId="10" fillId="0" borderId="0">
      <alignment vertical="top"/>
      <protection/>
    </xf>
    <xf numFmtId="0" fontId="10" fillId="0" borderId="0">
      <alignment vertical="top"/>
      <protection/>
    </xf>
    <xf numFmtId="0" fontId="0" fillId="0" borderId="0">
      <alignment/>
      <protection/>
    </xf>
    <xf numFmtId="0" fontId="10" fillId="0" borderId="0">
      <alignment vertical="top"/>
      <protection/>
    </xf>
    <xf numFmtId="0" fontId="7"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vertical="top"/>
      <protection/>
    </xf>
    <xf numFmtId="0" fontId="1" fillId="0" borderId="0">
      <alignment/>
      <protection/>
    </xf>
    <xf numFmtId="0" fontId="10" fillId="0" borderId="0">
      <alignment vertical="top"/>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7" fillId="0" borderId="0">
      <alignment/>
      <protection/>
    </xf>
    <xf numFmtId="0" fontId="10" fillId="0" borderId="0">
      <alignment vertical="top"/>
      <protection/>
    </xf>
    <xf numFmtId="0" fontId="1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vertical="top"/>
      <protection/>
    </xf>
    <xf numFmtId="0" fontId="7" fillId="0" borderId="0">
      <alignment/>
      <protection/>
    </xf>
    <xf numFmtId="0" fontId="1" fillId="24" borderId="8" applyNumberFormat="0" applyFont="0" applyAlignment="0" applyProtection="0"/>
    <xf numFmtId="0" fontId="1" fillId="24" borderId="8" applyNumberFormat="0" applyFont="0" applyAlignment="0" applyProtection="0"/>
    <xf numFmtId="0" fontId="1" fillId="24" borderId="8"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7" fontId="8" fillId="0" borderId="1">
      <alignment horizontal="center"/>
      <protection/>
    </xf>
    <xf numFmtId="0" fontId="1" fillId="0" borderId="0">
      <alignment/>
      <protection/>
    </xf>
    <xf numFmtId="0" fontId="1" fillId="0" borderId="0">
      <alignment/>
      <protection/>
    </xf>
    <xf numFmtId="0" fontId="1" fillId="0" borderId="0">
      <alignment/>
      <protection/>
    </xf>
    <xf numFmtId="167" fontId="8" fillId="0" borderId="1">
      <alignment horizontal="center"/>
      <protection/>
    </xf>
    <xf numFmtId="0" fontId="1" fillId="0" borderId="0">
      <alignment/>
      <protection/>
    </xf>
    <xf numFmtId="167" fontId="8" fillId="0" borderId="1">
      <alignment horizontal="center"/>
      <protection/>
    </xf>
    <xf numFmtId="0" fontId="1" fillId="0" borderId="0">
      <alignment/>
      <protection/>
    </xf>
    <xf numFmtId="167" fontId="8" fillId="0" borderId="1">
      <alignment horizont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2" fillId="21" borderId="9" applyNumberFormat="0" applyAlignment="0" applyProtection="0"/>
    <xf numFmtId="0" fontId="62" fillId="21" borderId="9" applyNumberFormat="0" applyAlignment="0" applyProtection="0"/>
    <xf numFmtId="0" fontId="62" fillId="21" borderId="9" applyNumberFormat="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72"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171" fontId="1" fillId="0" borderId="0">
      <alignment horizontal="lef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0" fontId="75" fillId="0" borderId="11">
      <alignment/>
      <protection/>
    </xf>
    <xf numFmtId="172" fontId="76" fillId="0" borderId="0">
      <alignment horizontal="center"/>
      <protection/>
    </xf>
    <xf numFmtId="172" fontId="76" fillId="0" borderId="0">
      <alignment horizontal="center"/>
      <protection/>
    </xf>
    <xf numFmtId="164" fontId="78" fillId="21" borderId="11">
      <alignment/>
      <protection/>
    </xf>
    <xf numFmtId="164" fontId="78" fillId="21" borderId="13">
      <alignment/>
      <protection/>
    </xf>
    <xf numFmtId="175" fontId="7" fillId="0" borderId="14" applyFont="0" applyFill="0" applyProtection="0">
      <alignment/>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21" borderId="13">
      <alignment/>
      <protection/>
    </xf>
    <xf numFmtId="164" fontId="78" fillId="0" borderId="15">
      <alignment/>
      <protection/>
    </xf>
    <xf numFmtId="164" fontId="78" fillId="0" borderId="15">
      <alignment/>
      <protection/>
    </xf>
    <xf numFmtId="164" fontId="78" fillId="0" borderId="15">
      <alignment/>
      <protection/>
    </xf>
    <xf numFmtId="176" fontId="1" fillId="0" borderId="0">
      <alignment/>
      <protection/>
    </xf>
    <xf numFmtId="40" fontId="77"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10" applyNumberFormat="0" applyFill="0" applyAlignment="0" applyProtection="0"/>
    <xf numFmtId="174" fontId="1" fillId="0" borderId="13" applyFont="0" applyFill="0" applyBorder="0" applyProtection="0">
      <alignment/>
    </xf>
    <xf numFmtId="0" fontId="8" fillId="0" borderId="16" applyNumberFormat="0" applyFont="0" applyFill="0" applyAlignment="0" applyProtection="0"/>
    <xf numFmtId="174" fontId="1" fillId="0" borderId="13" applyFont="0" applyFill="0" applyBorder="0" applyProtection="0">
      <alignment/>
    </xf>
    <xf numFmtId="0" fontId="64" fillId="0" borderId="10" applyNumberFormat="0" applyFill="0" applyAlignment="0" applyProtection="0"/>
    <xf numFmtId="0" fontId="64" fillId="0" borderId="10" applyNumberFormat="0" applyFill="0" applyAlignment="0" applyProtection="0"/>
    <xf numFmtId="174" fontId="1" fillId="0" borderId="13" applyFont="0" applyFill="0" applyBorder="0" applyProtection="0">
      <alignment/>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0" fillId="0" borderId="0">
      <alignment vertical="top"/>
      <protection/>
    </xf>
    <xf numFmtId="0" fontId="89" fillId="25" borderId="0" applyNumberFormat="0" applyBorder="0" applyAlignment="0" applyProtection="0"/>
    <xf numFmtId="0" fontId="90" fillId="26" borderId="17" applyNumberFormat="0" applyAlignment="0" applyProtection="0"/>
    <xf numFmtId="0" fontId="1" fillId="0" borderId="0">
      <alignment/>
      <protection/>
    </xf>
    <xf numFmtId="0" fontId="1" fillId="0" borderId="0">
      <alignment/>
      <protection/>
    </xf>
  </cellStyleXfs>
  <cellXfs count="432">
    <xf numFmtId="0" fontId="0" fillId="0" borderId="0" xfId="0"/>
    <xf numFmtId="0" fontId="0" fillId="0" borderId="0" xfId="0" applyFont="1" applyFill="1"/>
    <xf numFmtId="0" fontId="3" fillId="0" borderId="0" xfId="0" applyFont="1" applyFill="1" applyAlignment="1">
      <alignment horizontal="center"/>
    </xf>
    <xf numFmtId="0" fontId="3" fillId="0" borderId="0" xfId="0" applyFont="1" applyFill="1"/>
    <xf numFmtId="0" fontId="4" fillId="0" borderId="0" xfId="0" applyFont="1" applyFill="1"/>
    <xf numFmtId="164" fontId="0" fillId="0" borderId="0" xfId="18" applyNumberFormat="1" applyFont="1" applyFill="1"/>
    <xf numFmtId="0" fontId="0" fillId="0" borderId="0" xfId="0" applyFill="1"/>
    <xf numFmtId="43" fontId="3" fillId="0" borderId="0" xfId="18" applyFont="1" applyFill="1" applyAlignment="1">
      <alignment horizontal="center"/>
    </xf>
    <xf numFmtId="0" fontId="0" fillId="0" borderId="0" xfId="0" applyFont="1" applyFill="1"/>
    <xf numFmtId="0" fontId="12" fillId="0" borderId="18" xfId="0" applyFont="1" applyFill="1" applyBorder="1"/>
    <xf numFmtId="0" fontId="17" fillId="27" borderId="19" xfId="0" applyFont="1" applyFill="1" applyBorder="1" applyAlignment="1">
      <alignment horizontal="center"/>
    </xf>
    <xf numFmtId="164" fontId="1" fillId="0" borderId="20" xfId="18" applyNumberFormat="1" applyFont="1" applyFill="1" applyBorder="1" applyAlignment="1">
      <alignment horizontal="left"/>
    </xf>
    <xf numFmtId="164" fontId="1" fillId="0" borderId="21" xfId="18" applyNumberFormat="1" applyFont="1" applyFill="1" applyBorder="1" applyAlignment="1">
      <alignment horizontal="left"/>
    </xf>
    <xf numFmtId="164" fontId="16" fillId="0" borderId="21" xfId="18" applyNumberFormat="1" applyFont="1" applyFill="1" applyBorder="1" applyAlignment="1">
      <alignment horizontal="left"/>
    </xf>
    <xf numFmtId="164" fontId="1" fillId="0" borderId="22" xfId="18" applyNumberFormat="1" applyFont="1" applyFill="1" applyBorder="1" applyAlignment="1">
      <alignment horizontal="left"/>
    </xf>
    <xf numFmtId="164" fontId="1" fillId="0" borderId="23" xfId="18" applyNumberFormat="1" applyFont="1" applyFill="1" applyBorder="1" applyAlignment="1">
      <alignment horizontal="left"/>
    </xf>
    <xf numFmtId="37" fontId="3" fillId="0" borderId="0" xfId="0" applyNumberFormat="1" applyFont="1" applyFill="1" applyAlignment="1">
      <alignment horizontal="center"/>
    </xf>
    <xf numFmtId="37" fontId="4" fillId="0" borderId="0" xfId="0" applyNumberFormat="1" applyFont="1" applyFill="1"/>
    <xf numFmtId="37" fontId="4" fillId="0" borderId="0" xfId="18" applyNumberFormat="1" applyFont="1" applyFill="1"/>
    <xf numFmtId="37" fontId="0" fillId="0" borderId="0" xfId="0" applyNumberFormat="1" applyFill="1"/>
    <xf numFmtId="37" fontId="0" fillId="0" borderId="0" xfId="0" applyNumberFormat="1" applyFont="1" applyFill="1"/>
    <xf numFmtId="0" fontId="2" fillId="0" borderId="0" xfId="784">
      <alignment/>
      <protection/>
    </xf>
    <xf numFmtId="43" fontId="0" fillId="0" borderId="0" xfId="785" applyFont="1"/>
    <xf numFmtId="0" fontId="19" fillId="0" borderId="0" xfId="786" applyFont="1">
      <alignment/>
      <protection/>
    </xf>
    <xf numFmtId="0" fontId="1" fillId="0" borderId="0" xfId="786">
      <alignment/>
      <protection/>
    </xf>
    <xf numFmtId="0" fontId="20" fillId="0" borderId="0" xfId="786" applyFont="1">
      <alignment/>
      <protection/>
    </xf>
    <xf numFmtId="0" fontId="20" fillId="0" borderId="24" xfId="786" applyFont="1" applyBorder="1" quotePrefix="1">
      <alignment/>
      <protection/>
    </xf>
    <xf numFmtId="0" fontId="1" fillId="0" borderId="24" xfId="786" applyBorder="1">
      <alignment/>
      <protection/>
    </xf>
    <xf numFmtId="164" fontId="1" fillId="0" borderId="0" xfId="483" applyNumberFormat="1"/>
    <xf numFmtId="0" fontId="20" fillId="0" borderId="24" xfId="786" applyFont="1" applyBorder="1">
      <alignment/>
      <protection/>
    </xf>
    <xf numFmtId="0" fontId="21" fillId="0" borderId="0" xfId="786" applyFont="1" applyBorder="1">
      <alignment/>
      <protection/>
    </xf>
    <xf numFmtId="0" fontId="1" fillId="0" borderId="0" xfId="786" applyBorder="1">
      <alignment/>
      <protection/>
    </xf>
    <xf numFmtId="0" fontId="22" fillId="0" borderId="24" xfId="786" applyFont="1" applyBorder="1">
      <alignment/>
      <protection/>
    </xf>
    <xf numFmtId="0" fontId="23" fillId="0" borderId="24" xfId="786" applyFont="1" applyBorder="1">
      <alignment/>
      <protection/>
    </xf>
    <xf numFmtId="0" fontId="0" fillId="0" borderId="0" xfId="786" applyFont="1" applyBorder="1">
      <alignment/>
      <protection/>
    </xf>
    <xf numFmtId="164" fontId="1" fillId="0" borderId="0" xfId="483" applyNumberFormat="1" applyFont="1" applyBorder="1"/>
    <xf numFmtId="0" fontId="0" fillId="0" borderId="0" xfId="786" applyFont="1">
      <alignment/>
      <protection/>
    </xf>
    <xf numFmtId="164" fontId="1" fillId="0" borderId="14" xfId="483" applyNumberFormat="1" applyBorder="1"/>
    <xf numFmtId="164" fontId="20" fillId="0" borderId="11" xfId="483" applyNumberFormat="1" applyFont="1" applyBorder="1"/>
    <xf numFmtId="0" fontId="1" fillId="0" borderId="0" xfId="786" applyFont="1">
      <alignment/>
      <protection/>
    </xf>
    <xf numFmtId="164" fontId="1" fillId="0" borderId="0" xfId="483" applyNumberFormat="1" applyBorder="1"/>
    <xf numFmtId="0" fontId="1" fillId="0" borderId="0" xfId="786" applyFont="1" applyFill="1" applyBorder="1">
      <alignment/>
      <protection/>
    </xf>
    <xf numFmtId="0" fontId="1" fillId="0" borderId="0" xfId="786" applyFill="1" applyBorder="1">
      <alignment/>
      <protection/>
    </xf>
    <xf numFmtId="0" fontId="24" fillId="0" borderId="0" xfId="786" applyFont="1" applyBorder="1">
      <alignment/>
      <protection/>
    </xf>
    <xf numFmtId="0" fontId="1" fillId="0" borderId="0" xfId="786" applyFont="1" applyBorder="1">
      <alignment/>
      <protection/>
    </xf>
    <xf numFmtId="0" fontId="25" fillId="0" borderId="0" xfId="786" applyFont="1" applyBorder="1" applyAlignment="1">
      <alignment horizontal="right"/>
      <protection/>
    </xf>
    <xf numFmtId="164" fontId="1" fillId="0" borderId="0" xfId="483" applyNumberFormat="1" applyFill="1" applyBorder="1"/>
    <xf numFmtId="0" fontId="20" fillId="0" borderId="0" xfId="786" applyFont="1" applyBorder="1">
      <alignment/>
      <protection/>
    </xf>
    <xf numFmtId="168" fontId="20" fillId="0" borderId="12" xfId="787" applyNumberFormat="1" applyFont="1" applyBorder="1"/>
    <xf numFmtId="168" fontId="20" fillId="0" borderId="0" xfId="787" applyNumberFormat="1" applyFont="1" applyBorder="1"/>
    <xf numFmtId="0" fontId="1" fillId="0" borderId="0" xfId="786" applyFont="1" applyAlignment="1">
      <alignment wrapText="1"/>
      <protection/>
    </xf>
    <xf numFmtId="0" fontId="1" fillId="0" borderId="0" xfId="447" applyAlignment="1">
      <alignment wrapText="1"/>
      <protection/>
    </xf>
    <xf numFmtId="0" fontId="1" fillId="0" borderId="0" xfId="786" applyFont="1" applyFill="1">
      <alignment/>
      <protection/>
    </xf>
    <xf numFmtId="0" fontId="21" fillId="0" borderId="0" xfId="786" applyFont="1" applyFill="1" applyBorder="1">
      <alignment/>
      <protection/>
    </xf>
    <xf numFmtId="0" fontId="20" fillId="0" borderId="0" xfId="786" applyFont="1" applyFill="1" applyBorder="1">
      <alignment/>
      <protection/>
    </xf>
    <xf numFmtId="164" fontId="1" fillId="0" borderId="0" xfId="483" applyNumberFormat="1" applyFill="1"/>
    <xf numFmtId="0" fontId="0" fillId="0" borderId="0" xfId="786" applyFont="1" applyFill="1" applyBorder="1">
      <alignment/>
      <protection/>
    </xf>
    <xf numFmtId="164" fontId="20" fillId="0" borderId="0" xfId="483" applyNumberFormat="1" applyFont="1" applyFill="1" applyBorder="1"/>
    <xf numFmtId="0" fontId="0" fillId="0" borderId="0" xfId="0"/>
    <xf numFmtId="0" fontId="0" fillId="0" borderId="0" xfId="0" applyAlignment="1">
      <alignment horizontal="left"/>
    </xf>
    <xf numFmtId="43" fontId="0" fillId="0" borderId="0" xfId="0" applyNumberFormat="1"/>
    <xf numFmtId="164" fontId="0" fillId="0" borderId="0" xfId="18" applyNumberFormat="1" applyFont="1"/>
    <xf numFmtId="0" fontId="0" fillId="0" borderId="12" xfId="0" applyBorder="1"/>
    <xf numFmtId="0" fontId="0" fillId="0" borderId="12" xfId="0" applyFill="1" applyBorder="1"/>
    <xf numFmtId="0" fontId="29" fillId="28" borderId="12" xfId="788" applyFont="1" applyFill="1" applyBorder="1" applyAlignment="1">
      <alignment horizontal="center"/>
      <protection/>
    </xf>
    <xf numFmtId="0" fontId="29" fillId="28" borderId="12" xfId="788" applyNumberFormat="1" applyFont="1" applyFill="1" applyBorder="1" applyAlignment="1">
      <alignment horizontal="center"/>
      <protection/>
    </xf>
    <xf numFmtId="0" fontId="0" fillId="29" borderId="12" xfId="0" applyFont="1" applyFill="1" applyBorder="1"/>
    <xf numFmtId="0" fontId="0" fillId="30" borderId="12" xfId="0" applyFont="1" applyFill="1" applyBorder="1"/>
    <xf numFmtId="0" fontId="0" fillId="0" borderId="12" xfId="0" applyFont="1" applyFill="1" applyBorder="1"/>
    <xf numFmtId="0" fontId="29" fillId="0" borderId="12" xfId="788" applyNumberFormat="1" applyFont="1" applyFill="1" applyBorder="1" applyAlignment="1">
      <alignment wrapText="1"/>
      <protection/>
    </xf>
    <xf numFmtId="0" fontId="29" fillId="30" borderId="12" xfId="788" applyNumberFormat="1" applyFont="1" applyFill="1" applyBorder="1" applyAlignment="1">
      <alignment wrapText="1"/>
      <protection/>
    </xf>
    <xf numFmtId="4" fontId="29" fillId="0" borderId="12" xfId="788" applyNumberFormat="1" applyFont="1" applyFill="1" applyBorder="1" applyAlignment="1">
      <alignment horizontal="right" wrapText="1"/>
      <protection/>
    </xf>
    <xf numFmtId="4" fontId="29" fillId="31" borderId="12" xfId="788" applyNumberFormat="1" applyFont="1" applyFill="1" applyBorder="1" applyAlignment="1">
      <alignment horizontal="right" wrapText="1"/>
      <protection/>
    </xf>
    <xf numFmtId="0" fontId="0" fillId="0" borderId="12" xfId="0" applyFont="1" applyBorder="1"/>
    <xf numFmtId="0" fontId="0" fillId="0" borderId="12" xfId="0" applyFont="1" applyFill="1" applyBorder="1"/>
    <xf numFmtId="4" fontId="0" fillId="0" borderId="12" xfId="0" applyNumberFormat="1" applyBorder="1"/>
    <xf numFmtId="4" fontId="0" fillId="0" borderId="0" xfId="0" applyNumberFormat="1"/>
    <xf numFmtId="164" fontId="0" fillId="0" borderId="0" xfId="0" applyNumberFormat="1"/>
    <xf numFmtId="37" fontId="3" fillId="0" borderId="25" xfId="0" applyNumberFormat="1" applyFont="1" applyFill="1" applyBorder="1" applyAlignment="1">
      <alignment horizontal="center" wrapText="1"/>
    </xf>
    <xf numFmtId="37" fontId="3" fillId="0" borderId="26" xfId="0" applyNumberFormat="1" applyFont="1" applyFill="1" applyBorder="1" applyAlignment="1">
      <alignment horizontal="center" wrapText="1"/>
    </xf>
    <xf numFmtId="37" fontId="1" fillId="0" borderId="27" xfId="783" applyNumberFormat="1" applyFont="1" applyFill="1" applyBorder="1">
      <alignment/>
      <protection/>
    </xf>
    <xf numFmtId="37" fontId="1" fillId="0" borderId="28" xfId="783" applyNumberFormat="1" applyFont="1" applyFill="1" applyBorder="1">
      <alignment/>
      <protection/>
    </xf>
    <xf numFmtId="37" fontId="1" fillId="0" borderId="29" xfId="783" applyNumberFormat="1" applyFont="1" applyFill="1" applyBorder="1">
      <alignment/>
      <protection/>
    </xf>
    <xf numFmtId="37" fontId="0" fillId="0" borderId="30" xfId="0" applyNumberFormat="1" applyFont="1" applyFill="1" applyBorder="1"/>
    <xf numFmtId="37" fontId="16" fillId="0" borderId="31" xfId="18" applyNumberFormat="1" applyFont="1" applyFill="1" applyBorder="1"/>
    <xf numFmtId="0" fontId="3" fillId="0" borderId="23" xfId="0" applyFont="1" applyFill="1" applyBorder="1" applyAlignment="1">
      <alignment horizontal="center" wrapText="1"/>
    </xf>
    <xf numFmtId="37" fontId="1" fillId="0" borderId="32" xfId="18" applyNumberFormat="1" applyFont="1" applyFill="1" applyBorder="1"/>
    <xf numFmtId="37" fontId="16" fillId="0" borderId="27" xfId="18" applyNumberFormat="1" applyFont="1" applyFill="1" applyBorder="1"/>
    <xf numFmtId="37" fontId="1" fillId="0" borderId="27" xfId="18" applyNumberFormat="1" applyFont="1" applyFill="1" applyBorder="1"/>
    <xf numFmtId="37" fontId="1" fillId="0" borderId="31" xfId="18" applyNumberFormat="1" applyFont="1" applyFill="1" applyBorder="1"/>
    <xf numFmtId="0" fontId="4" fillId="0" borderId="33" xfId="0" applyFont="1" applyFill="1" applyBorder="1"/>
    <xf numFmtId="0" fontId="12" fillId="0" borderId="34" xfId="0" applyFont="1" applyFill="1" applyBorder="1"/>
    <xf numFmtId="38" fontId="11" fillId="0" borderId="35" xfId="783" applyNumberFormat="1" applyFont="1" applyFill="1" applyBorder="1">
      <alignment/>
      <protection/>
    </xf>
    <xf numFmtId="38" fontId="11" fillId="0" borderId="18" xfId="783" applyNumberFormat="1" applyFont="1" applyFill="1" applyBorder="1">
      <alignment/>
      <protection/>
    </xf>
    <xf numFmtId="0" fontId="11" fillId="0" borderId="35" xfId="0" applyFont="1" applyFill="1" applyBorder="1" quotePrefix="1"/>
    <xf numFmtId="0" fontId="11" fillId="0" borderId="35" xfId="0" applyFont="1" applyFill="1" applyBorder="1" applyAlignment="1">
      <alignment horizontal="left" indent="1"/>
    </xf>
    <xf numFmtId="38" fontId="14" fillId="0" borderId="35" xfId="783" applyNumberFormat="1" applyFont="1" applyFill="1" applyBorder="1" applyAlignment="1" quotePrefix="1">
      <alignment horizontal="left"/>
      <protection/>
    </xf>
    <xf numFmtId="0" fontId="12" fillId="0" borderId="33" xfId="0" applyFont="1" applyFill="1" applyBorder="1"/>
    <xf numFmtId="0" fontId="11" fillId="0" borderId="35" xfId="0" applyFont="1" applyFill="1" applyBorder="1"/>
    <xf numFmtId="0" fontId="12" fillId="0" borderId="35" xfId="0" applyFont="1" applyFill="1" applyBorder="1"/>
    <xf numFmtId="37" fontId="3" fillId="0" borderId="36" xfId="0" applyNumberFormat="1" applyFont="1" applyFill="1" applyBorder="1" applyAlignment="1">
      <alignment horizontal="center" wrapText="1"/>
    </xf>
    <xf numFmtId="0" fontId="11" fillId="0" borderId="35" xfId="0" applyFont="1" applyFill="1" applyBorder="1" applyAlignment="1">
      <alignment horizontal="center" wrapText="1"/>
    </xf>
    <xf numFmtId="0" fontId="0" fillId="0" borderId="14" xfId="0" applyFill="1" applyBorder="1"/>
    <xf numFmtId="37" fontId="0" fillId="0" borderId="14" xfId="0" applyNumberFormat="1" applyFont="1" applyFill="1" applyBorder="1"/>
    <xf numFmtId="0" fontId="0" fillId="0" borderId="14" xfId="0" applyFont="1" applyFill="1" applyBorder="1"/>
    <xf numFmtId="37" fontId="0" fillId="0" borderId="0" xfId="0" applyNumberFormat="1" applyFont="1" applyFill="1" applyAlignment="1">
      <alignment horizontal="right"/>
    </xf>
    <xf numFmtId="37" fontId="0" fillId="0" borderId="14" xfId="0" applyNumberFormat="1" applyFont="1" applyFill="1" applyBorder="1" applyAlignment="1">
      <alignment horizontal="right"/>
    </xf>
    <xf numFmtId="37" fontId="0" fillId="30" borderId="0" xfId="0" applyNumberFormat="1" applyFill="1" applyAlignment="1">
      <alignment horizontal="right"/>
    </xf>
    <xf numFmtId="37" fontId="0" fillId="32" borderId="0" xfId="0" applyNumberFormat="1" applyFont="1" applyFill="1"/>
    <xf numFmtId="37" fontId="0" fillId="33" borderId="0" xfId="0" applyNumberFormat="1" applyFont="1" applyFill="1"/>
    <xf numFmtId="0" fontId="0" fillId="33" borderId="0" xfId="0" applyFont="1" applyFill="1"/>
    <xf numFmtId="0" fontId="0" fillId="32" borderId="0" xfId="0" applyFill="1"/>
    <xf numFmtId="37" fontId="0" fillId="30" borderId="0" xfId="0" applyNumberFormat="1" applyFont="1" applyFill="1"/>
    <xf numFmtId="37" fontId="0" fillId="34" borderId="0" xfId="0" applyNumberFormat="1" applyFont="1" applyFill="1"/>
    <xf numFmtId="0" fontId="12" fillId="0" borderId="31" xfId="0" applyFont="1" applyFill="1" applyBorder="1"/>
    <xf numFmtId="37" fontId="3" fillId="0" borderId="37" xfId="0" applyNumberFormat="1" applyFont="1" applyFill="1" applyBorder="1" applyAlignment="1">
      <alignment horizontal="center" wrapText="1"/>
    </xf>
    <xf numFmtId="37" fontId="1" fillId="0" borderId="30" xfId="783" applyNumberFormat="1" applyFont="1" applyFill="1" applyBorder="1">
      <alignment/>
      <protection/>
    </xf>
    <xf numFmtId="37" fontId="1" fillId="0" borderId="38" xfId="783" applyNumberFormat="1" applyFont="1" applyFill="1" applyBorder="1">
      <alignment/>
      <protection/>
    </xf>
    <xf numFmtId="37" fontId="1" fillId="0" borderId="31" xfId="783" applyNumberFormat="1" applyFont="1" applyFill="1" applyBorder="1">
      <alignment/>
      <protection/>
    </xf>
    <xf numFmtId="0" fontId="11" fillId="0" borderId="31" xfId="0" applyFont="1" applyFill="1" applyBorder="1"/>
    <xf numFmtId="0" fontId="1" fillId="0" borderId="0" xfId="790">
      <alignment/>
      <protection/>
    </xf>
    <xf numFmtId="0" fontId="33" fillId="0" borderId="0" xfId="790" applyFont="1" applyBorder="1" applyAlignment="1">
      <alignment horizontal="center"/>
      <protection/>
    </xf>
    <xf numFmtId="0" fontId="1" fillId="0" borderId="0" xfId="790" applyBorder="1" applyAlignment="1">
      <alignment/>
      <protection/>
    </xf>
    <xf numFmtId="0" fontId="34" fillId="0" borderId="34" xfId="790" applyFont="1" applyBorder="1">
      <alignment/>
      <protection/>
    </xf>
    <xf numFmtId="0" fontId="34" fillId="0" borderId="20" xfId="790" applyFont="1" applyBorder="1">
      <alignment/>
      <protection/>
    </xf>
    <xf numFmtId="0" fontId="33" fillId="0" borderId="0" xfId="790" applyFont="1" applyBorder="1" applyAlignment="1">
      <alignment horizontal="centerContinuous"/>
      <protection/>
    </xf>
    <xf numFmtId="0" fontId="34" fillId="0" borderId="35" xfId="790" applyFont="1" applyBorder="1">
      <alignment/>
      <protection/>
    </xf>
    <xf numFmtId="0" fontId="34" fillId="0" borderId="21" xfId="790" applyFont="1" applyBorder="1">
      <alignment/>
      <protection/>
    </xf>
    <xf numFmtId="0" fontId="34" fillId="0" borderId="18" xfId="790" applyFont="1" applyBorder="1">
      <alignment/>
      <protection/>
    </xf>
    <xf numFmtId="0" fontId="34" fillId="0" borderId="22" xfId="790" applyFont="1" applyBorder="1">
      <alignment/>
      <protection/>
    </xf>
    <xf numFmtId="0" fontId="1" fillId="0" borderId="0" xfId="790" applyBorder="1">
      <alignment/>
      <protection/>
    </xf>
    <xf numFmtId="0" fontId="35" fillId="35" borderId="12" xfId="790" applyFont="1" applyFill="1" applyBorder="1" applyAlignment="1">
      <alignment horizontal="center" wrapText="1"/>
      <protection/>
    </xf>
    <xf numFmtId="0" fontId="30" fillId="35" borderId="12" xfId="789" applyFont="1" applyFill="1" applyBorder="1" applyAlignment="1">
      <alignment horizontal="center" wrapText="1"/>
    </xf>
    <xf numFmtId="49" fontId="1" fillId="0" borderId="12" xfId="790" applyNumberFormat="1" applyFont="1" applyBorder="1" applyAlignment="1">
      <alignment horizontal="center"/>
      <protection/>
    </xf>
    <xf numFmtId="0" fontId="1" fillId="0" borderId="35" xfId="790" applyBorder="1">
      <alignment/>
      <protection/>
    </xf>
    <xf numFmtId="0" fontId="8" fillId="0" borderId="0" xfId="790" applyFont="1" applyAlignment="1">
      <alignment/>
      <protection/>
    </xf>
    <xf numFmtId="0" fontId="34" fillId="0" borderId="39" xfId="790" applyFont="1" applyBorder="1" applyAlignment="1">
      <alignment horizontal="center" wrapText="1"/>
      <protection/>
    </xf>
    <xf numFmtId="0" fontId="34" fillId="0" borderId="40" xfId="790" applyFont="1" applyBorder="1" applyAlignment="1">
      <alignment horizontal="center" wrapText="1"/>
      <protection/>
    </xf>
    <xf numFmtId="0" fontId="34" fillId="0" borderId="41" xfId="790" applyFont="1" applyBorder="1" applyAlignment="1">
      <alignment horizontal="center" wrapText="1"/>
      <protection/>
    </xf>
    <xf numFmtId="0" fontId="34" fillId="0" borderId="22" xfId="790" applyFont="1" applyBorder="1" applyAlignment="1">
      <alignment horizontal="center" wrapText="1"/>
      <protection/>
    </xf>
    <xf numFmtId="0" fontId="34" fillId="0" borderId="42" xfId="790" applyFont="1" applyBorder="1" applyAlignment="1">
      <alignment horizontal="center" wrapText="1"/>
      <protection/>
    </xf>
    <xf numFmtId="0" fontId="34" fillId="0" borderId="18" xfId="790" applyFont="1" applyBorder="1" applyAlignment="1">
      <alignment horizontal="center" wrapText="1"/>
      <protection/>
    </xf>
    <xf numFmtId="0" fontId="34" fillId="0" borderId="14" xfId="790" applyFont="1" applyBorder="1" applyAlignment="1">
      <alignment horizontal="center" wrapText="1"/>
      <protection/>
    </xf>
    <xf numFmtId="0" fontId="34" fillId="0" borderId="30" xfId="790" applyFont="1" applyBorder="1" applyAlignment="1">
      <alignment horizontal="center" wrapText="1"/>
      <protection/>
    </xf>
    <xf numFmtId="0" fontId="1" fillId="0" borderId="30" xfId="790" applyBorder="1">
      <alignment/>
      <protection/>
    </xf>
    <xf numFmtId="0" fontId="34" fillId="35" borderId="28" xfId="790" applyFont="1" applyFill="1" applyBorder="1" applyAlignment="1">
      <alignment horizontal="center"/>
      <protection/>
    </xf>
    <xf numFmtId="0" fontId="34" fillId="0" borderId="43" xfId="790" applyFont="1" applyBorder="1" applyAlignment="1">
      <alignment horizontal="center" wrapText="1"/>
      <protection/>
    </xf>
    <xf numFmtId="49" fontId="1" fillId="0" borderId="39" xfId="790" applyNumberFormat="1" applyFont="1" applyBorder="1" applyAlignment="1">
      <alignment horizontal="center"/>
      <protection/>
    </xf>
    <xf numFmtId="49" fontId="1" fillId="0" borderId="30" xfId="790" applyNumberFormat="1" applyFont="1" applyBorder="1">
      <alignment/>
      <protection/>
    </xf>
    <xf numFmtId="0" fontId="1" fillId="0" borderId="35" xfId="790" applyFont="1" applyBorder="1">
      <alignment/>
      <protection/>
    </xf>
    <xf numFmtId="0" fontId="1" fillId="0" borderId="34" xfId="790" applyFont="1" applyBorder="1" applyAlignment="1">
      <alignment horizontal="right"/>
      <protection/>
    </xf>
    <xf numFmtId="49" fontId="1" fillId="0" borderId="34" xfId="790" applyNumberFormat="1" applyFont="1" applyBorder="1">
      <alignment/>
      <protection/>
    </xf>
    <xf numFmtId="0" fontId="1" fillId="0" borderId="39" xfId="790" applyFont="1" applyBorder="1">
      <alignment/>
      <protection/>
    </xf>
    <xf numFmtId="164" fontId="1" fillId="0" borderId="40" xfId="483" applyNumberFormat="1" applyFont="1" applyBorder="1"/>
    <xf numFmtId="0" fontId="38" fillId="0" borderId="0" xfId="790" applyFont="1" applyAlignment="1">
      <alignment vertical="center" wrapText="1"/>
      <protection/>
    </xf>
    <xf numFmtId="0" fontId="1" fillId="0" borderId="35" xfId="790" applyFont="1" applyBorder="1" applyAlignment="1">
      <alignment horizontal="right"/>
      <protection/>
    </xf>
    <xf numFmtId="0" fontId="1" fillId="0" borderId="44" xfId="790" applyFont="1" applyBorder="1">
      <alignment/>
      <protection/>
    </xf>
    <xf numFmtId="164" fontId="1" fillId="0" borderId="31" xfId="483" applyNumberFormat="1" applyFont="1" applyBorder="1"/>
    <xf numFmtId="0" fontId="1" fillId="0" borderId="41" xfId="790" applyFont="1" applyFill="1" applyBorder="1" applyAlignment="1">
      <alignment wrapText="1"/>
      <protection/>
    </xf>
    <xf numFmtId="0" fontId="1" fillId="0" borderId="35" xfId="790" applyFont="1" applyFill="1" applyBorder="1" applyAlignment="1">
      <alignment horizontal="right"/>
      <protection/>
    </xf>
    <xf numFmtId="40" fontId="1" fillId="0" borderId="44" xfId="790" applyNumberFormat="1" applyFont="1" applyFill="1" applyBorder="1">
      <alignment/>
      <protection/>
    </xf>
    <xf numFmtId="37" fontId="1" fillId="0" borderId="31" xfId="787" applyNumberFormat="1" applyFont="1" applyFill="1" applyBorder="1"/>
    <xf numFmtId="168" fontId="1" fillId="0" borderId="31" xfId="787" applyNumberFormat="1" applyFont="1" applyFill="1" applyBorder="1"/>
    <xf numFmtId="0" fontId="1" fillId="0" borderId="43" xfId="790" applyBorder="1" applyAlignment="1">
      <alignment/>
      <protection/>
    </xf>
    <xf numFmtId="49" fontId="1" fillId="0" borderId="30" xfId="790" applyNumberFormat="1" applyBorder="1">
      <alignment/>
      <protection/>
    </xf>
    <xf numFmtId="0" fontId="34" fillId="0" borderId="27" xfId="790" applyFont="1" applyFill="1" applyBorder="1">
      <alignment/>
      <protection/>
    </xf>
    <xf numFmtId="0" fontId="1" fillId="0" borderId="35" xfId="790" applyFont="1" applyFill="1" applyBorder="1" applyAlignment="1">
      <alignment horizontal="center"/>
      <protection/>
    </xf>
    <xf numFmtId="2" fontId="34" fillId="0" borderId="44" xfId="787" applyNumberFormat="1" applyFont="1" applyBorder="1"/>
    <xf numFmtId="168" fontId="34" fillId="0" borderId="28" xfId="787" applyNumberFormat="1" applyFont="1" applyBorder="1"/>
    <xf numFmtId="49" fontId="1" fillId="0" borderId="29" xfId="790" applyNumberFormat="1" applyBorder="1">
      <alignment/>
      <protection/>
    </xf>
    <xf numFmtId="0" fontId="34" fillId="35" borderId="0" xfId="790" applyFont="1" applyFill="1" applyBorder="1" applyAlignment="1">
      <alignment horizontal="center"/>
      <protection/>
    </xf>
    <xf numFmtId="38" fontId="40" fillId="0" borderId="43" xfId="791" applyNumberFormat="1" applyFont="1" applyBorder="1" applyAlignment="1" quotePrefix="1">
      <alignment/>
    </xf>
    <xf numFmtId="40" fontId="10" fillId="0" borderId="44" xfId="790" applyNumberFormat="1" applyFont="1" applyFill="1" applyBorder="1">
      <alignment/>
      <protection/>
    </xf>
    <xf numFmtId="49" fontId="1" fillId="0" borderId="35" xfId="790" applyNumberFormat="1" applyFont="1" applyBorder="1">
      <alignment/>
      <protection/>
    </xf>
    <xf numFmtId="49" fontId="1" fillId="0" borderId="39" xfId="790" applyNumberFormat="1" applyBorder="1" applyAlignment="1">
      <alignment horizontal="center"/>
      <protection/>
    </xf>
    <xf numFmtId="0" fontId="10" fillId="0" borderId="35" xfId="790" applyFont="1" applyFill="1" applyBorder="1" applyAlignment="1">
      <alignment horizontal="center"/>
      <protection/>
    </xf>
    <xf numFmtId="49" fontId="10" fillId="0" borderId="35" xfId="790" applyNumberFormat="1" applyFont="1" applyFill="1" applyBorder="1" applyAlignment="1">
      <alignment horizontal="center"/>
      <protection/>
    </xf>
    <xf numFmtId="40" fontId="10" fillId="0" borderId="44" xfId="790" applyNumberFormat="1" applyFont="1" applyFill="1" applyBorder="1" applyAlignment="1">
      <alignment horizontal="center"/>
      <protection/>
    </xf>
    <xf numFmtId="168" fontId="10" fillId="0" borderId="31" xfId="787" applyNumberFormat="1" applyFont="1" applyFill="1" applyBorder="1"/>
    <xf numFmtId="0" fontId="34" fillId="0" borderId="45" xfId="790" applyFont="1" applyBorder="1">
      <alignment/>
      <protection/>
    </xf>
    <xf numFmtId="0" fontId="1" fillId="0" borderId="24" xfId="790" applyBorder="1">
      <alignment/>
      <protection/>
    </xf>
    <xf numFmtId="0" fontId="34" fillId="0" borderId="46" xfId="790" applyFont="1" applyBorder="1">
      <alignment/>
      <protection/>
    </xf>
    <xf numFmtId="43" fontId="34" fillId="0" borderId="46" xfId="483" applyFont="1" applyBorder="1"/>
    <xf numFmtId="168" fontId="34" fillId="0" borderId="47" xfId="787" applyNumberFormat="1" applyFont="1" applyBorder="1"/>
    <xf numFmtId="0" fontId="1" fillId="0" borderId="48" xfId="790" applyBorder="1">
      <alignment/>
      <protection/>
    </xf>
    <xf numFmtId="0" fontId="34" fillId="0" borderId="0" xfId="790" applyFont="1" applyBorder="1">
      <alignment/>
      <protection/>
    </xf>
    <xf numFmtId="40" fontId="34" fillId="0" borderId="35" xfId="790" applyNumberFormat="1" applyFont="1" applyBorder="1">
      <alignment/>
      <protection/>
    </xf>
    <xf numFmtId="168" fontId="34" fillId="0" borderId="0" xfId="787" applyNumberFormat="1" applyFont="1" applyBorder="1"/>
    <xf numFmtId="168" fontId="34" fillId="0" borderId="30" xfId="787" applyNumberFormat="1" applyFont="1" applyBorder="1"/>
    <xf numFmtId="0" fontId="12" fillId="0" borderId="49" xfId="0" applyFont="1" applyFill="1" applyBorder="1"/>
    <xf numFmtId="37" fontId="1" fillId="0" borderId="43" xfId="18" applyNumberFormat="1" applyFont="1" applyFill="1" applyBorder="1"/>
    <xf numFmtId="37" fontId="1" fillId="0" borderId="43" xfId="783" applyNumberFormat="1" applyFont="1" applyFill="1" applyBorder="1">
      <alignment/>
      <protection/>
    </xf>
    <xf numFmtId="37" fontId="1" fillId="0" borderId="50" xfId="18" applyNumberFormat="1" applyFont="1" applyFill="1" applyBorder="1"/>
    <xf numFmtId="37" fontId="1" fillId="0" borderId="51" xfId="18" applyNumberFormat="1" applyFont="1" applyFill="1" applyBorder="1"/>
    <xf numFmtId="37" fontId="1" fillId="0" borderId="52" xfId="18" applyNumberFormat="1" applyFont="1" applyFill="1" applyBorder="1"/>
    <xf numFmtId="37" fontId="1" fillId="0" borderId="53" xfId="18" applyNumberFormat="1" applyFont="1" applyFill="1" applyBorder="1"/>
    <xf numFmtId="37" fontId="1" fillId="0" borderId="41" xfId="18" applyNumberFormat="1" applyFont="1" applyFill="1" applyBorder="1"/>
    <xf numFmtId="37" fontId="1" fillId="0" borderId="54" xfId="18" applyNumberFormat="1" applyFont="1" applyFill="1" applyBorder="1"/>
    <xf numFmtId="37" fontId="1" fillId="0" borderId="40" xfId="18" applyNumberFormat="1" applyFont="1" applyFill="1" applyBorder="1"/>
    <xf numFmtId="37" fontId="1" fillId="0" borderId="55" xfId="18" applyNumberFormat="1" applyFont="1" applyFill="1" applyBorder="1"/>
    <xf numFmtId="37" fontId="1" fillId="0" borderId="50" xfId="783" applyNumberFormat="1" applyFont="1" applyFill="1" applyBorder="1">
      <alignment/>
      <protection/>
    </xf>
    <xf numFmtId="37" fontId="1" fillId="0" borderId="49" xfId="18" applyNumberFormat="1" applyFont="1" applyFill="1" applyBorder="1"/>
    <xf numFmtId="37" fontId="1" fillId="0" borderId="30" xfId="18" applyNumberFormat="1" applyFont="1" applyFill="1" applyBorder="1"/>
    <xf numFmtId="37" fontId="15" fillId="0" borderId="30" xfId="18" applyNumberFormat="1" applyFont="1" applyFill="1" applyBorder="1"/>
    <xf numFmtId="37" fontId="1" fillId="0" borderId="29" xfId="18" applyNumberFormat="1" applyFont="1" applyFill="1" applyBorder="1"/>
    <xf numFmtId="37" fontId="1" fillId="0" borderId="28" xfId="18" applyNumberFormat="1" applyFont="1" applyFill="1" applyBorder="1"/>
    <xf numFmtId="37" fontId="12" fillId="0" borderId="33" xfId="20" applyFont="1" applyFill="1" applyBorder="1" applyAlignment="1" quotePrefix="1">
      <alignment horizontal="left"/>
      <protection/>
    </xf>
    <xf numFmtId="37" fontId="20" fillId="0" borderId="43" xfId="18" applyNumberFormat="1" applyFont="1" applyFill="1" applyBorder="1" applyAlignment="1">
      <alignment horizontal="right"/>
    </xf>
    <xf numFmtId="37" fontId="20" fillId="0" borderId="30" xfId="18" applyNumberFormat="1" applyFont="1" applyFill="1" applyBorder="1" applyAlignment="1">
      <alignment horizontal="right"/>
    </xf>
    <xf numFmtId="37" fontId="20" fillId="0" borderId="31" xfId="18" applyNumberFormat="1" applyFont="1" applyFill="1" applyBorder="1" applyAlignment="1">
      <alignment horizontal="right"/>
    </xf>
    <xf numFmtId="37" fontId="20" fillId="0" borderId="27" xfId="18" applyNumberFormat="1" applyFont="1" applyFill="1" applyBorder="1" applyAlignment="1">
      <alignment horizontal="right"/>
    </xf>
    <xf numFmtId="37" fontId="20" fillId="0" borderId="32" xfId="18" applyNumberFormat="1" applyFont="1" applyFill="1" applyBorder="1" applyAlignment="1">
      <alignment horizontal="right"/>
    </xf>
    <xf numFmtId="37" fontId="20" fillId="0" borderId="53" xfId="18" applyNumberFormat="1" applyFont="1" applyFill="1" applyBorder="1" applyAlignment="1">
      <alignment horizontal="right"/>
    </xf>
    <xf numFmtId="164" fontId="20" fillId="0" borderId="21" xfId="18" applyNumberFormat="1" applyFont="1" applyFill="1" applyBorder="1" applyAlignment="1">
      <alignment horizontal="left"/>
    </xf>
    <xf numFmtId="0" fontId="42" fillId="0" borderId="0" xfId="0" applyFont="1" applyFill="1"/>
    <xf numFmtId="0" fontId="32" fillId="0" borderId="0" xfId="0" applyFont="1" applyFill="1"/>
    <xf numFmtId="37" fontId="20" fillId="0" borderId="50" xfId="18" applyNumberFormat="1" applyFont="1" applyFill="1" applyBorder="1"/>
    <xf numFmtId="37" fontId="32" fillId="0" borderId="38" xfId="0" applyNumberFormat="1" applyFont="1" applyFill="1" applyBorder="1"/>
    <xf numFmtId="37" fontId="20" fillId="0" borderId="49" xfId="18" applyNumberFormat="1" applyFont="1" applyFill="1" applyBorder="1"/>
    <xf numFmtId="37" fontId="20" fillId="0" borderId="29" xfId="18" applyNumberFormat="1" applyFont="1" applyFill="1" applyBorder="1"/>
    <xf numFmtId="37" fontId="20" fillId="0" borderId="29" xfId="783" applyNumberFormat="1" applyFont="1" applyFill="1" applyBorder="1">
      <alignment/>
      <protection/>
    </xf>
    <xf numFmtId="164" fontId="20" fillId="0" borderId="22" xfId="18" applyNumberFormat="1" applyFont="1" applyFill="1" applyBorder="1" applyAlignment="1">
      <alignment horizontal="left"/>
    </xf>
    <xf numFmtId="37" fontId="20" fillId="0" borderId="51" xfId="18" applyNumberFormat="1" applyFont="1" applyFill="1" applyBorder="1"/>
    <xf numFmtId="37" fontId="20" fillId="0" borderId="52" xfId="18" applyNumberFormat="1" applyFont="1" applyFill="1" applyBorder="1"/>
    <xf numFmtId="37" fontId="20" fillId="0" borderId="53" xfId="18" applyNumberFormat="1" applyFont="1" applyFill="1" applyBorder="1"/>
    <xf numFmtId="37" fontId="20" fillId="0" borderId="32" xfId="18" applyNumberFormat="1" applyFont="1" applyFill="1" applyBorder="1"/>
    <xf numFmtId="37" fontId="20" fillId="0" borderId="56" xfId="18" applyNumberFormat="1" applyFont="1" applyFill="1" applyBorder="1"/>
    <xf numFmtId="164" fontId="20" fillId="0" borderId="23" xfId="18" applyNumberFormat="1" applyFont="1" applyFill="1" applyBorder="1" applyAlignment="1">
      <alignment horizontal="left"/>
    </xf>
    <xf numFmtId="37" fontId="20" fillId="0" borderId="57" xfId="18" applyNumberFormat="1" applyFont="1" applyFill="1" applyBorder="1"/>
    <xf numFmtId="37" fontId="20" fillId="0" borderId="58" xfId="18" applyNumberFormat="1" applyFont="1" applyFill="1" applyBorder="1"/>
    <xf numFmtId="37" fontId="20" fillId="0" borderId="59" xfId="18" applyNumberFormat="1" applyFont="1" applyFill="1" applyBorder="1"/>
    <xf numFmtId="37" fontId="20" fillId="0" borderId="60" xfId="18" applyNumberFormat="1" applyFont="1" applyFill="1" applyBorder="1"/>
    <xf numFmtId="37" fontId="20" fillId="0" borderId="49" xfId="783" applyNumberFormat="1" applyFont="1" applyFill="1" applyBorder="1">
      <alignment/>
      <protection/>
    </xf>
    <xf numFmtId="38" fontId="14" fillId="0" borderId="18" xfId="783" applyNumberFormat="1" applyFont="1" applyFill="1" applyBorder="1" quotePrefix="1">
      <alignment/>
      <protection/>
    </xf>
    <xf numFmtId="37" fontId="15" fillId="0" borderId="50" xfId="783" applyNumberFormat="1" applyFont="1" applyFill="1" applyBorder="1">
      <alignment/>
      <protection/>
    </xf>
    <xf numFmtId="37" fontId="16" fillId="0" borderId="38" xfId="18" applyNumberFormat="1" applyFont="1" applyFill="1" applyBorder="1"/>
    <xf numFmtId="37" fontId="16" fillId="0" borderId="49" xfId="18" applyNumberFormat="1" applyFont="1" applyFill="1" applyBorder="1"/>
    <xf numFmtId="37" fontId="16" fillId="0" borderId="29" xfId="18" applyNumberFormat="1" applyFont="1" applyFill="1" applyBorder="1"/>
    <xf numFmtId="37" fontId="1" fillId="0" borderId="61" xfId="783" applyNumberFormat="1" applyFont="1" applyFill="1" applyBorder="1">
      <alignment/>
      <protection/>
    </xf>
    <xf numFmtId="164" fontId="16" fillId="0" borderId="22" xfId="18" applyNumberFormat="1" applyFont="1" applyFill="1" applyBorder="1" applyAlignment="1">
      <alignment horizontal="left"/>
    </xf>
    <xf numFmtId="164" fontId="1" fillId="0" borderId="21" xfId="18" applyNumberFormat="1" applyFont="1" applyFill="1" applyBorder="1" applyAlignment="1">
      <alignment horizontal="left" wrapText="1"/>
    </xf>
    <xf numFmtId="0" fontId="4" fillId="0" borderId="35" xfId="0" applyFont="1" applyFill="1" applyBorder="1"/>
    <xf numFmtId="37" fontId="1" fillId="0" borderId="38" xfId="18" applyNumberFormat="1" applyFont="1" applyFill="1" applyBorder="1"/>
    <xf numFmtId="0" fontId="1" fillId="0" borderId="0" xfId="447">
      <alignment/>
      <protection/>
    </xf>
    <xf numFmtId="0" fontId="4" fillId="0" borderId="0" xfId="0" applyFont="1" applyFill="1" applyAlignment="1">
      <alignment/>
    </xf>
    <xf numFmtId="0" fontId="46" fillId="36" borderId="0" xfId="447" applyFont="1" applyFill="1" applyBorder="1" applyAlignment="1">
      <alignment horizontal="left"/>
      <protection/>
    </xf>
    <xf numFmtId="0" fontId="46" fillId="36" borderId="0" xfId="447" applyFont="1" applyFill="1" applyBorder="1" applyAlignment="1">
      <alignment horizontal="centerContinuous"/>
      <protection/>
    </xf>
    <xf numFmtId="14" fontId="47" fillId="0" borderId="0" xfId="0" applyNumberFormat="1" applyFont="1" applyAlignment="1">
      <alignment horizontal="right"/>
    </xf>
    <xf numFmtId="14" fontId="0" fillId="0" borderId="0" xfId="0" applyNumberFormat="1"/>
    <xf numFmtId="37" fontId="44" fillId="36" borderId="12" xfId="20" applyFont="1" applyFill="1" applyBorder="1" applyAlignment="1" applyProtection="1">
      <alignment horizontal="left" wrapText="1"/>
      <protection/>
    </xf>
    <xf numFmtId="37" fontId="44" fillId="36" borderId="33" xfId="20" applyFont="1" applyFill="1" applyBorder="1" applyAlignment="1">
      <alignment horizontal="center" wrapText="1"/>
      <protection/>
    </xf>
    <xf numFmtId="37" fontId="44" fillId="36" borderId="12" xfId="20" applyFont="1" applyFill="1" applyBorder="1" applyAlignment="1">
      <alignment horizontal="center" wrapText="1"/>
      <protection/>
    </xf>
    <xf numFmtId="37" fontId="44" fillId="36" borderId="12" xfId="20" applyFont="1" applyFill="1" applyBorder="1" applyAlignment="1">
      <alignment horizontal="left"/>
      <protection/>
    </xf>
    <xf numFmtId="168" fontId="44" fillId="36" borderId="33" xfId="483" applyNumberFormat="1" applyFont="1" applyFill="1" applyBorder="1" applyAlignment="1">
      <alignment/>
    </xf>
    <xf numFmtId="164" fontId="44" fillId="36" borderId="12" xfId="483" applyNumberFormat="1" applyFont="1" applyFill="1" applyBorder="1" applyAlignment="1">
      <alignment/>
    </xf>
    <xf numFmtId="37" fontId="44" fillId="36" borderId="44" xfId="20" applyFont="1" applyFill="1" applyBorder="1" applyAlignment="1">
      <alignment horizontal="left" vertical="center"/>
      <protection/>
    </xf>
    <xf numFmtId="164" fontId="46" fillId="36" borderId="34" xfId="483" applyNumberFormat="1" applyFont="1" applyFill="1" applyBorder="1" applyAlignment="1">
      <alignment vertical="center"/>
    </xf>
    <xf numFmtId="164" fontId="46" fillId="36" borderId="39" xfId="483" applyNumberFormat="1" applyFont="1" applyFill="1" applyBorder="1" applyAlignment="1">
      <alignment vertical="center"/>
    </xf>
    <xf numFmtId="37" fontId="46" fillId="36" borderId="44" xfId="20" applyFont="1" applyFill="1" applyBorder="1" applyAlignment="1">
      <alignment horizontal="left"/>
      <protection/>
    </xf>
    <xf numFmtId="164" fontId="46" fillId="36" borderId="35" xfId="792" applyNumberFormat="1" applyFont="1" applyFill="1" applyBorder="1" applyAlignment="1">
      <alignment horizontal="right"/>
      <protection/>
    </xf>
    <xf numFmtId="164" fontId="46" fillId="36" borderId="44" xfId="792" applyNumberFormat="1" applyFont="1" applyFill="1" applyBorder="1" applyAlignment="1">
      <alignment horizontal="right"/>
      <protection/>
    </xf>
    <xf numFmtId="164" fontId="46" fillId="0" borderId="35" xfId="483" applyNumberFormat="1" applyFont="1" applyFill="1" applyBorder="1" applyAlignment="1">
      <alignment vertical="center"/>
    </xf>
    <xf numFmtId="164" fontId="46" fillId="0" borderId="44" xfId="483" applyNumberFormat="1" applyFont="1" applyFill="1" applyBorder="1" applyAlignment="1">
      <alignment vertical="center"/>
    </xf>
    <xf numFmtId="37" fontId="44" fillId="36" borderId="42" xfId="20" applyFont="1" applyFill="1" applyBorder="1" applyAlignment="1">
      <alignment horizontal="left" vertical="center"/>
      <protection/>
    </xf>
    <xf numFmtId="164" fontId="44" fillId="36" borderId="18" xfId="483" applyNumberFormat="1" applyFont="1" applyFill="1" applyBorder="1" applyAlignment="1">
      <alignment vertical="center"/>
    </xf>
    <xf numFmtId="164" fontId="44" fillId="36" borderId="42" xfId="483" applyNumberFormat="1" applyFont="1" applyFill="1" applyBorder="1" applyAlignment="1">
      <alignment vertical="center"/>
    </xf>
    <xf numFmtId="164" fontId="46" fillId="36" borderId="44" xfId="483" applyNumberFormat="1" applyFont="1" applyFill="1" applyBorder="1" applyAlignment="1">
      <alignment vertical="center"/>
    </xf>
    <xf numFmtId="0" fontId="46" fillId="0" borderId="0" xfId="447" applyFont="1">
      <alignment/>
      <protection/>
    </xf>
    <xf numFmtId="37" fontId="46" fillId="36" borderId="44" xfId="20" applyFont="1" applyFill="1" applyBorder="1" applyAlignment="1" quotePrefix="1">
      <alignment horizontal="left"/>
      <protection/>
    </xf>
    <xf numFmtId="37" fontId="49" fillId="36" borderId="44" xfId="20" applyFont="1" applyFill="1" applyBorder="1" applyAlignment="1" quotePrefix="1">
      <alignment horizontal="left"/>
      <protection/>
    </xf>
    <xf numFmtId="0" fontId="44" fillId="0" borderId="0" xfId="447" applyFont="1">
      <alignment/>
      <protection/>
    </xf>
    <xf numFmtId="164" fontId="46" fillId="36" borderId="44" xfId="483" applyNumberFormat="1" applyFont="1" applyFill="1" applyBorder="1" applyAlignment="1" quotePrefix="1">
      <alignment vertical="center"/>
    </xf>
    <xf numFmtId="37" fontId="44" fillId="36" borderId="12" xfId="20" applyFont="1" applyFill="1" applyBorder="1" applyAlignment="1">
      <alignment horizontal="left" vertical="center"/>
      <protection/>
    </xf>
    <xf numFmtId="164" fontId="46" fillId="36" borderId="12" xfId="483" applyNumberFormat="1" applyFont="1" applyFill="1" applyBorder="1" applyAlignment="1" quotePrefix="1">
      <alignment vertical="center"/>
    </xf>
    <xf numFmtId="0" fontId="46" fillId="0" borderId="0" xfId="447" applyFont="1" applyBorder="1">
      <alignment/>
      <protection/>
    </xf>
    <xf numFmtId="37" fontId="46" fillId="36" borderId="44" xfId="20" applyFont="1" applyFill="1" applyBorder="1" applyAlignment="1">
      <alignment horizontal="left" vertical="center"/>
      <protection/>
    </xf>
    <xf numFmtId="164" fontId="44" fillId="36" borderId="44" xfId="483" applyNumberFormat="1" applyFont="1" applyFill="1" applyBorder="1" applyAlignment="1">
      <alignment vertical="center"/>
    </xf>
    <xf numFmtId="164" fontId="44" fillId="36" borderId="44" xfId="18" applyNumberFormat="1" applyFont="1" applyFill="1" applyBorder="1" applyAlignment="1">
      <alignment vertical="center"/>
    </xf>
    <xf numFmtId="164" fontId="44" fillId="36" borderId="12" xfId="483" applyNumberFormat="1" applyFont="1" applyFill="1" applyBorder="1" applyAlignment="1">
      <alignment vertical="center"/>
    </xf>
    <xf numFmtId="37" fontId="44" fillId="36" borderId="0" xfId="20" applyFont="1" applyFill="1" applyBorder="1" applyAlignment="1">
      <alignment horizontal="left" vertical="center"/>
      <protection/>
    </xf>
    <xf numFmtId="164" fontId="44" fillId="36" borderId="0" xfId="483" applyNumberFormat="1" applyFont="1" applyFill="1" applyBorder="1" applyAlignment="1">
      <alignment vertical="center"/>
    </xf>
    <xf numFmtId="37" fontId="44" fillId="36" borderId="0" xfId="20" applyFont="1" applyFill="1" applyAlignment="1">
      <alignment horizontal="left"/>
      <protection/>
    </xf>
    <xf numFmtId="37" fontId="46" fillId="36" borderId="0" xfId="20" applyFont="1" applyFill="1" applyBorder="1">
      <alignment/>
      <protection/>
    </xf>
    <xf numFmtId="0" fontId="45" fillId="0" borderId="0" xfId="447" applyFont="1">
      <alignment/>
      <protection/>
    </xf>
    <xf numFmtId="40" fontId="0" fillId="0" borderId="0" xfId="0" applyNumberFormat="1"/>
    <xf numFmtId="49" fontId="68" fillId="37" borderId="0" xfId="447" applyNumberFormat="1" applyFont="1" applyFill="1" applyAlignment="1">
      <alignment wrapText="1"/>
      <protection/>
    </xf>
    <xf numFmtId="0" fontId="1" fillId="0" borderId="0" xfId="447" applyFont="1" applyFill="1" applyBorder="1" applyAlignment="1">
      <alignment wrapText="1"/>
      <protection/>
    </xf>
    <xf numFmtId="0" fontId="1" fillId="0" borderId="0" xfId="447" applyFill="1" applyBorder="1" applyAlignment="1">
      <alignment wrapText="1"/>
      <protection/>
    </xf>
    <xf numFmtId="40" fontId="68" fillId="0" borderId="0" xfId="447" applyNumberFormat="1" applyFont="1" applyFill="1" applyBorder="1" applyAlignment="1">
      <alignment horizontal="right"/>
      <protection/>
    </xf>
    <xf numFmtId="40" fontId="1" fillId="37" borderId="0" xfId="447" applyNumberFormat="1" applyFill="1" applyAlignment="1">
      <alignment wrapText="1"/>
      <protection/>
    </xf>
    <xf numFmtId="0" fontId="1" fillId="0" borderId="12" xfId="447" applyFill="1" applyBorder="1" applyAlignment="1">
      <alignment wrapText="1"/>
      <protection/>
    </xf>
    <xf numFmtId="0" fontId="1" fillId="0" borderId="0" xfId="447">
      <alignment/>
      <protection/>
    </xf>
    <xf numFmtId="49" fontId="68" fillId="0" borderId="0" xfId="447" applyNumberFormat="1" applyFont="1" applyAlignment="1">
      <alignment/>
      <protection/>
    </xf>
    <xf numFmtId="40" fontId="68" fillId="0" borderId="0" xfId="447" applyNumberFormat="1" applyFont="1" applyAlignment="1">
      <alignment horizontal="right"/>
      <protection/>
    </xf>
    <xf numFmtId="166" fontId="68" fillId="0" borderId="0" xfId="447" applyNumberFormat="1" applyFont="1" applyAlignment="1">
      <alignment horizontal="left"/>
      <protection/>
    </xf>
    <xf numFmtId="49" fontId="68" fillId="37" borderId="0" xfId="447" applyNumberFormat="1" applyFont="1" applyFill="1" applyAlignment="1">
      <alignment/>
      <protection/>
    </xf>
    <xf numFmtId="166" fontId="68" fillId="37" borderId="0" xfId="447" applyNumberFormat="1" applyFont="1" applyFill="1" applyAlignment="1">
      <alignment horizontal="left"/>
      <protection/>
    </xf>
    <xf numFmtId="40" fontId="68" fillId="37" borderId="0" xfId="447" applyNumberFormat="1" applyFont="1" applyFill="1" applyAlignment="1">
      <alignment horizontal="right"/>
      <protection/>
    </xf>
    <xf numFmtId="0" fontId="1" fillId="37" borderId="0" xfId="447" applyFill="1" applyAlignment="1">
      <alignment wrapText="1"/>
      <protection/>
    </xf>
    <xf numFmtId="0" fontId="1" fillId="37" borderId="0" xfId="447" applyFont="1" applyFill="1" applyAlignment="1">
      <alignment wrapText="1"/>
      <protection/>
    </xf>
    <xf numFmtId="49" fontId="68" fillId="21" borderId="0" xfId="447" applyNumberFormat="1" applyFont="1" applyFill="1" applyAlignment="1">
      <alignment/>
      <protection/>
    </xf>
    <xf numFmtId="166" fontId="68" fillId="21" borderId="0" xfId="447" applyNumberFormat="1" applyFont="1" applyFill="1" applyAlignment="1">
      <alignment horizontal="left"/>
      <protection/>
    </xf>
    <xf numFmtId="40" fontId="68" fillId="21" borderId="0" xfId="447" applyNumberFormat="1" applyFont="1" applyFill="1" applyAlignment="1">
      <alignment horizontal="right"/>
      <protection/>
    </xf>
    <xf numFmtId="0" fontId="1" fillId="21" borderId="0" xfId="447" applyFill="1" applyAlignment="1">
      <alignment wrapText="1"/>
      <protection/>
    </xf>
    <xf numFmtId="169" fontId="69" fillId="21" borderId="62" xfId="447" applyNumberFormat="1" applyFont="1" applyFill="1" applyBorder="1" applyAlignment="1">
      <alignment vertical="top"/>
      <protection/>
    </xf>
    <xf numFmtId="40" fontId="69" fillId="21" borderId="62" xfId="447" applyNumberFormat="1" applyFont="1" applyFill="1" applyBorder="1" applyAlignment="1">
      <alignment horizontal="right" vertical="top"/>
      <protection/>
    </xf>
    <xf numFmtId="169" fontId="1" fillId="0" borderId="14" xfId="447" applyNumberFormat="1" applyBorder="1" applyAlignment="1">
      <alignment/>
      <protection/>
    </xf>
    <xf numFmtId="40" fontId="1" fillId="0" borderId="14" xfId="447" applyNumberFormat="1" applyBorder="1" applyAlignment="1">
      <alignment wrapText="1"/>
      <protection/>
    </xf>
    <xf numFmtId="49" fontId="1" fillId="0" borderId="14" xfId="447" applyNumberFormat="1" applyBorder="1" applyAlignment="1">
      <alignment wrapText="1"/>
      <protection/>
    </xf>
    <xf numFmtId="0" fontId="1" fillId="0" borderId="14" xfId="447" applyBorder="1" applyAlignment="1">
      <alignment wrapText="1"/>
      <protection/>
    </xf>
    <xf numFmtId="40" fontId="68" fillId="37" borderId="12" xfId="447" applyNumberFormat="1" applyFont="1" applyFill="1" applyBorder="1" applyAlignment="1">
      <alignment horizontal="right"/>
      <protection/>
    </xf>
    <xf numFmtId="0" fontId="68" fillId="37" borderId="12" xfId="447" applyFont="1" applyFill="1" applyBorder="1" applyAlignment="1">
      <alignment wrapText="1"/>
      <protection/>
    </xf>
    <xf numFmtId="0" fontId="68" fillId="37" borderId="0" xfId="447" applyFont="1" applyFill="1" applyBorder="1" applyAlignment="1">
      <alignment wrapText="1"/>
      <protection/>
    </xf>
    <xf numFmtId="0" fontId="68" fillId="0" borderId="0" xfId="447" applyFont="1" applyAlignment="1">
      <alignment wrapText="1"/>
      <protection/>
    </xf>
    <xf numFmtId="40" fontId="68" fillId="37" borderId="12" xfId="447" applyNumberFormat="1" applyFont="1" applyFill="1" applyBorder="1" applyAlignment="1">
      <alignment wrapText="1"/>
      <protection/>
    </xf>
    <xf numFmtId="40" fontId="68" fillId="21" borderId="12" xfId="447" applyNumberFormat="1" applyFont="1" applyFill="1" applyBorder="1" applyAlignment="1">
      <alignment horizontal="right"/>
      <protection/>
    </xf>
    <xf numFmtId="0" fontId="68" fillId="21" borderId="12" xfId="447" applyFont="1" applyFill="1" applyBorder="1" applyAlignment="1">
      <alignment wrapText="1"/>
      <protection/>
    </xf>
    <xf numFmtId="40" fontId="68" fillId="21" borderId="12" xfId="447" applyNumberFormat="1" applyFont="1" applyFill="1" applyBorder="1" applyAlignment="1">
      <alignment wrapText="1"/>
      <protection/>
    </xf>
    <xf numFmtId="0" fontId="68" fillId="21" borderId="0" xfId="447" applyFont="1" applyFill="1" applyBorder="1" applyAlignment="1">
      <alignment wrapText="1"/>
      <protection/>
    </xf>
    <xf numFmtId="0" fontId="1" fillId="0" borderId="42" xfId="447" applyBorder="1" applyAlignment="1">
      <alignment horizontal="center" vertical="center" wrapText="1"/>
      <protection/>
    </xf>
    <xf numFmtId="0" fontId="1" fillId="0" borderId="42" xfId="447" applyFont="1" applyBorder="1" applyAlignment="1">
      <alignment horizontal="center" vertical="center" wrapText="1"/>
      <protection/>
    </xf>
    <xf numFmtId="0" fontId="1" fillId="11" borderId="42" xfId="447" applyFont="1" applyFill="1" applyBorder="1" applyAlignment="1">
      <alignment horizontal="center" vertical="center" wrapText="1"/>
      <protection/>
    </xf>
    <xf numFmtId="40" fontId="68" fillId="0" borderId="0" xfId="447" applyNumberFormat="1" applyFont="1" applyFill="1" applyAlignment="1">
      <alignment horizontal="right"/>
      <protection/>
    </xf>
    <xf numFmtId="0" fontId="1" fillId="0" borderId="0" xfId="447" applyFont="1" applyFill="1" applyAlignment="1">
      <alignment wrapText="1"/>
      <protection/>
    </xf>
    <xf numFmtId="49" fontId="70" fillId="0" borderId="0" xfId="447" applyNumberFormat="1" applyFont="1" applyFill="1" applyAlignment="1">
      <alignment/>
      <protection/>
    </xf>
    <xf numFmtId="166" fontId="68" fillId="0" borderId="0" xfId="447" applyNumberFormat="1" applyFont="1" applyFill="1" applyAlignment="1">
      <alignment horizontal="left"/>
      <protection/>
    </xf>
    <xf numFmtId="0" fontId="1" fillId="0" borderId="0" xfId="447" applyFill="1" applyAlignment="1">
      <alignment wrapText="1"/>
      <protection/>
    </xf>
    <xf numFmtId="0" fontId="68" fillId="0" borderId="0" xfId="447" applyFont="1" applyFill="1" applyBorder="1" applyAlignment="1">
      <alignment wrapText="1"/>
      <protection/>
    </xf>
    <xf numFmtId="49" fontId="68" fillId="0" borderId="0" xfId="447" applyNumberFormat="1" applyFont="1" applyFill="1" applyAlignment="1">
      <alignment/>
      <protection/>
    </xf>
    <xf numFmtId="0" fontId="10" fillId="0" borderId="12" xfId="1193" applyBorder="1" applyAlignment="1">
      <alignment horizontal="center" vertical="top" wrapText="1"/>
      <protection/>
    </xf>
    <xf numFmtId="0" fontId="68" fillId="0" borderId="0" xfId="447" applyFont="1" applyFill="1" applyAlignment="1">
      <alignment wrapText="1"/>
      <protection/>
    </xf>
    <xf numFmtId="0" fontId="0" fillId="0" borderId="63" xfId="0" applyBorder="1" applyAlignment="1" applyProtection="1">
      <alignment vertical="top" wrapText="1"/>
      <protection locked="0"/>
    </xf>
    <xf numFmtId="0" fontId="86" fillId="0" borderId="64" xfId="0" applyFont="1" applyBorder="1" applyAlignment="1" applyProtection="1">
      <alignment vertical="top" wrapText="1" readingOrder="1"/>
      <protection locked="0"/>
    </xf>
    <xf numFmtId="0" fontId="87" fillId="38" borderId="65" xfId="0" applyFont="1" applyFill="1" applyBorder="1" applyAlignment="1" applyProtection="1">
      <alignment horizontal="right" vertical="top" wrapText="1" readingOrder="1"/>
      <protection locked="0"/>
    </xf>
    <xf numFmtId="0" fontId="87" fillId="38" borderId="65" xfId="0" applyFont="1" applyFill="1" applyBorder="1" applyAlignment="1" applyProtection="1">
      <alignment horizontal="left" vertical="top" wrapText="1" readingOrder="1"/>
      <protection locked="0"/>
    </xf>
    <xf numFmtId="0" fontId="87" fillId="38" borderId="65" xfId="0" applyFont="1" applyFill="1" applyBorder="1" applyAlignment="1" applyProtection="1">
      <alignment horizontal="center" vertical="top" wrapText="1" readingOrder="1"/>
      <protection locked="0"/>
    </xf>
    <xf numFmtId="0" fontId="88" fillId="0" borderId="65" xfId="0" applyFont="1" applyBorder="1" applyAlignment="1" applyProtection="1">
      <alignment horizontal="right" vertical="top" wrapText="1" readingOrder="1"/>
      <protection locked="0"/>
    </xf>
    <xf numFmtId="0" fontId="88" fillId="0" borderId="65" xfId="0" applyFont="1" applyBorder="1" applyAlignment="1" applyProtection="1">
      <alignment horizontal="left" vertical="top" wrapText="1" readingOrder="1"/>
      <protection locked="0"/>
    </xf>
    <xf numFmtId="177" fontId="88" fillId="0" borderId="65" xfId="0" applyNumberFormat="1" applyFont="1" applyBorder="1" applyAlignment="1" applyProtection="1">
      <alignment horizontal="right" vertical="top" wrapText="1" readingOrder="1"/>
      <protection locked="0"/>
    </xf>
    <xf numFmtId="0" fontId="0" fillId="0" borderId="0" xfId="0"/>
    <xf numFmtId="0" fontId="1" fillId="0" borderId="66" xfId="1185" applyBorder="1">
      <alignment/>
      <protection/>
    </xf>
    <xf numFmtId="0" fontId="1" fillId="0" borderId="0" xfId="1185">
      <alignment/>
      <protection/>
    </xf>
    <xf numFmtId="0" fontId="1" fillId="0" borderId="67" xfId="1185" applyBorder="1">
      <alignment/>
      <protection/>
    </xf>
    <xf numFmtId="0" fontId="1" fillId="0" borderId="68" xfId="1185" applyBorder="1">
      <alignment/>
      <protection/>
    </xf>
    <xf numFmtId="0" fontId="1" fillId="0" borderId="69" xfId="1185" applyBorder="1">
      <alignment/>
      <protection/>
    </xf>
    <xf numFmtId="0" fontId="1" fillId="0" borderId="70" xfId="1185" applyBorder="1">
      <alignment/>
      <protection/>
    </xf>
    <xf numFmtId="0" fontId="1" fillId="0" borderId="71" xfId="1185" applyBorder="1">
      <alignment/>
      <protection/>
    </xf>
    <xf numFmtId="42" fontId="1" fillId="0" borderId="67" xfId="1185" applyNumberFormat="1" applyBorder="1">
      <alignment/>
      <protection/>
    </xf>
    <xf numFmtId="42" fontId="1" fillId="0" borderId="70" xfId="1185" applyNumberFormat="1" applyBorder="1">
      <alignment/>
      <protection/>
    </xf>
    <xf numFmtId="42" fontId="1" fillId="0" borderId="71" xfId="1185" applyNumberFormat="1" applyBorder="1">
      <alignment/>
      <protection/>
    </xf>
    <xf numFmtId="0" fontId="1" fillId="0" borderId="72" xfId="1185" applyBorder="1">
      <alignment/>
      <protection/>
    </xf>
    <xf numFmtId="42" fontId="1" fillId="0" borderId="72" xfId="1185" applyNumberFormat="1" applyBorder="1">
      <alignment/>
      <protection/>
    </xf>
    <xf numFmtId="42" fontId="1" fillId="0" borderId="0" xfId="1185" applyNumberFormat="1">
      <alignment/>
      <protection/>
    </xf>
    <xf numFmtId="42" fontId="1" fillId="0" borderId="73" xfId="1185" applyNumberFormat="1" applyBorder="1">
      <alignment/>
      <protection/>
    </xf>
    <xf numFmtId="0" fontId="1" fillId="0" borderId="74" xfId="1185" applyBorder="1">
      <alignment/>
      <protection/>
    </xf>
    <xf numFmtId="42" fontId="1" fillId="0" borderId="74" xfId="1185" applyNumberFormat="1" applyBorder="1">
      <alignment/>
      <protection/>
    </xf>
    <xf numFmtId="42" fontId="1" fillId="0" borderId="75" xfId="1185" applyNumberFormat="1" applyBorder="1">
      <alignment/>
      <protection/>
    </xf>
    <xf numFmtId="42" fontId="1" fillId="0" borderId="66" xfId="1185" applyNumberFormat="1" applyBorder="1">
      <alignment/>
      <protection/>
    </xf>
    <xf numFmtId="0" fontId="1" fillId="0" borderId="76" xfId="1185" applyBorder="1">
      <alignment/>
      <protection/>
    </xf>
    <xf numFmtId="0" fontId="0" fillId="0" borderId="77" xfId="0" applyFill="1" applyBorder="1" applyAlignment="1">
      <alignment/>
    </xf>
    <xf numFmtId="0" fontId="0" fillId="0" borderId="78" xfId="0" applyFill="1" applyBorder="1" applyAlignment="1">
      <alignment/>
    </xf>
    <xf numFmtId="0" fontId="91" fillId="0" borderId="79" xfId="0" applyFont="1" applyFill="1" applyBorder="1" applyAlignment="1">
      <alignment horizontal="center"/>
    </xf>
    <xf numFmtId="164" fontId="0" fillId="0" borderId="77" xfId="18" applyNumberFormat="1" applyFont="1" applyFill="1" applyBorder="1" applyAlignment="1">
      <alignment/>
    </xf>
    <xf numFmtId="164" fontId="0" fillId="0" borderId="78" xfId="18" applyNumberFormat="1" applyFont="1" applyFill="1" applyBorder="1" applyAlignment="1">
      <alignment/>
    </xf>
    <xf numFmtId="164" fontId="92" fillId="36" borderId="35" xfId="792" applyNumberFormat="1" applyFont="1" applyFill="1" applyBorder="1" applyAlignment="1">
      <alignment horizontal="right"/>
      <protection/>
    </xf>
    <xf numFmtId="164" fontId="92" fillId="36" borderId="44" xfId="483" applyNumberFormat="1" applyFont="1" applyFill="1" applyBorder="1" applyAlignment="1">
      <alignment vertical="center"/>
    </xf>
    <xf numFmtId="0" fontId="1" fillId="0" borderId="0" xfId="2705">
      <alignment/>
      <protection/>
    </xf>
    <xf numFmtId="40" fontId="1" fillId="0" borderId="0" xfId="2705" applyNumberFormat="1" applyAlignment="1">
      <alignment/>
      <protection/>
    </xf>
    <xf numFmtId="49" fontId="1" fillId="0" borderId="0" xfId="2705" applyNumberFormat="1" applyAlignment="1">
      <alignment/>
      <protection/>
    </xf>
    <xf numFmtId="40" fontId="1" fillId="0" borderId="0" xfId="2705" applyNumberFormat="1" applyAlignment="1">
      <alignment wrapText="1"/>
      <protection/>
    </xf>
    <xf numFmtId="49" fontId="1" fillId="0" borderId="0" xfId="2705" applyNumberFormat="1" applyAlignment="1">
      <alignment wrapText="1"/>
      <protection/>
    </xf>
    <xf numFmtId="0" fontId="1" fillId="0" borderId="0" xfId="2705" applyAlignment="1">
      <alignment wrapText="1"/>
      <protection/>
    </xf>
    <xf numFmtId="178" fontId="1" fillId="0" borderId="0" xfId="2705" applyNumberFormat="1" applyAlignment="1">
      <alignment wrapText="1"/>
      <protection/>
    </xf>
    <xf numFmtId="0" fontId="94" fillId="0" borderId="0" xfId="2705" applyFont="1">
      <alignment/>
      <protection/>
    </xf>
    <xf numFmtId="0" fontId="39" fillId="0" borderId="0" xfId="2705" applyFont="1" applyAlignment="1">
      <alignment/>
      <protection/>
    </xf>
    <xf numFmtId="49" fontId="95" fillId="26" borderId="17" xfId="2704" applyNumberFormat="1" applyFont="1" applyAlignment="1">
      <alignment wrapText="1"/>
    </xf>
    <xf numFmtId="49" fontId="95" fillId="26" borderId="17" xfId="2704" applyNumberFormat="1" applyFont="1" applyAlignment="1">
      <alignment/>
    </xf>
    <xf numFmtId="169" fontId="69" fillId="21" borderId="80" xfId="2705" applyNumberFormat="1" applyFont="1" applyFill="1" applyBorder="1" applyAlignment="1">
      <alignment vertical="top"/>
      <protection/>
    </xf>
    <xf numFmtId="40" fontId="69" fillId="21" borderId="80" xfId="2705" applyNumberFormat="1" applyFont="1" applyFill="1" applyBorder="1" applyAlignment="1">
      <alignment horizontal="right" vertical="top"/>
      <protection/>
    </xf>
    <xf numFmtId="0" fontId="96" fillId="0" borderId="0" xfId="789" applyFont="1" applyFill="1" applyAlignment="1">
      <alignment/>
    </xf>
    <xf numFmtId="178" fontId="96" fillId="0" borderId="0" xfId="789" applyNumberFormat="1" applyFont="1" applyFill="1" applyAlignment="1">
      <alignment/>
    </xf>
    <xf numFmtId="164" fontId="68" fillId="0" borderId="0" xfId="18" applyNumberFormat="1" applyFont="1" applyAlignment="1">
      <alignment horizontal="right"/>
    </xf>
    <xf numFmtId="164" fontId="1" fillId="0" borderId="0" xfId="18" applyNumberFormat="1" applyFont="1" applyAlignment="1">
      <alignment wrapText="1"/>
    </xf>
    <xf numFmtId="0" fontId="0" fillId="0" borderId="0" xfId="0"/>
    <xf numFmtId="0" fontId="1" fillId="0" borderId="0" xfId="2706">
      <alignment/>
      <protection/>
    </xf>
    <xf numFmtId="37" fontId="46" fillId="36" borderId="44" xfId="20" applyFont="1" applyFill="1" applyBorder="1" applyAlignment="1">
      <alignment horizontal="left" vertical="center" wrapText="1"/>
      <protection/>
    </xf>
    <xf numFmtId="177" fontId="88" fillId="0" borderId="0" xfId="0" applyNumberFormat="1" applyFont="1" applyFill="1" applyBorder="1" applyAlignment="1" applyProtection="1">
      <alignment horizontal="right" vertical="top" wrapText="1" readingOrder="1"/>
      <protection locked="0"/>
    </xf>
    <xf numFmtId="177" fontId="0" fillId="0" borderId="0" xfId="0" applyNumberFormat="1"/>
    <xf numFmtId="0" fontId="0" fillId="0" borderId="0" xfId="0"/>
    <xf numFmtId="164" fontId="46" fillId="0" borderId="44" xfId="792" applyNumberFormat="1" applyFont="1" applyFill="1" applyBorder="1" applyAlignment="1">
      <alignment horizontal="right"/>
      <protection/>
    </xf>
    <xf numFmtId="0" fontId="45" fillId="0" borderId="0" xfId="447" applyFont="1" applyFill="1">
      <alignment/>
      <protection/>
    </xf>
    <xf numFmtId="0" fontId="0" fillId="0" borderId="0" xfId="0"/>
    <xf numFmtId="0" fontId="44" fillId="0" borderId="0" xfId="0" applyFont="1" applyFill="1" applyAlignment="1">
      <alignment horizontal="center"/>
    </xf>
    <xf numFmtId="0" fontId="44" fillId="27" borderId="0" xfId="0" applyFont="1" applyFill="1" applyAlignment="1">
      <alignment horizontal="center"/>
    </xf>
    <xf numFmtId="40" fontId="93" fillId="25" borderId="0" xfId="2703" applyNumberFormat="1" applyFont="1" applyBorder="1" applyAlignment="1">
      <alignment horizontal="center" wrapText="1"/>
    </xf>
    <xf numFmtId="0" fontId="3" fillId="0" borderId="0" xfId="0" applyFont="1" applyFill="1" applyAlignment="1">
      <alignment horizontal="center"/>
    </xf>
    <xf numFmtId="0" fontId="17" fillId="0" borderId="0" xfId="0" applyFont="1" applyFill="1" applyAlignment="1">
      <alignment horizontal="center"/>
    </xf>
    <xf numFmtId="37" fontId="17" fillId="27" borderId="81" xfId="0" applyNumberFormat="1" applyFont="1" applyFill="1" applyBorder="1" applyAlignment="1">
      <alignment horizontal="center"/>
    </xf>
    <xf numFmtId="37" fontId="17" fillId="27" borderId="82" xfId="0" applyNumberFormat="1" applyFont="1" applyFill="1" applyBorder="1" applyAlignment="1">
      <alignment horizontal="center"/>
    </xf>
    <xf numFmtId="37" fontId="17" fillId="27" borderId="80" xfId="0" applyNumberFormat="1" applyFont="1" applyFill="1" applyBorder="1" applyAlignment="1">
      <alignment horizontal="center"/>
    </xf>
    <xf numFmtId="0" fontId="17" fillId="27" borderId="81" xfId="0" applyFont="1" applyFill="1" applyBorder="1" applyAlignment="1">
      <alignment horizontal="center"/>
    </xf>
    <xf numFmtId="0" fontId="17" fillId="27" borderId="82" xfId="0" applyFont="1" applyFill="1" applyBorder="1" applyAlignment="1">
      <alignment horizontal="center"/>
    </xf>
    <xf numFmtId="0" fontId="17" fillId="27" borderId="80" xfId="0" applyFont="1" applyFill="1" applyBorder="1" applyAlignment="1">
      <alignment horizontal="center"/>
    </xf>
    <xf numFmtId="0" fontId="18" fillId="0" borderId="0" xfId="786" applyFont="1" applyAlignment="1">
      <alignment horizontal="center"/>
      <protection/>
    </xf>
    <xf numFmtId="0" fontId="18" fillId="0" borderId="0" xfId="786" applyFont="1" applyFill="1" applyAlignment="1">
      <alignment horizontal="center"/>
      <protection/>
    </xf>
    <xf numFmtId="0" fontId="20" fillId="0" borderId="0" xfId="786" applyFont="1" applyAlignment="1">
      <alignment wrapText="1"/>
      <protection/>
    </xf>
    <xf numFmtId="0" fontId="1" fillId="0" borderId="0" xfId="447" applyAlignment="1">
      <alignment wrapText="1"/>
      <protection/>
    </xf>
    <xf numFmtId="0" fontId="26" fillId="0" borderId="0" xfId="786" applyFont="1" applyAlignment="1">
      <alignment wrapText="1"/>
      <protection/>
    </xf>
    <xf numFmtId="0" fontId="27" fillId="0" borderId="0" xfId="447" applyFont="1" applyAlignment="1">
      <alignment wrapText="1"/>
      <protection/>
    </xf>
    <xf numFmtId="0" fontId="34" fillId="35" borderId="33" xfId="790" applyFont="1" applyFill="1" applyBorder="1" applyAlignment="1">
      <alignment horizontal="center"/>
      <protection/>
    </xf>
    <xf numFmtId="0" fontId="34" fillId="35" borderId="83" xfId="790" applyFont="1" applyFill="1" applyBorder="1" applyAlignment="1">
      <alignment horizontal="center"/>
      <protection/>
    </xf>
    <xf numFmtId="0" fontId="34" fillId="35" borderId="23" xfId="790" applyFont="1" applyFill="1" applyBorder="1" applyAlignment="1">
      <alignment horizontal="center"/>
      <protection/>
    </xf>
    <xf numFmtId="0" fontId="37" fillId="0" borderId="0" xfId="790" applyFont="1" applyBorder="1" applyAlignment="1">
      <alignment horizontal="center"/>
      <protection/>
    </xf>
    <xf numFmtId="0" fontId="33" fillId="0" borderId="0" xfId="790" applyFont="1" applyBorder="1" applyAlignment="1">
      <alignment horizontal="center"/>
      <protection/>
    </xf>
    <xf numFmtId="0" fontId="34" fillId="0" borderId="33" xfId="790" applyFont="1" applyBorder="1" applyAlignment="1">
      <alignment horizontal="left"/>
      <protection/>
    </xf>
    <xf numFmtId="0" fontId="34" fillId="0" borderId="83" xfId="790" applyFont="1" applyBorder="1" applyAlignment="1">
      <alignment horizontal="left"/>
      <protection/>
    </xf>
    <xf numFmtId="0" fontId="34" fillId="0" borderId="23" xfId="790" applyFont="1" applyBorder="1" applyAlignment="1">
      <alignment horizontal="left"/>
      <protection/>
    </xf>
    <xf numFmtId="49" fontId="1" fillId="0" borderId="18" xfId="790" applyNumberFormat="1" applyFont="1" applyBorder="1" applyAlignment="1">
      <alignment horizontal="center" wrapText="1"/>
      <protection/>
    </xf>
    <xf numFmtId="49" fontId="1" fillId="0" borderId="14" xfId="790" applyNumberFormat="1" applyBorder="1" applyAlignment="1">
      <alignment horizontal="center" wrapText="1"/>
      <protection/>
    </xf>
    <xf numFmtId="49" fontId="1" fillId="0" borderId="22" xfId="790" applyNumberFormat="1" applyBorder="1" applyAlignment="1">
      <alignment horizontal="center" wrapText="1"/>
      <protection/>
    </xf>
    <xf numFmtId="0" fontId="36" fillId="0" borderId="35" xfId="790" applyFont="1" applyBorder="1" applyAlignment="1">
      <alignment horizontal="center"/>
      <protection/>
    </xf>
    <xf numFmtId="0" fontId="8" fillId="0" borderId="0" xfId="790" applyFont="1" applyAlignment="1">
      <alignment/>
      <protection/>
    </xf>
    <xf numFmtId="0" fontId="34" fillId="35" borderId="38" xfId="790" applyFont="1" applyFill="1" applyBorder="1" applyAlignment="1">
      <alignment horizontal="center"/>
      <protection/>
    </xf>
    <xf numFmtId="0" fontId="34" fillId="35" borderId="14" xfId="790" applyFont="1" applyFill="1" applyBorder="1" applyAlignment="1">
      <alignment horizontal="center"/>
      <protection/>
    </xf>
    <xf numFmtId="0" fontId="34" fillId="35" borderId="61" xfId="790" applyFont="1" applyFill="1" applyBorder="1" applyAlignment="1">
      <alignment horizontal="center"/>
      <protection/>
    </xf>
    <xf numFmtId="0" fontId="82" fillId="0" borderId="0" xfId="0" applyFont="1" applyAlignment="1" applyProtection="1">
      <alignment horizontal="left" vertical="top" wrapText="1" readingOrder="1"/>
      <protection locked="0"/>
    </xf>
    <xf numFmtId="0" fontId="0" fillId="0" borderId="0" xfId="0"/>
    <xf numFmtId="0" fontId="83" fillId="0" borderId="0" xfId="0" applyFont="1" applyAlignment="1" applyProtection="1">
      <alignment horizontal="right" vertical="top" wrapText="1" readingOrder="1"/>
      <protection locked="0"/>
    </xf>
    <xf numFmtId="0" fontId="82" fillId="39" borderId="0" xfId="0" applyFont="1" applyFill="1" applyAlignment="1" applyProtection="1">
      <alignment horizontal="center" vertical="top" wrapText="1" readingOrder="1"/>
      <protection locked="0"/>
    </xf>
    <xf numFmtId="0" fontId="86" fillId="0" borderId="64" xfId="0" applyFont="1" applyBorder="1" applyAlignment="1" applyProtection="1">
      <alignment horizontal="right" vertical="top" wrapText="1" readingOrder="1"/>
      <protection locked="0"/>
    </xf>
    <xf numFmtId="0" fontId="0" fillId="0" borderId="64" xfId="0" applyBorder="1" applyAlignment="1" applyProtection="1">
      <alignment vertical="top" wrapText="1"/>
      <protection locked="0"/>
    </xf>
    <xf numFmtId="0" fontId="87" fillId="38" borderId="0" xfId="0" applyFont="1" applyFill="1" applyAlignment="1" applyProtection="1">
      <alignment horizontal="center" vertical="top" wrapText="1" readingOrder="1"/>
      <protection locked="0"/>
    </xf>
  </cellXfs>
  <cellStyles count="2693">
    <cellStyle name="Normal" xfId="0"/>
    <cellStyle name="Percent" xfId="15"/>
    <cellStyle name="Currency" xfId="16"/>
    <cellStyle name="Currency [0]" xfId="17"/>
    <cellStyle name="Comma" xfId="18"/>
    <cellStyle name="Comma [0]" xfId="19"/>
    <cellStyle name="Normal_AIRPLAN.XLS" xfId="20"/>
    <cellStyle name="Normal 12" xfId="21"/>
    <cellStyle name="Comma 10" xfId="22"/>
    <cellStyle name="Comma 13" xfId="23"/>
    <cellStyle name="Comma 13 2" xfId="24"/>
    <cellStyle name="Comma 14" xfId="25"/>
    <cellStyle name="Comma 14 2" xfId="26"/>
    <cellStyle name="Comma 15" xfId="27"/>
    <cellStyle name="Comma 15 2" xfId="28"/>
    <cellStyle name="Comma 16" xfId="29"/>
    <cellStyle name="Comma 16 2" xfId="30"/>
    <cellStyle name="Comma 17" xfId="31"/>
    <cellStyle name="Comma 17 2" xfId="32"/>
    <cellStyle name="Comma 18" xfId="33"/>
    <cellStyle name="Comma 18 2" xfId="34"/>
    <cellStyle name="Comma 19" xfId="35"/>
    <cellStyle name="Comma 19 2" xfId="36"/>
    <cellStyle name="Comma 20" xfId="37"/>
    <cellStyle name="Comma 20 2" xfId="38"/>
    <cellStyle name="Comma 21" xfId="39"/>
    <cellStyle name="Comma 21 2" xfId="40"/>
    <cellStyle name="Comma 22" xfId="41"/>
    <cellStyle name="Comma 22 2" xfId="42"/>
    <cellStyle name="Comma 23" xfId="43"/>
    <cellStyle name="Comma 23 2" xfId="44"/>
    <cellStyle name="Comma 24" xfId="45"/>
    <cellStyle name="Comma 24 2" xfId="46"/>
    <cellStyle name="Comma 25" xfId="47"/>
    <cellStyle name="Comma 25 2" xfId="48"/>
    <cellStyle name="Comma 26" xfId="49"/>
    <cellStyle name="Comma 26 2" xfId="50"/>
    <cellStyle name="Comma 27" xfId="51"/>
    <cellStyle name="Comma 27 2" xfId="52"/>
    <cellStyle name="Comma 28" xfId="53"/>
    <cellStyle name="Comma 28 2" xfId="54"/>
    <cellStyle name="Comma 29" xfId="55"/>
    <cellStyle name="Comma 29 2" xfId="56"/>
    <cellStyle name="Comma 30" xfId="57"/>
    <cellStyle name="Comma 30 2" xfId="58"/>
    <cellStyle name="Comma 31" xfId="59"/>
    <cellStyle name="Comma 31 2" xfId="60"/>
    <cellStyle name="Comma 32" xfId="61"/>
    <cellStyle name="Comma 32 2" xfId="62"/>
    <cellStyle name="Comma 33" xfId="63"/>
    <cellStyle name="Comma 33 2" xfId="64"/>
    <cellStyle name="Comma 34" xfId="65"/>
    <cellStyle name="Comma 34 2" xfId="66"/>
    <cellStyle name="Comma 35" xfId="67"/>
    <cellStyle name="Comma 35 2" xfId="68"/>
    <cellStyle name="Comma 36" xfId="69"/>
    <cellStyle name="Comma 36 2" xfId="70"/>
    <cellStyle name="Comma 37" xfId="71"/>
    <cellStyle name="Comma 37 2" xfId="72"/>
    <cellStyle name="Comma 38" xfId="73"/>
    <cellStyle name="Comma 38 2" xfId="74"/>
    <cellStyle name="Comma 39" xfId="75"/>
    <cellStyle name="Comma 39 2" xfId="76"/>
    <cellStyle name="Comma 4" xfId="77"/>
    <cellStyle name="Comma 4 2" xfId="78"/>
    <cellStyle name="Comma 40" xfId="79"/>
    <cellStyle name="Comma 40 2" xfId="80"/>
    <cellStyle name="Comma 41" xfId="81"/>
    <cellStyle name="Comma 41 2" xfId="82"/>
    <cellStyle name="Comma 42" xfId="83"/>
    <cellStyle name="Comma 42 2" xfId="84"/>
    <cellStyle name="Comma 43" xfId="85"/>
    <cellStyle name="Comma 43 2" xfId="86"/>
    <cellStyle name="Comma 44" xfId="87"/>
    <cellStyle name="Comma 44 2" xfId="88"/>
    <cellStyle name="Comma 5" xfId="89"/>
    <cellStyle name="Comma 5 2" xfId="90"/>
    <cellStyle name="Comma 50" xfId="91"/>
    <cellStyle name="Comma 50 2" xfId="92"/>
    <cellStyle name="Comma 51" xfId="93"/>
    <cellStyle name="Comma 51 2" xfId="94"/>
    <cellStyle name="Comma 52" xfId="95"/>
    <cellStyle name="Comma 52 2" xfId="96"/>
    <cellStyle name="Comma 53" xfId="97"/>
    <cellStyle name="Comma 53 2" xfId="98"/>
    <cellStyle name="Comma 54" xfId="99"/>
    <cellStyle name="Comma 54 2" xfId="100"/>
    <cellStyle name="Comma 7" xfId="101"/>
    <cellStyle name="Comma 7 2" xfId="102"/>
    <cellStyle name="Comma 75" xfId="103"/>
    <cellStyle name="Comma 76" xfId="104"/>
    <cellStyle name="Comma 77" xfId="105"/>
    <cellStyle name="Currency 6" xfId="106"/>
    <cellStyle name="Currency 235" xfId="107"/>
    <cellStyle name="Currency 236" xfId="108"/>
    <cellStyle name="Normal 10" xfId="109"/>
    <cellStyle name="Normal 10 2" xfId="110"/>
    <cellStyle name="Normal 2" xfId="111"/>
    <cellStyle name="Normal 211" xfId="112"/>
    <cellStyle name="Normal 211 2" xfId="113"/>
    <cellStyle name="Normal 212" xfId="114"/>
    <cellStyle name="Normal 212 2" xfId="115"/>
    <cellStyle name="Normal 213" xfId="116"/>
    <cellStyle name="Normal 213 2" xfId="117"/>
    <cellStyle name="Normal 214" xfId="118"/>
    <cellStyle name="Normal 214 2" xfId="119"/>
    <cellStyle name="Normal 215" xfId="120"/>
    <cellStyle name="Normal 215 2" xfId="121"/>
    <cellStyle name="Normal 216" xfId="122"/>
    <cellStyle name="Normal 216 2" xfId="123"/>
    <cellStyle name="Normal 217" xfId="124"/>
    <cellStyle name="Normal 217 2" xfId="125"/>
    <cellStyle name="Normal 218" xfId="126"/>
    <cellStyle name="Normal 218 2" xfId="127"/>
    <cellStyle name="Normal 219" xfId="128"/>
    <cellStyle name="Normal 219 2" xfId="129"/>
    <cellStyle name="Normal 220" xfId="130"/>
    <cellStyle name="Normal 220 2" xfId="131"/>
    <cellStyle name="Normal 221" xfId="132"/>
    <cellStyle name="Normal 221 2" xfId="133"/>
    <cellStyle name="Normal 222" xfId="134"/>
    <cellStyle name="Normal 222 2" xfId="135"/>
    <cellStyle name="Normal 223" xfId="136"/>
    <cellStyle name="Normal 223 2" xfId="137"/>
    <cellStyle name="Normal 224" xfId="138"/>
    <cellStyle name="Normal 224 2" xfId="139"/>
    <cellStyle name="Normal 225" xfId="140"/>
    <cellStyle name="Normal 225 2" xfId="141"/>
    <cellStyle name="Normal 226" xfId="142"/>
    <cellStyle name="Normal 226 2" xfId="143"/>
    <cellStyle name="Normal 227" xfId="144"/>
    <cellStyle name="Normal 227 2" xfId="145"/>
    <cellStyle name="Normal 228" xfId="146"/>
    <cellStyle name="Normal 228 2" xfId="147"/>
    <cellStyle name="Normal 229" xfId="148"/>
    <cellStyle name="Normal 229 2" xfId="149"/>
    <cellStyle name="Normal 230" xfId="150"/>
    <cellStyle name="Normal 230 2" xfId="151"/>
    <cellStyle name="Normal 231" xfId="152"/>
    <cellStyle name="Normal 231 2" xfId="153"/>
    <cellStyle name="Normal 232" xfId="154"/>
    <cellStyle name="Normal 232 2" xfId="155"/>
    <cellStyle name="Normal 233" xfId="156"/>
    <cellStyle name="Normal 233 2" xfId="157"/>
    <cellStyle name="Normal 234" xfId="158"/>
    <cellStyle name="Normal 234 2" xfId="159"/>
    <cellStyle name="Normal 235" xfId="160"/>
    <cellStyle name="Normal 235 2" xfId="161"/>
    <cellStyle name="Normal 236" xfId="162"/>
    <cellStyle name="Normal 236 2" xfId="163"/>
    <cellStyle name="Normal 237" xfId="164"/>
    <cellStyle name="Normal 237 2" xfId="165"/>
    <cellStyle name="Normal 238" xfId="166"/>
    <cellStyle name="Normal 238 2" xfId="167"/>
    <cellStyle name="Normal 239" xfId="168"/>
    <cellStyle name="Normal 239 2" xfId="169"/>
    <cellStyle name="Normal 240" xfId="170"/>
    <cellStyle name="Normal 240 2" xfId="171"/>
    <cellStyle name="Normal 3" xfId="172"/>
    <cellStyle name="Normal 3 10" xfId="173"/>
    <cellStyle name="Normal 3 100" xfId="174"/>
    <cellStyle name="Normal 3 101" xfId="175"/>
    <cellStyle name="Normal 3 102" xfId="176"/>
    <cellStyle name="Normal 3 103" xfId="177"/>
    <cellStyle name="Normal 3 104" xfId="178"/>
    <cellStyle name="Normal 3 105" xfId="179"/>
    <cellStyle name="Normal 3 106" xfId="180"/>
    <cellStyle name="Normal 3 107" xfId="181"/>
    <cellStyle name="Normal 3 108" xfId="182"/>
    <cellStyle name="Normal 3 109" xfId="183"/>
    <cellStyle name="Normal 3 11" xfId="184"/>
    <cellStyle name="Normal 3 110" xfId="185"/>
    <cellStyle name="Normal 3 111" xfId="186"/>
    <cellStyle name="Normal 3 112" xfId="187"/>
    <cellStyle name="Normal 3 113" xfId="188"/>
    <cellStyle name="Normal 3 114" xfId="189"/>
    <cellStyle name="Normal 3 115" xfId="190"/>
    <cellStyle name="Normal 3 116" xfId="191"/>
    <cellStyle name="Normal 3 117" xfId="192"/>
    <cellStyle name="Normal 3 118" xfId="193"/>
    <cellStyle name="Normal 3 119" xfId="194"/>
    <cellStyle name="Normal 3 12" xfId="195"/>
    <cellStyle name="Normal 3 120" xfId="196"/>
    <cellStyle name="Normal 3 121" xfId="197"/>
    <cellStyle name="Normal 3 122" xfId="198"/>
    <cellStyle name="Normal 3 123" xfId="199"/>
    <cellStyle name="Normal 3 124" xfId="200"/>
    <cellStyle name="Normal 3 125" xfId="201"/>
    <cellStyle name="Normal 3 126" xfId="202"/>
    <cellStyle name="Normal 3 127" xfId="203"/>
    <cellStyle name="Normal 3 128" xfId="204"/>
    <cellStyle name="Normal 3 129" xfId="205"/>
    <cellStyle name="Normal 3 13" xfId="206"/>
    <cellStyle name="Normal 3 130" xfId="207"/>
    <cellStyle name="Normal 3 131" xfId="208"/>
    <cellStyle name="Normal 3 132" xfId="209"/>
    <cellStyle name="Normal 3 133" xfId="210"/>
    <cellStyle name="Normal 3 134" xfId="211"/>
    <cellStyle name="Normal 3 135" xfId="212"/>
    <cellStyle name="Normal 3 136" xfId="213"/>
    <cellStyle name="Normal 3 137" xfId="214"/>
    <cellStyle name="Normal 3 138" xfId="215"/>
    <cellStyle name="Normal 3 139" xfId="216"/>
    <cellStyle name="Normal 3 14" xfId="217"/>
    <cellStyle name="Normal 3 140" xfId="218"/>
    <cellStyle name="Normal 3 141" xfId="219"/>
    <cellStyle name="Normal 3 142" xfId="220"/>
    <cellStyle name="Normal 3 143" xfId="221"/>
    <cellStyle name="Normal 3 144" xfId="222"/>
    <cellStyle name="Normal 3 145" xfId="223"/>
    <cellStyle name="Normal 3 146" xfId="224"/>
    <cellStyle name="Normal 3 147" xfId="225"/>
    <cellStyle name="Normal 3 148" xfId="226"/>
    <cellStyle name="Normal 3 149" xfId="227"/>
    <cellStyle name="Normal 3 15" xfId="228"/>
    <cellStyle name="Normal 3 150" xfId="229"/>
    <cellStyle name="Normal 3 151" xfId="230"/>
    <cellStyle name="Normal 3 152" xfId="231"/>
    <cellStyle name="Normal 3 153" xfId="232"/>
    <cellStyle name="Normal 3 154" xfId="233"/>
    <cellStyle name="Normal 3 155" xfId="234"/>
    <cellStyle name="Normal 3 156" xfId="235"/>
    <cellStyle name="Normal 3 157" xfId="236"/>
    <cellStyle name="Normal 3 158" xfId="237"/>
    <cellStyle name="Normal 3 159" xfId="238"/>
    <cellStyle name="Normal 3 16" xfId="239"/>
    <cellStyle name="Normal 3 160" xfId="240"/>
    <cellStyle name="Normal 3 161" xfId="241"/>
    <cellStyle name="Normal 3 162" xfId="242"/>
    <cellStyle name="Normal 3 163" xfId="243"/>
    <cellStyle name="Normal 3 164" xfId="244"/>
    <cellStyle name="Normal 3 165" xfId="245"/>
    <cellStyle name="Normal 3 166" xfId="246"/>
    <cellStyle name="Normal 3 167" xfId="247"/>
    <cellStyle name="Normal 3 168" xfId="248"/>
    <cellStyle name="Normal 3 169" xfId="249"/>
    <cellStyle name="Normal 3 17" xfId="250"/>
    <cellStyle name="Normal 3 170" xfId="251"/>
    <cellStyle name="Normal 3 171" xfId="252"/>
    <cellStyle name="Normal 3 172" xfId="253"/>
    <cellStyle name="Normal 3 173" xfId="254"/>
    <cellStyle name="Normal 3 174" xfId="255"/>
    <cellStyle name="Normal 3 175" xfId="256"/>
    <cellStyle name="Normal 3 176" xfId="257"/>
    <cellStyle name="Normal 3 177" xfId="258"/>
    <cellStyle name="Normal 3 178" xfId="259"/>
    <cellStyle name="Normal 3 179" xfId="260"/>
    <cellStyle name="Normal 3 18" xfId="261"/>
    <cellStyle name="Normal 3 180" xfId="262"/>
    <cellStyle name="Normal 3 181" xfId="263"/>
    <cellStyle name="Normal 3 182" xfId="264"/>
    <cellStyle name="Normal 3 183" xfId="265"/>
    <cellStyle name="Normal 3 184" xfId="266"/>
    <cellStyle name="Normal 3 185" xfId="267"/>
    <cellStyle name="Normal 3 186" xfId="268"/>
    <cellStyle name="Normal 3 187" xfId="269"/>
    <cellStyle name="Normal 3 188" xfId="270"/>
    <cellStyle name="Normal 3 189" xfId="271"/>
    <cellStyle name="Normal 3 19" xfId="272"/>
    <cellStyle name="Normal 3 190" xfId="273"/>
    <cellStyle name="Normal 3 191" xfId="274"/>
    <cellStyle name="Normal 3 192" xfId="275"/>
    <cellStyle name="Normal 3 193" xfId="276"/>
    <cellStyle name="Normal 3 194" xfId="277"/>
    <cellStyle name="Normal 3 195" xfId="278"/>
    <cellStyle name="Normal 3 196" xfId="279"/>
    <cellStyle name="Normal 3 197" xfId="280"/>
    <cellStyle name="Normal 3 198" xfId="281"/>
    <cellStyle name="Normal 3 199" xfId="282"/>
    <cellStyle name="Normal 3 2" xfId="283"/>
    <cellStyle name="Normal 3 20" xfId="284"/>
    <cellStyle name="Normal 3 200" xfId="285"/>
    <cellStyle name="Normal 3 201" xfId="286"/>
    <cellStyle name="Normal 3 202" xfId="287"/>
    <cellStyle name="Normal 3 203" xfId="288"/>
    <cellStyle name="Normal 3 204" xfId="289"/>
    <cellStyle name="Normal 3 205" xfId="290"/>
    <cellStyle name="Normal 3 206" xfId="291"/>
    <cellStyle name="Normal 3 207" xfId="292"/>
    <cellStyle name="Normal 3 208" xfId="293"/>
    <cellStyle name="Normal 3 209" xfId="294"/>
    <cellStyle name="Normal 3 21" xfId="295"/>
    <cellStyle name="Normal 3 210" xfId="296"/>
    <cellStyle name="Normal 3 211" xfId="297"/>
    <cellStyle name="Normal 3 212" xfId="298"/>
    <cellStyle name="Normal 3 213" xfId="299"/>
    <cellStyle name="Normal 3 214" xfId="300"/>
    <cellStyle name="Normal 3 215" xfId="301"/>
    <cellStyle name="Normal 3 216" xfId="302"/>
    <cellStyle name="Normal 3 217" xfId="303"/>
    <cellStyle name="Normal 3 218" xfId="304"/>
    <cellStyle name="Normal 3 219" xfId="305"/>
    <cellStyle name="Normal 3 22" xfId="306"/>
    <cellStyle name="Normal 3 220" xfId="307"/>
    <cellStyle name="Normal 3 221" xfId="308"/>
    <cellStyle name="Normal 3 222" xfId="309"/>
    <cellStyle name="Normal 3 223" xfId="310"/>
    <cellStyle name="Normal 3 224" xfId="311"/>
    <cellStyle name="Normal 3 225" xfId="312"/>
    <cellStyle name="Normal 3 226" xfId="313"/>
    <cellStyle name="Normal 3 227" xfId="314"/>
    <cellStyle name="Normal 3 228" xfId="315"/>
    <cellStyle name="Normal 3 229" xfId="316"/>
    <cellStyle name="Normal 3 23" xfId="317"/>
    <cellStyle name="Normal 3 230" xfId="318"/>
    <cellStyle name="Normal 3 231" xfId="319"/>
    <cellStyle name="Normal 3 232" xfId="320"/>
    <cellStyle name="Normal 3 233" xfId="321"/>
    <cellStyle name="Normal 3 234" xfId="322"/>
    <cellStyle name="Normal 3 24" xfId="323"/>
    <cellStyle name="Normal 3 25" xfId="324"/>
    <cellStyle name="Normal 3 26" xfId="325"/>
    <cellStyle name="Normal 3 27" xfId="326"/>
    <cellStyle name="Normal 3 28" xfId="327"/>
    <cellStyle name="Normal 3 29" xfId="328"/>
    <cellStyle name="Normal 3 3" xfId="329"/>
    <cellStyle name="Normal 3 30" xfId="330"/>
    <cellStyle name="Normal 3 31" xfId="331"/>
    <cellStyle name="Normal 3 32" xfId="332"/>
    <cellStyle name="Normal 3 33" xfId="333"/>
    <cellStyle name="Normal 3 34" xfId="334"/>
    <cellStyle name="Normal 3 35" xfId="335"/>
    <cellStyle name="Normal 3 36" xfId="336"/>
    <cellStyle name="Normal 3 37" xfId="337"/>
    <cellStyle name="Normal 3 38" xfId="338"/>
    <cellStyle name="Normal 3 39" xfId="339"/>
    <cellStyle name="Normal 3 4" xfId="340"/>
    <cellStyle name="Normal 3 40" xfId="341"/>
    <cellStyle name="Normal 3 41" xfId="342"/>
    <cellStyle name="Normal 3 42" xfId="343"/>
    <cellStyle name="Normal 3 43" xfId="344"/>
    <cellStyle name="Normal 3 44" xfId="345"/>
    <cellStyle name="Normal 3 45" xfId="346"/>
    <cellStyle name="Normal 3 46" xfId="347"/>
    <cellStyle name="Normal 3 47" xfId="348"/>
    <cellStyle name="Normal 3 48" xfId="349"/>
    <cellStyle name="Normal 3 49" xfId="350"/>
    <cellStyle name="Normal 3 5" xfId="351"/>
    <cellStyle name="Normal 3 50" xfId="352"/>
    <cellStyle name="Normal 3 51" xfId="353"/>
    <cellStyle name="Normal 3 52" xfId="354"/>
    <cellStyle name="Normal 3 53" xfId="355"/>
    <cellStyle name="Normal 3 54" xfId="356"/>
    <cellStyle name="Normal 3 55" xfId="357"/>
    <cellStyle name="Normal 3 56" xfId="358"/>
    <cellStyle name="Normal 3 57" xfId="359"/>
    <cellStyle name="Normal 3 58" xfId="360"/>
    <cellStyle name="Normal 3 59" xfId="361"/>
    <cellStyle name="Normal 3 6" xfId="362"/>
    <cellStyle name="Normal 3 60" xfId="363"/>
    <cellStyle name="Normal 3 61" xfId="364"/>
    <cellStyle name="Normal 3 62" xfId="365"/>
    <cellStyle name="Normal 3 63" xfId="366"/>
    <cellStyle name="Normal 3 64" xfId="367"/>
    <cellStyle name="Normal 3 65" xfId="368"/>
    <cellStyle name="Normal 3 66" xfId="369"/>
    <cellStyle name="Normal 3 67" xfId="370"/>
    <cellStyle name="Normal 3 68" xfId="371"/>
    <cellStyle name="Normal 3 69" xfId="372"/>
    <cellStyle name="Normal 3 7" xfId="373"/>
    <cellStyle name="Normal 3 70" xfId="374"/>
    <cellStyle name="Normal 3 71" xfId="375"/>
    <cellStyle name="Normal 3 72" xfId="376"/>
    <cellStyle name="Normal 3 73" xfId="377"/>
    <cellStyle name="Normal 3 74" xfId="378"/>
    <cellStyle name="Normal 3 75" xfId="379"/>
    <cellStyle name="Normal 3 76" xfId="380"/>
    <cellStyle name="Normal 3 77" xfId="381"/>
    <cellStyle name="Normal 3 78" xfId="382"/>
    <cellStyle name="Normal 3 79" xfId="383"/>
    <cellStyle name="Normal 3 8" xfId="384"/>
    <cellStyle name="Normal 3 80" xfId="385"/>
    <cellStyle name="Normal 3 81" xfId="386"/>
    <cellStyle name="Normal 3 82" xfId="387"/>
    <cellStyle name="Normal 3 83" xfId="388"/>
    <cellStyle name="Normal 3 84" xfId="389"/>
    <cellStyle name="Normal 3 85" xfId="390"/>
    <cellStyle name="Normal 3 86" xfId="391"/>
    <cellStyle name="Normal 3 87" xfId="392"/>
    <cellStyle name="Normal 3 88" xfId="393"/>
    <cellStyle name="Normal 3 89" xfId="394"/>
    <cellStyle name="Normal 3 9" xfId="395"/>
    <cellStyle name="Normal 3 90" xfId="396"/>
    <cellStyle name="Normal 3 91" xfId="397"/>
    <cellStyle name="Normal 3 92" xfId="398"/>
    <cellStyle name="Normal 3 93" xfId="399"/>
    <cellStyle name="Normal 3 94" xfId="400"/>
    <cellStyle name="Normal 3 95" xfId="401"/>
    <cellStyle name="Normal 3 96" xfId="402"/>
    <cellStyle name="Normal 3 97" xfId="403"/>
    <cellStyle name="Normal 3 98" xfId="404"/>
    <cellStyle name="Normal 3 99" xfId="405"/>
    <cellStyle name="Normal 30 2" xfId="406"/>
    <cellStyle name="Normal 78" xfId="407"/>
    <cellStyle name="Normal 78 2" xfId="408"/>
    <cellStyle name="Percent 7" xfId="409"/>
    <cellStyle name="Percent 2" xfId="410"/>
    <cellStyle name="Normal 6" xfId="411"/>
    <cellStyle name="Comma 3" xfId="412"/>
    <cellStyle name="Currency 2" xfId="413"/>
    <cellStyle name="Account" xfId="414"/>
    <cellStyle name="Fund" xfId="415"/>
    <cellStyle name="Normal 153" xfId="416"/>
    <cellStyle name="Normal 154" xfId="417"/>
    <cellStyle name="Normal 155" xfId="418"/>
    <cellStyle name="Normal 156" xfId="419"/>
    <cellStyle name="Normal 157" xfId="420"/>
    <cellStyle name="Normal 158" xfId="421"/>
    <cellStyle name="Normal 159" xfId="422"/>
    <cellStyle name="Normal 160" xfId="423"/>
    <cellStyle name="Normal 161" xfId="424"/>
    <cellStyle name="Normal 162" xfId="425"/>
    <cellStyle name="Normal 163" xfId="426"/>
    <cellStyle name="Normal 164" xfId="427"/>
    <cellStyle name="Normal 165" xfId="428"/>
    <cellStyle name="Normal 166" xfId="429"/>
    <cellStyle name="Normal 167" xfId="430"/>
    <cellStyle name="Normal 168" xfId="431"/>
    <cellStyle name="Normal 169" xfId="432"/>
    <cellStyle name="Normal 170" xfId="433"/>
    <cellStyle name="Normal 171" xfId="434"/>
    <cellStyle name="Normal 172" xfId="435"/>
    <cellStyle name="Normal 173" xfId="436"/>
    <cellStyle name="Normal 174" xfId="437"/>
    <cellStyle name="Normal 19" xfId="438"/>
    <cellStyle name="Normal 2 10" xfId="439"/>
    <cellStyle name="Normal 2 11" xfId="440"/>
    <cellStyle name="Normal 2 12" xfId="441"/>
    <cellStyle name="Normal 2 13" xfId="442"/>
    <cellStyle name="Normal 2 14" xfId="443"/>
    <cellStyle name="Normal 2 15" xfId="444"/>
    <cellStyle name="Normal 2 16" xfId="445"/>
    <cellStyle name="Normal 2 17" xfId="446"/>
    <cellStyle name="Normal 2 18" xfId="447"/>
    <cellStyle name="Normal 2 2" xfId="448"/>
    <cellStyle name="Normal 2 2 2" xfId="449"/>
    <cellStyle name="Normal 2 2 3" xfId="450"/>
    <cellStyle name="Normal 2 3" xfId="451"/>
    <cellStyle name="Normal 2 4" xfId="452"/>
    <cellStyle name="Normal 2 5" xfId="453"/>
    <cellStyle name="Normal 2 6" xfId="454"/>
    <cellStyle name="Normal 2 7" xfId="455"/>
    <cellStyle name="Normal 2 8" xfId="456"/>
    <cellStyle name="Normal 2 9" xfId="457"/>
    <cellStyle name="Normal 29" xfId="458"/>
    <cellStyle name="Normal 30" xfId="459"/>
    <cellStyle name="Normal 55" xfId="460"/>
    <cellStyle name="Normal 56" xfId="461"/>
    <cellStyle name="Normal 57" xfId="462"/>
    <cellStyle name="Normal 58" xfId="463"/>
    <cellStyle name="Normal 59" xfId="464"/>
    <cellStyle name="Normal 60" xfId="465"/>
    <cellStyle name="Normal 61" xfId="466"/>
    <cellStyle name="Normal 62" xfId="467"/>
    <cellStyle name="Normal 63" xfId="468"/>
    <cellStyle name="Normal 64" xfId="469"/>
    <cellStyle name="Normal 65" xfId="470"/>
    <cellStyle name="Normal 66" xfId="471"/>
    <cellStyle name="Normal 67" xfId="472"/>
    <cellStyle name="Normal 68" xfId="473"/>
    <cellStyle name="Normal 69" xfId="474"/>
    <cellStyle name="Normal 70" xfId="475"/>
    <cellStyle name="Normal 71" xfId="476"/>
    <cellStyle name="Normal 72" xfId="477"/>
    <cellStyle name="Normal 73" xfId="478"/>
    <cellStyle name="Normal 74" xfId="479"/>
    <cellStyle name="Normal 75" xfId="480"/>
    <cellStyle name="Normal 76" xfId="481"/>
    <cellStyle name="Org" xfId="482"/>
    <cellStyle name="Comma 2" xfId="483"/>
    <cellStyle name="Normal 4" xfId="484"/>
    <cellStyle name="Normal 5" xfId="485"/>
    <cellStyle name="Percent 3" xfId="486"/>
    <cellStyle name="Normal 7" xfId="487"/>
    <cellStyle name="Comma 6" xfId="488"/>
    <cellStyle name="Currency 3" xfId="489"/>
    <cellStyle name="Percent 4" xfId="490"/>
    <cellStyle name="Normal 8" xfId="491"/>
    <cellStyle name="Comma 8" xfId="492"/>
    <cellStyle name="Currency 4" xfId="493"/>
    <cellStyle name="Percent 5" xfId="494"/>
    <cellStyle name="Normal 2 19" xfId="495"/>
    <cellStyle name="Normal 9" xfId="496"/>
    <cellStyle name="Normal 11" xfId="497"/>
    <cellStyle name="Comma 9" xfId="498"/>
    <cellStyle name="Comma 4 3" xfId="499"/>
    <cellStyle name="Comma 5 3" xfId="500"/>
    <cellStyle name="Comma 7 3" xfId="501"/>
    <cellStyle name="Currency 5" xfId="502"/>
    <cellStyle name="Normal 10 3" xfId="503"/>
    <cellStyle name="Normal 153 2" xfId="504"/>
    <cellStyle name="Normal 154 2" xfId="505"/>
    <cellStyle name="Normal 155 2" xfId="506"/>
    <cellStyle name="Normal 156 2" xfId="507"/>
    <cellStyle name="Normal 157 2" xfId="508"/>
    <cellStyle name="Normal 158 2" xfId="509"/>
    <cellStyle name="Normal 159 2" xfId="510"/>
    <cellStyle name="Normal 160 2" xfId="511"/>
    <cellStyle name="Normal 161 2" xfId="512"/>
    <cellStyle name="Normal 162 2" xfId="513"/>
    <cellStyle name="Normal 163 2" xfId="514"/>
    <cellStyle name="Normal 164 2" xfId="515"/>
    <cellStyle name="Normal 165 2" xfId="516"/>
    <cellStyle name="Normal 166 2" xfId="517"/>
    <cellStyle name="Normal 167 2" xfId="518"/>
    <cellStyle name="Normal 168 2" xfId="519"/>
    <cellStyle name="Normal 169 2" xfId="520"/>
    <cellStyle name="Normal 170 2" xfId="521"/>
    <cellStyle name="Normal 171 2" xfId="522"/>
    <cellStyle name="Normal 172 2" xfId="523"/>
    <cellStyle name="Normal 173 2" xfId="524"/>
    <cellStyle name="Normal 174 2" xfId="525"/>
    <cellStyle name="Normal 19 2" xfId="526"/>
    <cellStyle name="Normal 2 10 2" xfId="527"/>
    <cellStyle name="Normal 2 11 2" xfId="528"/>
    <cellStyle name="Normal 2 12 2" xfId="529"/>
    <cellStyle name="Normal 2 13 2" xfId="530"/>
    <cellStyle name="Normal 2 14 2" xfId="531"/>
    <cellStyle name="Normal 2 15 2" xfId="532"/>
    <cellStyle name="Normal 2 16 2" xfId="533"/>
    <cellStyle name="Normal 2 17 2" xfId="534"/>
    <cellStyle name="Normal 2 2 2 2" xfId="535"/>
    <cellStyle name="Normal 2 2 3 2" xfId="536"/>
    <cellStyle name="Normal 2 3 2" xfId="537"/>
    <cellStyle name="Normal 2 4 2" xfId="538"/>
    <cellStyle name="Normal 2 5 2" xfId="539"/>
    <cellStyle name="Normal 2 6 2" xfId="540"/>
    <cellStyle name="Normal 2 7 2" xfId="541"/>
    <cellStyle name="Normal 2 8 2" xfId="542"/>
    <cellStyle name="Normal 2 9 2" xfId="543"/>
    <cellStyle name="Normal 29 2" xfId="544"/>
    <cellStyle name="Normal 3 235" xfId="545"/>
    <cellStyle name="Normal 3 10 2" xfId="546"/>
    <cellStyle name="Normal 3 100 2" xfId="547"/>
    <cellStyle name="Normal 3 101 2" xfId="548"/>
    <cellStyle name="Normal 3 102 2" xfId="549"/>
    <cellStyle name="Normal 3 103 2" xfId="550"/>
    <cellStyle name="Normal 3 104 2" xfId="551"/>
    <cellStyle name="Normal 3 105 2" xfId="552"/>
    <cellStyle name="Normal 3 106 2" xfId="553"/>
    <cellStyle name="Normal 3 107 2" xfId="554"/>
    <cellStyle name="Normal 3 108 2" xfId="555"/>
    <cellStyle name="Normal 3 109 2" xfId="556"/>
    <cellStyle name="Normal 3 11 2" xfId="557"/>
    <cellStyle name="Normal 3 110 2" xfId="558"/>
    <cellStyle name="Normal 3 111 2" xfId="559"/>
    <cellStyle name="Normal 3 112 2" xfId="560"/>
    <cellStyle name="Normal 3 113 2" xfId="561"/>
    <cellStyle name="Normal 3 114 2" xfId="562"/>
    <cellStyle name="Normal 3 115 2" xfId="563"/>
    <cellStyle name="Normal 3 116 2" xfId="564"/>
    <cellStyle name="Normal 3 117 2" xfId="565"/>
    <cellStyle name="Normal 3 118 2" xfId="566"/>
    <cellStyle name="Normal 3 119 2" xfId="567"/>
    <cellStyle name="Normal 3 12 2" xfId="568"/>
    <cellStyle name="Normal 3 120 2" xfId="569"/>
    <cellStyle name="Normal 3 121 2" xfId="570"/>
    <cellStyle name="Normal 3 122 2" xfId="571"/>
    <cellStyle name="Normal 3 123 2" xfId="572"/>
    <cellStyle name="Normal 3 124 2" xfId="573"/>
    <cellStyle name="Normal 3 125 2" xfId="574"/>
    <cellStyle name="Normal 3 126 2" xfId="575"/>
    <cellStyle name="Normal 3 127 2" xfId="576"/>
    <cellStyle name="Normal 3 128 2" xfId="577"/>
    <cellStyle name="Normal 3 129 2" xfId="578"/>
    <cellStyle name="Normal 3 13 2" xfId="579"/>
    <cellStyle name="Normal 3 130 2" xfId="580"/>
    <cellStyle name="Normal 3 131 2" xfId="581"/>
    <cellStyle name="Normal 3 132 2" xfId="582"/>
    <cellStyle name="Normal 3 133 2" xfId="583"/>
    <cellStyle name="Normal 3 134 2" xfId="584"/>
    <cellStyle name="Normal 3 135 2" xfId="585"/>
    <cellStyle name="Normal 3 136 2" xfId="586"/>
    <cellStyle name="Normal 3 137 2" xfId="587"/>
    <cellStyle name="Normal 3 138 2" xfId="588"/>
    <cellStyle name="Normal 3 139 2" xfId="589"/>
    <cellStyle name="Normal 3 14 2" xfId="590"/>
    <cellStyle name="Normal 3 140 2" xfId="591"/>
    <cellStyle name="Normal 3 141 2" xfId="592"/>
    <cellStyle name="Normal 3 142 2" xfId="593"/>
    <cellStyle name="Normal 3 143 2" xfId="594"/>
    <cellStyle name="Normal 3 144 2" xfId="595"/>
    <cellStyle name="Normal 3 145 2" xfId="596"/>
    <cellStyle name="Normal 3 146 2" xfId="597"/>
    <cellStyle name="Normal 3 147 2" xfId="598"/>
    <cellStyle name="Normal 3 148 2" xfId="599"/>
    <cellStyle name="Normal 3 149 2" xfId="600"/>
    <cellStyle name="Normal 3 15 2" xfId="601"/>
    <cellStyle name="Normal 3 150 2" xfId="602"/>
    <cellStyle name="Normal 3 151 2" xfId="603"/>
    <cellStyle name="Normal 3 152 2" xfId="604"/>
    <cellStyle name="Normal 3 153 2" xfId="605"/>
    <cellStyle name="Normal 3 154 2" xfId="606"/>
    <cellStyle name="Normal 3 155 2" xfId="607"/>
    <cellStyle name="Normal 3 156 2" xfId="608"/>
    <cellStyle name="Normal 3 157 2" xfId="609"/>
    <cellStyle name="Normal 3 158 2" xfId="610"/>
    <cellStyle name="Normal 3 159 2" xfId="611"/>
    <cellStyle name="Normal 3 16 2" xfId="612"/>
    <cellStyle name="Normal 3 160 2" xfId="613"/>
    <cellStyle name="Normal 3 161 2" xfId="614"/>
    <cellStyle name="Normal 3 162 2" xfId="615"/>
    <cellStyle name="Normal 3 163 2" xfId="616"/>
    <cellStyle name="Normal 3 164 2" xfId="617"/>
    <cellStyle name="Normal 3 165 2" xfId="618"/>
    <cellStyle name="Normal 3 166 2" xfId="619"/>
    <cellStyle name="Normal 3 167 2" xfId="620"/>
    <cellStyle name="Normal 3 168 2" xfId="621"/>
    <cellStyle name="Normal 3 169 2" xfId="622"/>
    <cellStyle name="Normal 3 17 2" xfId="623"/>
    <cellStyle name="Normal 3 170 2" xfId="624"/>
    <cellStyle name="Normal 3 171 2" xfId="625"/>
    <cellStyle name="Normal 3 172 2" xfId="626"/>
    <cellStyle name="Normal 3 173 2" xfId="627"/>
    <cellStyle name="Normal 3 174 2" xfId="628"/>
    <cellStyle name="Normal 3 175 2" xfId="629"/>
    <cellStyle name="Normal 3 176 2" xfId="630"/>
    <cellStyle name="Normal 3 177 2" xfId="631"/>
    <cellStyle name="Normal 3 178 2" xfId="632"/>
    <cellStyle name="Normal 3 179 2" xfId="633"/>
    <cellStyle name="Normal 3 18 2" xfId="634"/>
    <cellStyle name="Normal 3 180 2" xfId="635"/>
    <cellStyle name="Normal 3 181 2" xfId="636"/>
    <cellStyle name="Normal 3 182 2" xfId="637"/>
    <cellStyle name="Normal 3 19 2" xfId="638"/>
    <cellStyle name="Normal 3 2 2" xfId="639"/>
    <cellStyle name="Normal 3 20 2" xfId="640"/>
    <cellStyle name="Normal 3 21 2" xfId="641"/>
    <cellStyle name="Normal 3 22 2" xfId="642"/>
    <cellStyle name="Normal 3 23 2" xfId="643"/>
    <cellStyle name="Normal 3 24 2" xfId="644"/>
    <cellStyle name="Normal 3 25 2" xfId="645"/>
    <cellStyle name="Normal 3 26 2" xfId="646"/>
    <cellStyle name="Normal 3 27 2" xfId="647"/>
    <cellStyle name="Normal 3 28 2" xfId="648"/>
    <cellStyle name="Normal 3 29 2" xfId="649"/>
    <cellStyle name="Normal 3 3 2" xfId="650"/>
    <cellStyle name="Normal 3 30 2" xfId="651"/>
    <cellStyle name="Normal 3 31 2" xfId="652"/>
    <cellStyle name="Normal 3 32 2" xfId="653"/>
    <cellStyle name="Normal 3 33 2" xfId="654"/>
    <cellStyle name="Normal 3 34 2" xfId="655"/>
    <cellStyle name="Normal 3 35 2" xfId="656"/>
    <cellStyle name="Normal 3 36 2" xfId="657"/>
    <cellStyle name="Normal 3 37 2" xfId="658"/>
    <cellStyle name="Normal 3 38 2" xfId="659"/>
    <cellStyle name="Normal 3 39 2" xfId="660"/>
    <cellStyle name="Normal 3 4 2" xfId="661"/>
    <cellStyle name="Normal 3 40 2" xfId="662"/>
    <cellStyle name="Normal 3 41 2" xfId="663"/>
    <cellStyle name="Normal 3 42 2" xfId="664"/>
    <cellStyle name="Normal 3 43 2" xfId="665"/>
    <cellStyle name="Normal 3 44 2" xfId="666"/>
    <cellStyle name="Normal 3 45 2" xfId="667"/>
    <cellStyle name="Normal 3 46 2" xfId="668"/>
    <cellStyle name="Normal 3 47 2" xfId="669"/>
    <cellStyle name="Normal 3 48 2" xfId="670"/>
    <cellStyle name="Normal 3 49 2" xfId="671"/>
    <cellStyle name="Normal 3 5 2" xfId="672"/>
    <cellStyle name="Normal 3 50 2" xfId="673"/>
    <cellStyle name="Normal 3 51 2" xfId="674"/>
    <cellStyle name="Normal 3 52 2" xfId="675"/>
    <cellStyle name="Normal 3 53 2" xfId="676"/>
    <cellStyle name="Normal 3 54 2" xfId="677"/>
    <cellStyle name="Normal 3 55 2" xfId="678"/>
    <cellStyle name="Normal 3 56 2" xfId="679"/>
    <cellStyle name="Normal 3 57 2" xfId="680"/>
    <cellStyle name="Normal 3 58 2" xfId="681"/>
    <cellStyle name="Normal 3 59 2" xfId="682"/>
    <cellStyle name="Normal 3 6 2" xfId="683"/>
    <cellStyle name="Normal 3 60 2" xfId="684"/>
    <cellStyle name="Normal 3 61 2" xfId="685"/>
    <cellStyle name="Normal 3 62 2" xfId="686"/>
    <cellStyle name="Normal 3 63 2" xfId="687"/>
    <cellStyle name="Normal 3 64 2" xfId="688"/>
    <cellStyle name="Normal 3 65 2" xfId="689"/>
    <cellStyle name="Normal 3 66 2" xfId="690"/>
    <cellStyle name="Normal 3 67 2" xfId="691"/>
    <cellStyle name="Normal 3 68 2" xfId="692"/>
    <cellStyle name="Normal 3 69 2" xfId="693"/>
    <cellStyle name="Normal 3 7 2" xfId="694"/>
    <cellStyle name="Normal 3 70 2" xfId="695"/>
    <cellStyle name="Normal 3 71 2" xfId="696"/>
    <cellStyle name="Normal 3 72 2" xfId="697"/>
    <cellStyle name="Normal 3 73 2" xfId="698"/>
    <cellStyle name="Normal 3 74 2" xfId="699"/>
    <cellStyle name="Normal 3 75 2" xfId="700"/>
    <cellStyle name="Normal 3 76 2" xfId="701"/>
    <cellStyle name="Normal 3 77 2" xfId="702"/>
    <cellStyle name="Normal 3 78 2" xfId="703"/>
    <cellStyle name="Normal 3 79 2" xfId="704"/>
    <cellStyle name="Normal 3 8 2" xfId="705"/>
    <cellStyle name="Normal 3 80 2" xfId="706"/>
    <cellStyle name="Normal 3 81 2" xfId="707"/>
    <cellStyle name="Normal 3 82 2" xfId="708"/>
    <cellStyle name="Normal 3 83 2" xfId="709"/>
    <cellStyle name="Normal 3 84 2" xfId="710"/>
    <cellStyle name="Normal 3 85 2" xfId="711"/>
    <cellStyle name="Normal 3 86 2" xfId="712"/>
    <cellStyle name="Normal 3 87 2" xfId="713"/>
    <cellStyle name="Normal 3 88 2" xfId="714"/>
    <cellStyle name="Normal 3 89 2" xfId="715"/>
    <cellStyle name="Normal 3 9 2" xfId="716"/>
    <cellStyle name="Normal 3 90 2" xfId="717"/>
    <cellStyle name="Normal 3 91 2" xfId="718"/>
    <cellStyle name="Normal 3 92 2" xfId="719"/>
    <cellStyle name="Normal 3 93 2" xfId="720"/>
    <cellStyle name="Normal 3 94 2" xfId="721"/>
    <cellStyle name="Normal 3 95 2" xfId="722"/>
    <cellStyle name="Normal 3 96 2" xfId="723"/>
    <cellStyle name="Normal 3 97 2" xfId="724"/>
    <cellStyle name="Normal 3 98 2" xfId="725"/>
    <cellStyle name="Normal 3 99 2" xfId="726"/>
    <cellStyle name="Normal 30 3" xfId="727"/>
    <cellStyle name="Normal 55 2" xfId="728"/>
    <cellStyle name="Normal 56 2" xfId="729"/>
    <cellStyle name="Normal 57 2" xfId="730"/>
    <cellStyle name="Normal 58 2" xfId="731"/>
    <cellStyle name="Normal 59 2" xfId="732"/>
    <cellStyle name="Normal 60 2" xfId="733"/>
    <cellStyle name="Normal 61 2" xfId="734"/>
    <cellStyle name="Normal 62 2" xfId="735"/>
    <cellStyle name="Normal 63 2" xfId="736"/>
    <cellStyle name="Normal 64 2" xfId="737"/>
    <cellStyle name="Normal 65 2" xfId="738"/>
    <cellStyle name="Normal 66 2" xfId="739"/>
    <cellStyle name="Normal 67 2" xfId="740"/>
    <cellStyle name="Normal 68 2" xfId="741"/>
    <cellStyle name="Normal 69 2" xfId="742"/>
    <cellStyle name="Normal 70 2" xfId="743"/>
    <cellStyle name="Normal 71 2" xfId="744"/>
    <cellStyle name="Normal 72 2" xfId="745"/>
    <cellStyle name="Normal 73 2" xfId="746"/>
    <cellStyle name="Normal 74 2" xfId="747"/>
    <cellStyle name="Normal 75 2" xfId="748"/>
    <cellStyle name="Normal 76 2" xfId="749"/>
    <cellStyle name="Normal 78 3" xfId="750"/>
    <cellStyle name="Percent 6" xfId="751"/>
    <cellStyle name="Normal 217 3" xfId="752"/>
    <cellStyle name="Normal 222 3" xfId="753"/>
    <cellStyle name="Normal 212 3" xfId="754"/>
    <cellStyle name="Normal 218 3" xfId="755"/>
    <cellStyle name="Normal 223 3" xfId="756"/>
    <cellStyle name="Normal 213 3" xfId="757"/>
    <cellStyle name="Normal 219 3" xfId="758"/>
    <cellStyle name="Normal 224 3" xfId="759"/>
    <cellStyle name="Normal 214 3" xfId="760"/>
    <cellStyle name="Normal 220 3" xfId="761"/>
    <cellStyle name="Normal 225 3" xfId="762"/>
    <cellStyle name="Normal 215 3" xfId="763"/>
    <cellStyle name="Normal 226 3" xfId="764"/>
    <cellStyle name="Normal 227 3" xfId="765"/>
    <cellStyle name="Normal 228 3" xfId="766"/>
    <cellStyle name="Normal 229 3" xfId="767"/>
    <cellStyle name="Normal 230 3" xfId="768"/>
    <cellStyle name="Normal 231 3" xfId="769"/>
    <cellStyle name="Normal 232 3" xfId="770"/>
    <cellStyle name="Normal 233 3" xfId="771"/>
    <cellStyle name="Normal 234 3" xfId="772"/>
    <cellStyle name="Normal 235 3" xfId="773"/>
    <cellStyle name="Normal 236 3" xfId="774"/>
    <cellStyle name="Normal 237 3" xfId="775"/>
    <cellStyle name="Normal 238 3" xfId="776"/>
    <cellStyle name="Normal 239 3" xfId="777"/>
    <cellStyle name="Normal 240 3" xfId="778"/>
    <cellStyle name="Comma 76 2" xfId="779"/>
    <cellStyle name="Normal 211 2 2" xfId="780"/>
    <cellStyle name="Normal 13" xfId="781"/>
    <cellStyle name="Normal 14" xfId="782"/>
    <cellStyle name="Normal_Financial Plan" xfId="783"/>
    <cellStyle name="Normal 15" xfId="784"/>
    <cellStyle name="Comma 11" xfId="785"/>
    <cellStyle name="Normal_FinPlan" xfId="786"/>
    <cellStyle name="Currency 7" xfId="787"/>
    <cellStyle name="Normal_Sheet1" xfId="788"/>
    <cellStyle name="Good" xfId="789"/>
    <cellStyle name="Normal 16" xfId="790"/>
    <cellStyle name="Percent 8" xfId="791"/>
    <cellStyle name="Normal_AIRPLAN.XLS_0640 ParksOperating 2011PSQ Fin Plan" xfId="792"/>
    <cellStyle name="20% - Accent1 2" xfId="793"/>
    <cellStyle name="20% - Accent2 2" xfId="794"/>
    <cellStyle name="20% - Accent3 2" xfId="795"/>
    <cellStyle name="20% - Accent4 2" xfId="796"/>
    <cellStyle name="20% - Accent5 2" xfId="797"/>
    <cellStyle name="20% - Accent6 2" xfId="798"/>
    <cellStyle name="40% - Accent1 2" xfId="799"/>
    <cellStyle name="40% - Accent2 2" xfId="800"/>
    <cellStyle name="40% - Accent3 2" xfId="801"/>
    <cellStyle name="40% - Accent4 2" xfId="802"/>
    <cellStyle name="40% - Accent5 2" xfId="803"/>
    <cellStyle name="40% - Accent6 2" xfId="804"/>
    <cellStyle name="60% - Accent1 2" xfId="805"/>
    <cellStyle name="60% - Accent2 2" xfId="806"/>
    <cellStyle name="60% - Accent3 2" xfId="807"/>
    <cellStyle name="60% - Accent4 2" xfId="808"/>
    <cellStyle name="60% - Accent5 2" xfId="809"/>
    <cellStyle name="60% - Accent6 2" xfId="810"/>
    <cellStyle name="Accent1 2" xfId="811"/>
    <cellStyle name="Accent2 2" xfId="812"/>
    <cellStyle name="Accent3 2" xfId="813"/>
    <cellStyle name="Accent4 2" xfId="814"/>
    <cellStyle name="Accent5 2" xfId="815"/>
    <cellStyle name="Accent6 2" xfId="816"/>
    <cellStyle name="Bad 2" xfId="817"/>
    <cellStyle name="Calculation 2" xfId="818"/>
    <cellStyle name="Check Cell 2" xfId="819"/>
    <cellStyle name="Comma 2 2" xfId="820"/>
    <cellStyle name="Comma 2 3" xfId="821"/>
    <cellStyle name="Comma 3 2" xfId="822"/>
    <cellStyle name="Explanatory Text 2" xfId="823"/>
    <cellStyle name="Good 2" xfId="824"/>
    <cellStyle name="Heading 1 2" xfId="825"/>
    <cellStyle name="Heading 2 2" xfId="826"/>
    <cellStyle name="Heading 3 2" xfId="827"/>
    <cellStyle name="Heading 4 2" xfId="828"/>
    <cellStyle name="Input 2" xfId="829"/>
    <cellStyle name="Linked Cell 2" xfId="830"/>
    <cellStyle name="Neutral 2" xfId="831"/>
    <cellStyle name="Note 2" xfId="832"/>
    <cellStyle name="Output 2" xfId="833"/>
    <cellStyle name="Title 2" xfId="834"/>
    <cellStyle name="Total 2" xfId="835"/>
    <cellStyle name="Warning Text 2" xfId="836"/>
    <cellStyle name="20% - Accent1 2 2" xfId="837"/>
    <cellStyle name="20% - Accent1 3" xfId="838"/>
    <cellStyle name="20% - Accent1 3 2" xfId="839"/>
    <cellStyle name="20% - Accent2 2 2" xfId="840"/>
    <cellStyle name="20% - Accent2 3" xfId="841"/>
    <cellStyle name="20% - Accent2 3 2" xfId="842"/>
    <cellStyle name="20% - Accent3 2 2" xfId="843"/>
    <cellStyle name="20% - Accent3 3" xfId="844"/>
    <cellStyle name="20% - Accent3 3 2" xfId="845"/>
    <cellStyle name="20% - Accent4 2 2" xfId="846"/>
    <cellStyle name="20% - Accent4 3" xfId="847"/>
    <cellStyle name="20% - Accent4 3 2" xfId="848"/>
    <cellStyle name="20% - Accent5 2 2" xfId="849"/>
    <cellStyle name="20% - Accent5 3" xfId="850"/>
    <cellStyle name="20% - Accent5 3 2" xfId="851"/>
    <cellStyle name="20% - Accent6 2 2" xfId="852"/>
    <cellStyle name="20% - Accent6 3" xfId="853"/>
    <cellStyle name="20% - Accent6 3 2" xfId="854"/>
    <cellStyle name="40% - Accent1 2 2" xfId="855"/>
    <cellStyle name="40% - Accent1 3" xfId="856"/>
    <cellStyle name="40% - Accent1 3 2" xfId="857"/>
    <cellStyle name="40% - Accent2 2 2" xfId="858"/>
    <cellStyle name="40% - Accent2 3" xfId="859"/>
    <cellStyle name="40% - Accent2 3 2" xfId="860"/>
    <cellStyle name="40% - Accent3 2 2" xfId="861"/>
    <cellStyle name="40% - Accent3 3" xfId="862"/>
    <cellStyle name="40% - Accent3 3 2" xfId="863"/>
    <cellStyle name="40% - Accent4 2 2" xfId="864"/>
    <cellStyle name="40% - Accent4 3" xfId="865"/>
    <cellStyle name="40% - Accent4 3 2" xfId="866"/>
    <cellStyle name="40% - Accent5 2 2" xfId="867"/>
    <cellStyle name="40% - Accent5 3" xfId="868"/>
    <cellStyle name="40% - Accent5 3 2" xfId="869"/>
    <cellStyle name="40% - Accent6 2 2" xfId="870"/>
    <cellStyle name="40% - Accent6 3" xfId="871"/>
    <cellStyle name="40% - Accent6 3 2" xfId="872"/>
    <cellStyle name="60% - Accent1 2 2" xfId="873"/>
    <cellStyle name="60% - Accent1 3" xfId="874"/>
    <cellStyle name="60% - Accent1 3 2" xfId="875"/>
    <cellStyle name="60% - Accent2 2 2" xfId="876"/>
    <cellStyle name="60% - Accent2 3" xfId="877"/>
    <cellStyle name="60% - Accent2 3 2" xfId="878"/>
    <cellStyle name="60% - Accent3 2 2" xfId="879"/>
    <cellStyle name="60% - Accent3 3" xfId="880"/>
    <cellStyle name="60% - Accent3 3 2" xfId="881"/>
    <cellStyle name="60% - Accent4 2 2" xfId="882"/>
    <cellStyle name="60% - Accent4 3" xfId="883"/>
    <cellStyle name="60% - Accent4 3 2" xfId="884"/>
    <cellStyle name="60% - Accent5 2 2" xfId="885"/>
    <cellStyle name="60% - Accent5 3" xfId="886"/>
    <cellStyle name="60% - Accent5 3 2" xfId="887"/>
    <cellStyle name="60% - Accent6 2 2" xfId="888"/>
    <cellStyle name="60% - Accent6 3" xfId="889"/>
    <cellStyle name="60% - Accent6 3 2" xfId="890"/>
    <cellStyle name="8pt bold" xfId="891"/>
    <cellStyle name="8pt bold comma" xfId="892"/>
    <cellStyle name="8pt bold red" xfId="893"/>
    <cellStyle name="8pt bold red 2" xfId="894"/>
    <cellStyle name="8pt bold red 3" xfId="895"/>
    <cellStyle name="Accent1 2 2" xfId="896"/>
    <cellStyle name="Accent1 3" xfId="897"/>
    <cellStyle name="Accent1 3 2" xfId="898"/>
    <cellStyle name="Accent2 2 2" xfId="899"/>
    <cellStyle name="Accent2 3" xfId="900"/>
    <cellStyle name="Accent2 3 2" xfId="901"/>
    <cellStyle name="Accent3 2 2" xfId="902"/>
    <cellStyle name="Accent3 3" xfId="903"/>
    <cellStyle name="Accent3 3 2" xfId="904"/>
    <cellStyle name="Accent4 2 2" xfId="905"/>
    <cellStyle name="Accent4 3" xfId="906"/>
    <cellStyle name="Accent4 3 2" xfId="907"/>
    <cellStyle name="Accent5 2 2" xfId="908"/>
    <cellStyle name="Accent5 3" xfId="909"/>
    <cellStyle name="Accent5 3 2" xfId="910"/>
    <cellStyle name="Accent6 2 2" xfId="911"/>
    <cellStyle name="Accent6 3" xfId="912"/>
    <cellStyle name="Accent6 3 2" xfId="913"/>
    <cellStyle name="Account 2" xfId="914"/>
    <cellStyle name="Account 3" xfId="915"/>
    <cellStyle name="Account 4" xfId="916"/>
    <cellStyle name="arial 9" xfId="917"/>
    <cellStyle name="arial 9 2" xfId="918"/>
    <cellStyle name="arial 9 3" xfId="919"/>
    <cellStyle name="Bad 2 2" xfId="920"/>
    <cellStyle name="Bad 3" xfId="921"/>
    <cellStyle name="Bad 3 2" xfId="922"/>
    <cellStyle name="BLACK ITAL" xfId="923"/>
    <cellStyle name="Calculation 2 2" xfId="924"/>
    <cellStyle name="Calculation 3" xfId="925"/>
    <cellStyle name="Calculation 3 2" xfId="926"/>
    <cellStyle name="Check Cell 2 2" xfId="927"/>
    <cellStyle name="Check Cell 3" xfId="928"/>
    <cellStyle name="Check Cell 3 2" xfId="929"/>
    <cellStyle name="Comma 10 4" xfId="930"/>
    <cellStyle name="Comma 10 2" xfId="931"/>
    <cellStyle name="Comma 10 3" xfId="932"/>
    <cellStyle name="Comma 11 3" xfId="933"/>
    <cellStyle name="Comma 11 2" xfId="934"/>
    <cellStyle name="Comma 12" xfId="935"/>
    <cellStyle name="Comma 12 2" xfId="936"/>
    <cellStyle name="Comma 12 3" xfId="937"/>
    <cellStyle name="Comma 13 4" xfId="938"/>
    <cellStyle name="Comma 13 2 3" xfId="939"/>
    <cellStyle name="Comma 13 2 2" xfId="940"/>
    <cellStyle name="Comma 13 3" xfId="941"/>
    <cellStyle name="Comma 14 2 2" xfId="942"/>
    <cellStyle name="Comma 14 3" xfId="943"/>
    <cellStyle name="Comma 14 4" xfId="944"/>
    <cellStyle name="Comma 15 4" xfId="945"/>
    <cellStyle name="Comma 15 2 3" xfId="946"/>
    <cellStyle name="Comma 15 2 2" xfId="947"/>
    <cellStyle name="Comma 15 3" xfId="948"/>
    <cellStyle name="Comma 16 4" xfId="949"/>
    <cellStyle name="Comma 16 2 3" xfId="950"/>
    <cellStyle name="Comma 16 2 2" xfId="951"/>
    <cellStyle name="Comma 16 3" xfId="952"/>
    <cellStyle name="Comma 18 4" xfId="953"/>
    <cellStyle name="Comma 18 2 3" xfId="954"/>
    <cellStyle name="Comma 18 2 2" xfId="955"/>
    <cellStyle name="Comma 18 3" xfId="956"/>
    <cellStyle name="Comma 2 2 2" xfId="957"/>
    <cellStyle name="Comma 2 3 2" xfId="958"/>
    <cellStyle name="Comma 2 4" xfId="959"/>
    <cellStyle name="Comma 20 4" xfId="960"/>
    <cellStyle name="Comma 20 2 3" xfId="961"/>
    <cellStyle name="Comma 20 2 2" xfId="962"/>
    <cellStyle name="Comma 20 3" xfId="963"/>
    <cellStyle name="Comma 21 4" xfId="964"/>
    <cellStyle name="Comma 21 2 3" xfId="965"/>
    <cellStyle name="Comma 21 2 2" xfId="966"/>
    <cellStyle name="Comma 21 3" xfId="967"/>
    <cellStyle name="Comma 23 4" xfId="968"/>
    <cellStyle name="Comma 23 2 3" xfId="969"/>
    <cellStyle name="Comma 23 2 2" xfId="970"/>
    <cellStyle name="Comma 23 3" xfId="971"/>
    <cellStyle name="Comma 25 3" xfId="972"/>
    <cellStyle name="Comma 3 7" xfId="973"/>
    <cellStyle name="Comma 3 2 6" xfId="974"/>
    <cellStyle name="Comma 3 2 2" xfId="975"/>
    <cellStyle name="Comma 3 2 3" xfId="976"/>
    <cellStyle name="Comma 3 2 3 2" xfId="977"/>
    <cellStyle name="Comma 3 2 4" xfId="978"/>
    <cellStyle name="Comma 3 2 4 2" xfId="979"/>
    <cellStyle name="Comma 3 2 5" xfId="980"/>
    <cellStyle name="Comma 3 3" xfId="981"/>
    <cellStyle name="Comma 3 3 2" xfId="982"/>
    <cellStyle name="Comma 3 3 2 2" xfId="983"/>
    <cellStyle name="Comma 3 3 2 2 2" xfId="984"/>
    <cellStyle name="Comma 3 3 2 3" xfId="985"/>
    <cellStyle name="Comma 3 3 2 3 2" xfId="986"/>
    <cellStyle name="Comma 3 3 2 4" xfId="987"/>
    <cellStyle name="Comma 3 3 3" xfId="988"/>
    <cellStyle name="Comma 3 3 3 2" xfId="989"/>
    <cellStyle name="Comma 3 3 4" xfId="990"/>
    <cellStyle name="Comma 3 3 4 2" xfId="991"/>
    <cellStyle name="Comma 3 3 5" xfId="992"/>
    <cellStyle name="Comma 3 3 5 2" xfId="993"/>
    <cellStyle name="Comma 3 3 6" xfId="994"/>
    <cellStyle name="Comma 3 4" xfId="995"/>
    <cellStyle name="Comma 3 5" xfId="996"/>
    <cellStyle name="Comma 3 5 2" xfId="997"/>
    <cellStyle name="Comma 3 6" xfId="998"/>
    <cellStyle name="Comma 3 6 2" xfId="999"/>
    <cellStyle name="Comma 4 4" xfId="1000"/>
    <cellStyle name="Comma 4 2 4" xfId="1001"/>
    <cellStyle name="Comma 4 2 2" xfId="1002"/>
    <cellStyle name="Comma 4 2 3" xfId="1003"/>
    <cellStyle name="Comma 4 3 2" xfId="1004"/>
    <cellStyle name="Comma 45" xfId="1005"/>
    <cellStyle name="Comma 46" xfId="1006"/>
    <cellStyle name="Comma 47" xfId="1007"/>
    <cellStyle name="Comma 48" xfId="1008"/>
    <cellStyle name="Comma 5 4" xfId="1009"/>
    <cellStyle name="Comma 5 2 2" xfId="1010"/>
    <cellStyle name="Comma 6 7" xfId="1011"/>
    <cellStyle name="Comma 6 2" xfId="1012"/>
    <cellStyle name="Comma 6 2 2" xfId="1013"/>
    <cellStyle name="Comma 6 2 2 2" xfId="1014"/>
    <cellStyle name="Comma 6 2 3" xfId="1015"/>
    <cellStyle name="Comma 6 2 3 2" xfId="1016"/>
    <cellStyle name="Comma 6 2 4" xfId="1017"/>
    <cellStyle name="Comma 6 3" xfId="1018"/>
    <cellStyle name="Comma 6 3 2" xfId="1019"/>
    <cellStyle name="Comma 6 4" xfId="1020"/>
    <cellStyle name="Comma 6 4 2" xfId="1021"/>
    <cellStyle name="Comma 6 5" xfId="1022"/>
    <cellStyle name="Comma 6 5 2" xfId="1023"/>
    <cellStyle name="Comma 6 6" xfId="1024"/>
    <cellStyle name="Comma 66" xfId="1025"/>
    <cellStyle name="Comma 7 4" xfId="1026"/>
    <cellStyle name="Comma 7 2 4" xfId="1027"/>
    <cellStyle name="Comma 7 2 2" xfId="1028"/>
    <cellStyle name="Comma 7 2 2 2" xfId="1029"/>
    <cellStyle name="Comma 7 2 3" xfId="1030"/>
    <cellStyle name="Comma 75 2" xfId="1031"/>
    <cellStyle name="Comma 77 2" xfId="1032"/>
    <cellStyle name="Comma 8 7" xfId="1033"/>
    <cellStyle name="Comma 8 2" xfId="1034"/>
    <cellStyle name="Comma 8 2 2" xfId="1035"/>
    <cellStyle name="Comma 8 2 2 2" xfId="1036"/>
    <cellStyle name="Comma 8 2 3" xfId="1037"/>
    <cellStyle name="Comma 8 2 3 2" xfId="1038"/>
    <cellStyle name="Comma 8 2 4" xfId="1039"/>
    <cellStyle name="Comma 8 3" xfId="1040"/>
    <cellStyle name="Comma 8 3 2" xfId="1041"/>
    <cellStyle name="Comma 8 4" xfId="1042"/>
    <cellStyle name="Comma 8 4 2" xfId="1043"/>
    <cellStyle name="Comma 8 5" xfId="1044"/>
    <cellStyle name="Comma 8 5 2" xfId="1045"/>
    <cellStyle name="Comma 8 6" xfId="1046"/>
    <cellStyle name="Comma 9 6" xfId="1047"/>
    <cellStyle name="Comma 9 2" xfId="1048"/>
    <cellStyle name="Comma 9 2 2" xfId="1049"/>
    <cellStyle name="Comma 9 3" xfId="1050"/>
    <cellStyle name="Comma 9 3 2" xfId="1051"/>
    <cellStyle name="Comma 9 4" xfId="1052"/>
    <cellStyle name="Comma 9 5" xfId="1053"/>
    <cellStyle name="Comma0" xfId="1054"/>
    <cellStyle name="Currency 10" xfId="1055"/>
    <cellStyle name="Currency 2 6" xfId="1056"/>
    <cellStyle name="Currency 2 2" xfId="1057"/>
    <cellStyle name="Currency 2 2 2" xfId="1058"/>
    <cellStyle name="Currency 2 2 2 2" xfId="1059"/>
    <cellStyle name="Currency 2 2 2 2 2" xfId="1060"/>
    <cellStyle name="Currency 2 2 2 3" xfId="1061"/>
    <cellStyle name="Currency 2 2 2 3 2" xfId="1062"/>
    <cellStyle name="Currency 2 2 2 4" xfId="1063"/>
    <cellStyle name="Currency 2 2 3" xfId="1064"/>
    <cellStyle name="Currency 2 2 3 2" xfId="1065"/>
    <cellStyle name="Currency 2 2 4" xfId="1066"/>
    <cellStyle name="Currency 2 3" xfId="1067"/>
    <cellStyle name="Currency 2 4" xfId="1068"/>
    <cellStyle name="Currency 2 4 2" xfId="1069"/>
    <cellStyle name="Currency 2 5" xfId="1070"/>
    <cellStyle name="Currency 2 5 2" xfId="1071"/>
    <cellStyle name="Currency 235 2" xfId="1072"/>
    <cellStyle name="Currency 236 2" xfId="1073"/>
    <cellStyle name="Currency 3 5" xfId="1074"/>
    <cellStyle name="Currency 3 2" xfId="1075"/>
    <cellStyle name="Currency 3 2 2" xfId="1076"/>
    <cellStyle name="Currency 3 2 2 2" xfId="1077"/>
    <cellStyle name="Currency 3 2 2 2 2" xfId="1078"/>
    <cellStyle name="Currency 3 2 2 3" xfId="1079"/>
    <cellStyle name="Currency 3 2 2 3 2" xfId="1080"/>
    <cellStyle name="Currency 3 2 2 4" xfId="1081"/>
    <cellStyle name="Currency 3 2 3" xfId="1082"/>
    <cellStyle name="Currency 3 2 3 2" xfId="1083"/>
    <cellStyle name="Currency 3 2 4" xfId="1084"/>
    <cellStyle name="Currency 3 3" xfId="1085"/>
    <cellStyle name="Currency 3 3 2" xfId="1086"/>
    <cellStyle name="Currency 3 4" xfId="1087"/>
    <cellStyle name="Currency 3 4 2" xfId="1088"/>
    <cellStyle name="Currency 4 8" xfId="1089"/>
    <cellStyle name="Currency 4 2" xfId="1090"/>
    <cellStyle name="Currency 4 3" xfId="1091"/>
    <cellStyle name="Currency 4 3 2" xfId="1092"/>
    <cellStyle name="Currency 4 3 2 2" xfId="1093"/>
    <cellStyle name="Currency 4 3 3" xfId="1094"/>
    <cellStyle name="Currency 4 3 3 2" xfId="1095"/>
    <cellStyle name="Currency 4 3 4" xfId="1096"/>
    <cellStyle name="Currency 4 4" xfId="1097"/>
    <cellStyle name="Currency 4 4 2" xfId="1098"/>
    <cellStyle name="Currency 4 5" xfId="1099"/>
    <cellStyle name="Currency 4 5 2" xfId="1100"/>
    <cellStyle name="Currency 4 6" xfId="1101"/>
    <cellStyle name="Currency 4 6 2" xfId="1102"/>
    <cellStyle name="Currency 4 7" xfId="1103"/>
    <cellStyle name="Currency 5 5" xfId="1104"/>
    <cellStyle name="Currency 5 2" xfId="1105"/>
    <cellStyle name="Currency 5 2 2" xfId="1106"/>
    <cellStyle name="Currency 5 3" xfId="1107"/>
    <cellStyle name="Currency 5 3 2" xfId="1108"/>
    <cellStyle name="Currency 5 4" xfId="1109"/>
    <cellStyle name="Currency 6 2" xfId="1110"/>
    <cellStyle name="Currency 7 2" xfId="1111"/>
    <cellStyle name="Currency 8" xfId="1112"/>
    <cellStyle name="Currency 9" xfId="1113"/>
    <cellStyle name="Currency0" xfId="1114"/>
    <cellStyle name="Date" xfId="1115"/>
    <cellStyle name="Explanatory Text 2 2" xfId="1116"/>
    <cellStyle name="Explanatory Text 3" xfId="1117"/>
    <cellStyle name="Explanatory Text 3 2" xfId="1118"/>
    <cellStyle name="Fixed" xfId="1119"/>
    <cellStyle name="Fund 24" xfId="1120"/>
    <cellStyle name="Fund 10" xfId="1121"/>
    <cellStyle name="Fund 11" xfId="1122"/>
    <cellStyle name="Fund 12" xfId="1123"/>
    <cellStyle name="Fund 13" xfId="1124"/>
    <cellStyle name="Fund 14" xfId="1125"/>
    <cellStyle name="Fund 15" xfId="1126"/>
    <cellStyle name="Fund 16" xfId="1127"/>
    <cellStyle name="Fund 17" xfId="1128"/>
    <cellStyle name="Fund 18" xfId="1129"/>
    <cellStyle name="Fund 19" xfId="1130"/>
    <cellStyle name="Fund 2" xfId="1131"/>
    <cellStyle name="Fund 2 2" xfId="1132"/>
    <cellStyle name="Fund 20" xfId="1133"/>
    <cellStyle name="Fund 21" xfId="1134"/>
    <cellStyle name="Fund 22" xfId="1135"/>
    <cellStyle name="Fund 23" xfId="1136"/>
    <cellStyle name="Fund 3" xfId="1137"/>
    <cellStyle name="Fund 3 2" xfId="1138"/>
    <cellStyle name="Fund 4" xfId="1139"/>
    <cellStyle name="Fund 4 2" xfId="1140"/>
    <cellStyle name="Fund 5" xfId="1141"/>
    <cellStyle name="Fund 6" xfId="1142"/>
    <cellStyle name="Fund 7" xfId="1143"/>
    <cellStyle name="Fund 8" xfId="1144"/>
    <cellStyle name="Fund 9" xfId="1145"/>
    <cellStyle name="Fund_CIP Details Rev" xfId="1146"/>
    <cellStyle name="Good 2 2" xfId="1147"/>
    <cellStyle name="Good 3" xfId="1148"/>
    <cellStyle name="Good 3 2" xfId="1149"/>
    <cellStyle name="Grand-Total" xfId="1150"/>
    <cellStyle name="Grey" xfId="1151"/>
    <cellStyle name="Heading 1 2 2" xfId="1152"/>
    <cellStyle name="Heading 1 2 3" xfId="1153"/>
    <cellStyle name="Heading 1 3" xfId="1154"/>
    <cellStyle name="Heading 1 3 2" xfId="1155"/>
    <cellStyle name="Heading 2 2 2" xfId="1156"/>
    <cellStyle name="Heading 2 2 3" xfId="1157"/>
    <cellStyle name="Heading 2 3" xfId="1158"/>
    <cellStyle name="Heading 2 3 2" xfId="1159"/>
    <cellStyle name="Heading 3 2 2" xfId="1160"/>
    <cellStyle name="Heading 3 3" xfId="1161"/>
    <cellStyle name="Heading 3 3 2" xfId="1162"/>
    <cellStyle name="Heading 4 2 2" xfId="1163"/>
    <cellStyle name="Heading 4 3" xfId="1164"/>
    <cellStyle name="Heading 4 3 2" xfId="1165"/>
    <cellStyle name="Hyperlink 2" xfId="1166"/>
    <cellStyle name="Input [yellow]" xfId="1167"/>
    <cellStyle name="Input 2 2" xfId="1168"/>
    <cellStyle name="Input 3" xfId="1169"/>
    <cellStyle name="Input 3 2" xfId="1170"/>
    <cellStyle name="library" xfId="1171"/>
    <cellStyle name="Linked Cell 2 2" xfId="1172"/>
    <cellStyle name="Linked Cell 3" xfId="1173"/>
    <cellStyle name="Linked Cell 3 2" xfId="1174"/>
    <cellStyle name="Neutral 2 2" xfId="1175"/>
    <cellStyle name="Neutral 3" xfId="1176"/>
    <cellStyle name="Neutral 3 2" xfId="1177"/>
    <cellStyle name="NORM ARIEL 9 #" xfId="1178"/>
    <cellStyle name="NORM ARIEL 9 # 2" xfId="1179"/>
    <cellStyle name="NORM ARIEL 9 # 3" xfId="1180"/>
    <cellStyle name="Norm-9 Ariel" xfId="1181"/>
    <cellStyle name="Norm-9 Ariel 2" xfId="1182"/>
    <cellStyle name="Norm-9 Ariel 3" xfId="1183"/>
    <cellStyle name="Normal - Style1" xfId="1184"/>
    <cellStyle name="Normal 10 4" xfId="1185"/>
    <cellStyle name="Normal 10 2 2" xfId="1186"/>
    <cellStyle name="Normal 11 2" xfId="1187"/>
    <cellStyle name="Normal 11 2 2" xfId="1188"/>
    <cellStyle name="Normal 11 3" xfId="1189"/>
    <cellStyle name="Normal 11 3 2" xfId="1190"/>
    <cellStyle name="Normal 11 4" xfId="1191"/>
    <cellStyle name="Normal 11 5" xfId="1192"/>
    <cellStyle name="Normal 12 5" xfId="1193"/>
    <cellStyle name="Normal 12 2" xfId="1194"/>
    <cellStyle name="Normal 12 2 2" xfId="1195"/>
    <cellStyle name="Normal 12 3" xfId="1196"/>
    <cellStyle name="Normal 12 3 2" xfId="1197"/>
    <cellStyle name="Normal 12 4" xfId="1198"/>
    <cellStyle name="Normal 13 3" xfId="1199"/>
    <cellStyle name="Normal 13 2" xfId="1200"/>
    <cellStyle name="Normal 14 3" xfId="1201"/>
    <cellStyle name="Normal 14 2" xfId="1202"/>
    <cellStyle name="Normal 15 3" xfId="1203"/>
    <cellStyle name="Normal 15 2" xfId="1204"/>
    <cellStyle name="Normal 16 4" xfId="1205"/>
    <cellStyle name="Normal 16 2" xfId="1206"/>
    <cellStyle name="Normal 16 3" xfId="1207"/>
    <cellStyle name="Normal 17" xfId="1208"/>
    <cellStyle name="Normal 18" xfId="1209"/>
    <cellStyle name="Normal 19 3" xfId="1210"/>
    <cellStyle name="Normal 2 2 5" xfId="1211"/>
    <cellStyle name="Normal 2 2 2 3" xfId="1212"/>
    <cellStyle name="Normal 2 2 4" xfId="1213"/>
    <cellStyle name="Normal 2 20" xfId="1214"/>
    <cellStyle name="Normal 2 21" xfId="1215"/>
    <cellStyle name="Normal 2 3 3" xfId="1216"/>
    <cellStyle name="Normal 2_Fees, Tie Downs &amp; Hangars" xfId="1217"/>
    <cellStyle name="Normal 20" xfId="1218"/>
    <cellStyle name="Normal 20 2" xfId="1219"/>
    <cellStyle name="Normal 21" xfId="1220"/>
    <cellStyle name="Normal 211 2 2 2" xfId="1221"/>
    <cellStyle name="Normal 211 2 2 2 2" xfId="1222"/>
    <cellStyle name="Normal 211 2 2 3" xfId="1223"/>
    <cellStyle name="Normal 211 2 2 3 2" xfId="1224"/>
    <cellStyle name="Normal 211 2 2 4" xfId="1225"/>
    <cellStyle name="Normal 211 2 3" xfId="1226"/>
    <cellStyle name="Normal 211 2 3 2" xfId="1227"/>
    <cellStyle name="Normal 211 2 3 2 2" xfId="1228"/>
    <cellStyle name="Normal 211 2 3 3" xfId="1229"/>
    <cellStyle name="Normal 211 2 3 3 2" xfId="1230"/>
    <cellStyle name="Normal 211 2 3 4" xfId="1231"/>
    <cellStyle name="Normal 211 2 4" xfId="1232"/>
    <cellStyle name="Normal 211 2 4 2" xfId="1233"/>
    <cellStyle name="Normal 211 2 5" xfId="1234"/>
    <cellStyle name="Normal 211 2 5 2" xfId="1235"/>
    <cellStyle name="Normal 211 2 6" xfId="1236"/>
    <cellStyle name="Normal 211 2 6 2" xfId="1237"/>
    <cellStyle name="Normal 211 2 7" xfId="1238"/>
    <cellStyle name="Normal 211 3" xfId="1239"/>
    <cellStyle name="Normal 211 3 2" xfId="1240"/>
    <cellStyle name="Normal 211 3 2 2" xfId="1241"/>
    <cellStyle name="Normal 211 3 3" xfId="1242"/>
    <cellStyle name="Normal 211 3 3 2" xfId="1243"/>
    <cellStyle name="Normal 211 3 4" xfId="1244"/>
    <cellStyle name="Normal 211 4" xfId="1245"/>
    <cellStyle name="Normal 211 4 2" xfId="1246"/>
    <cellStyle name="Normal 211 4 2 2" xfId="1247"/>
    <cellStyle name="Normal 211 4 3" xfId="1248"/>
    <cellStyle name="Normal 211 4 3 2" xfId="1249"/>
    <cellStyle name="Normal 211 4 4" xfId="1250"/>
    <cellStyle name="Normal 211 5" xfId="1251"/>
    <cellStyle name="Normal 211 5 2" xfId="1252"/>
    <cellStyle name="Normal 211 6" xfId="1253"/>
    <cellStyle name="Normal 211 6 2" xfId="1254"/>
    <cellStyle name="Normal 211 7" xfId="1255"/>
    <cellStyle name="Normal 211 7 2" xfId="1256"/>
    <cellStyle name="Normal 211 8" xfId="1257"/>
    <cellStyle name="Normal 212 2 2" xfId="1258"/>
    <cellStyle name="Normal 212 2 2 2" xfId="1259"/>
    <cellStyle name="Normal 212 2 2 2 2" xfId="1260"/>
    <cellStyle name="Normal 212 2 2 3" xfId="1261"/>
    <cellStyle name="Normal 212 2 2 3 2" xfId="1262"/>
    <cellStyle name="Normal 212 2 2 4" xfId="1263"/>
    <cellStyle name="Normal 212 2 3" xfId="1264"/>
    <cellStyle name="Normal 212 2 3 2" xfId="1265"/>
    <cellStyle name="Normal 212 2 4" xfId="1266"/>
    <cellStyle name="Normal 212 2 4 2" xfId="1267"/>
    <cellStyle name="Normal 212 2 5" xfId="1268"/>
    <cellStyle name="Normal 212 2 5 2" xfId="1269"/>
    <cellStyle name="Normal 212 2 6" xfId="1270"/>
    <cellStyle name="Normal 212 3 2" xfId="1271"/>
    <cellStyle name="Normal 212 3 2 2" xfId="1272"/>
    <cellStyle name="Normal 212 3 3" xfId="1273"/>
    <cellStyle name="Normal 212 3 3 2" xfId="1274"/>
    <cellStyle name="Normal 212 3 4" xfId="1275"/>
    <cellStyle name="Normal 212 4" xfId="1276"/>
    <cellStyle name="Normal 212 4 2" xfId="1277"/>
    <cellStyle name="Normal 212 4 2 2" xfId="1278"/>
    <cellStyle name="Normal 212 4 3" xfId="1279"/>
    <cellStyle name="Normal 212 4 3 2" xfId="1280"/>
    <cellStyle name="Normal 212 4 4" xfId="1281"/>
    <cellStyle name="Normal 212 5" xfId="1282"/>
    <cellStyle name="Normal 212 5 2" xfId="1283"/>
    <cellStyle name="Normal 212 5 2 2" xfId="1284"/>
    <cellStyle name="Normal 212 5 3" xfId="1285"/>
    <cellStyle name="Normal 212 5 3 2" xfId="1286"/>
    <cellStyle name="Normal 212 5 4" xfId="1287"/>
    <cellStyle name="Normal 212 6" xfId="1288"/>
    <cellStyle name="Normal 212 6 2" xfId="1289"/>
    <cellStyle name="Normal 212 7" xfId="1290"/>
    <cellStyle name="Normal 212 7 2" xfId="1291"/>
    <cellStyle name="Normal 212 8" xfId="1292"/>
    <cellStyle name="Normal 212 8 2" xfId="1293"/>
    <cellStyle name="Normal 212 9" xfId="1294"/>
    <cellStyle name="Normal 213 2 2" xfId="1295"/>
    <cellStyle name="Normal 213 2 2 2" xfId="1296"/>
    <cellStyle name="Normal 213 2 2 2 2" xfId="1297"/>
    <cellStyle name="Normal 213 2 2 3" xfId="1298"/>
    <cellStyle name="Normal 213 2 2 3 2" xfId="1299"/>
    <cellStyle name="Normal 213 2 2 4" xfId="1300"/>
    <cellStyle name="Normal 213 2 3" xfId="1301"/>
    <cellStyle name="Normal 213 2 3 2" xfId="1302"/>
    <cellStyle name="Normal 213 2 4" xfId="1303"/>
    <cellStyle name="Normal 213 2 4 2" xfId="1304"/>
    <cellStyle name="Normal 213 2 5" xfId="1305"/>
    <cellStyle name="Normal 213 2 5 2" xfId="1306"/>
    <cellStyle name="Normal 213 2 6" xfId="1307"/>
    <cellStyle name="Normal 213 3 2" xfId="1308"/>
    <cellStyle name="Normal 213 3 2 2" xfId="1309"/>
    <cellStyle name="Normal 213 3 3" xfId="1310"/>
    <cellStyle name="Normal 213 3 3 2" xfId="1311"/>
    <cellStyle name="Normal 213 3 4" xfId="1312"/>
    <cellStyle name="Normal 213 4" xfId="1313"/>
    <cellStyle name="Normal 213 4 2" xfId="1314"/>
    <cellStyle name="Normal 213 4 2 2" xfId="1315"/>
    <cellStyle name="Normal 213 4 3" xfId="1316"/>
    <cellStyle name="Normal 213 4 3 2" xfId="1317"/>
    <cellStyle name="Normal 213 4 4" xfId="1318"/>
    <cellStyle name="Normal 213 5" xfId="1319"/>
    <cellStyle name="Normal 213 5 2" xfId="1320"/>
    <cellStyle name="Normal 213 5 2 2" xfId="1321"/>
    <cellStyle name="Normal 213 5 3" xfId="1322"/>
    <cellStyle name="Normal 213 5 3 2" xfId="1323"/>
    <cellStyle name="Normal 213 5 4" xfId="1324"/>
    <cellStyle name="Normal 213 6" xfId="1325"/>
    <cellStyle name="Normal 213 6 2" xfId="1326"/>
    <cellStyle name="Normal 213 7" xfId="1327"/>
    <cellStyle name="Normal 213 7 2" xfId="1328"/>
    <cellStyle name="Normal 213 8" xfId="1329"/>
    <cellStyle name="Normal 213 8 2" xfId="1330"/>
    <cellStyle name="Normal 213 9" xfId="1331"/>
    <cellStyle name="Normal 214 2 2" xfId="1332"/>
    <cellStyle name="Normal 214 2 2 2" xfId="1333"/>
    <cellStyle name="Normal 214 2 2 2 2" xfId="1334"/>
    <cellStyle name="Normal 214 2 2 3" xfId="1335"/>
    <cellStyle name="Normal 214 2 2 3 2" xfId="1336"/>
    <cellStyle name="Normal 214 2 2 4" xfId="1337"/>
    <cellStyle name="Normal 214 2 3" xfId="1338"/>
    <cellStyle name="Normal 214 2 3 2" xfId="1339"/>
    <cellStyle name="Normal 214 2 4" xfId="1340"/>
    <cellStyle name="Normal 214 2 4 2" xfId="1341"/>
    <cellStyle name="Normal 214 2 5" xfId="1342"/>
    <cellStyle name="Normal 214 2 5 2" xfId="1343"/>
    <cellStyle name="Normal 214 2 6" xfId="1344"/>
    <cellStyle name="Normal 214 3 2" xfId="1345"/>
    <cellStyle name="Normal 214 3 2 2" xfId="1346"/>
    <cellStyle name="Normal 214 3 3" xfId="1347"/>
    <cellStyle name="Normal 214 3 3 2" xfId="1348"/>
    <cellStyle name="Normal 214 3 4" xfId="1349"/>
    <cellStyle name="Normal 214 4" xfId="1350"/>
    <cellStyle name="Normal 214 4 2" xfId="1351"/>
    <cellStyle name="Normal 214 4 2 2" xfId="1352"/>
    <cellStyle name="Normal 214 4 3" xfId="1353"/>
    <cellStyle name="Normal 214 4 3 2" xfId="1354"/>
    <cellStyle name="Normal 214 4 4" xfId="1355"/>
    <cellStyle name="Normal 214 5" xfId="1356"/>
    <cellStyle name="Normal 214 5 2" xfId="1357"/>
    <cellStyle name="Normal 214 5 2 2" xfId="1358"/>
    <cellStyle name="Normal 214 5 3" xfId="1359"/>
    <cellStyle name="Normal 214 5 3 2" xfId="1360"/>
    <cellStyle name="Normal 214 5 4" xfId="1361"/>
    <cellStyle name="Normal 214 6" xfId="1362"/>
    <cellStyle name="Normal 214 6 2" xfId="1363"/>
    <cellStyle name="Normal 214 7" xfId="1364"/>
    <cellStyle name="Normal 214 7 2" xfId="1365"/>
    <cellStyle name="Normal 214 8" xfId="1366"/>
    <cellStyle name="Normal 214 8 2" xfId="1367"/>
    <cellStyle name="Normal 214 9" xfId="1368"/>
    <cellStyle name="Normal 215 2 2" xfId="1369"/>
    <cellStyle name="Normal 215 2 2 2" xfId="1370"/>
    <cellStyle name="Normal 215 2 2 2 2" xfId="1371"/>
    <cellStyle name="Normal 215 2 2 3" xfId="1372"/>
    <cellStyle name="Normal 215 2 2 3 2" xfId="1373"/>
    <cellStyle name="Normal 215 2 2 4" xfId="1374"/>
    <cellStyle name="Normal 215 2 3" xfId="1375"/>
    <cellStyle name="Normal 215 2 3 2" xfId="1376"/>
    <cellStyle name="Normal 215 2 4" xfId="1377"/>
    <cellStyle name="Normal 215 2 4 2" xfId="1378"/>
    <cellStyle name="Normal 215 2 5" xfId="1379"/>
    <cellStyle name="Normal 215 2 5 2" xfId="1380"/>
    <cellStyle name="Normal 215 2 6" xfId="1381"/>
    <cellStyle name="Normal 215 3 2" xfId="1382"/>
    <cellStyle name="Normal 215 3 2 2" xfId="1383"/>
    <cellStyle name="Normal 215 3 3" xfId="1384"/>
    <cellStyle name="Normal 215 3 3 2" xfId="1385"/>
    <cellStyle name="Normal 215 3 4" xfId="1386"/>
    <cellStyle name="Normal 215 4" xfId="1387"/>
    <cellStyle name="Normal 215 4 2" xfId="1388"/>
    <cellStyle name="Normal 215 4 2 2" xfId="1389"/>
    <cellStyle name="Normal 215 4 3" xfId="1390"/>
    <cellStyle name="Normal 215 4 3 2" xfId="1391"/>
    <cellStyle name="Normal 215 4 4" xfId="1392"/>
    <cellStyle name="Normal 215 5" xfId="1393"/>
    <cellStyle name="Normal 215 5 2" xfId="1394"/>
    <cellStyle name="Normal 215 5 2 2" xfId="1395"/>
    <cellStyle name="Normal 215 5 3" xfId="1396"/>
    <cellStyle name="Normal 215 5 3 2" xfId="1397"/>
    <cellStyle name="Normal 215 5 4" xfId="1398"/>
    <cellStyle name="Normal 215 6" xfId="1399"/>
    <cellStyle name="Normal 215 6 2" xfId="1400"/>
    <cellStyle name="Normal 215 7" xfId="1401"/>
    <cellStyle name="Normal 215 7 2" xfId="1402"/>
    <cellStyle name="Normal 215 8" xfId="1403"/>
    <cellStyle name="Normal 215 8 2" xfId="1404"/>
    <cellStyle name="Normal 215 9" xfId="1405"/>
    <cellStyle name="Normal 216 2 2" xfId="1406"/>
    <cellStyle name="Normal 216 2 2 2" xfId="1407"/>
    <cellStyle name="Normal 216 2 2 2 2" xfId="1408"/>
    <cellStyle name="Normal 216 2 2 3" xfId="1409"/>
    <cellStyle name="Normal 216 2 2 3 2" xfId="1410"/>
    <cellStyle name="Normal 216 2 2 4" xfId="1411"/>
    <cellStyle name="Normal 216 2 3" xfId="1412"/>
    <cellStyle name="Normal 216 2 3 2" xfId="1413"/>
    <cellStyle name="Normal 216 2 4" xfId="1414"/>
    <cellStyle name="Normal 216 2 4 2" xfId="1415"/>
    <cellStyle name="Normal 216 2 5" xfId="1416"/>
    <cellStyle name="Normal 216 2 5 2" xfId="1417"/>
    <cellStyle name="Normal 216 2 6" xfId="1418"/>
    <cellStyle name="Normal 216 3" xfId="1419"/>
    <cellStyle name="Normal 216 3 2" xfId="1420"/>
    <cellStyle name="Normal 216 3 2 2" xfId="1421"/>
    <cellStyle name="Normal 216 3 3" xfId="1422"/>
    <cellStyle name="Normal 216 3 3 2" xfId="1423"/>
    <cellStyle name="Normal 216 3 4" xfId="1424"/>
    <cellStyle name="Normal 216 4" xfId="1425"/>
    <cellStyle name="Normal 216 4 2" xfId="1426"/>
    <cellStyle name="Normal 216 4 2 2" xfId="1427"/>
    <cellStyle name="Normal 216 4 3" xfId="1428"/>
    <cellStyle name="Normal 216 4 3 2" xfId="1429"/>
    <cellStyle name="Normal 216 4 4" xfId="1430"/>
    <cellStyle name="Normal 216 5" xfId="1431"/>
    <cellStyle name="Normal 216 5 2" xfId="1432"/>
    <cellStyle name="Normal 216 6" xfId="1433"/>
    <cellStyle name="Normal 216 6 2" xfId="1434"/>
    <cellStyle name="Normal 216 7" xfId="1435"/>
    <cellStyle name="Normal 216 7 2" xfId="1436"/>
    <cellStyle name="Normal 216 8" xfId="1437"/>
    <cellStyle name="Normal 217 2 2" xfId="1438"/>
    <cellStyle name="Normal 217 2 2 2" xfId="1439"/>
    <cellStyle name="Normal 217 2 2 2 2" xfId="1440"/>
    <cellStyle name="Normal 217 2 2 3" xfId="1441"/>
    <cellStyle name="Normal 217 2 2 3 2" xfId="1442"/>
    <cellStyle name="Normal 217 2 2 4" xfId="1443"/>
    <cellStyle name="Normal 217 2 3" xfId="1444"/>
    <cellStyle name="Normal 217 2 3 2" xfId="1445"/>
    <cellStyle name="Normal 217 2 4" xfId="1446"/>
    <cellStyle name="Normal 217 2 4 2" xfId="1447"/>
    <cellStyle name="Normal 217 2 5" xfId="1448"/>
    <cellStyle name="Normal 217 2 5 2" xfId="1449"/>
    <cellStyle name="Normal 217 2 6" xfId="1450"/>
    <cellStyle name="Normal 217 3 2" xfId="1451"/>
    <cellStyle name="Normal 217 3 2 2" xfId="1452"/>
    <cellStyle name="Normal 217 3 3" xfId="1453"/>
    <cellStyle name="Normal 217 3 3 2" xfId="1454"/>
    <cellStyle name="Normal 217 3 4" xfId="1455"/>
    <cellStyle name="Normal 217 4" xfId="1456"/>
    <cellStyle name="Normal 217 4 2" xfId="1457"/>
    <cellStyle name="Normal 217 4 2 2" xfId="1458"/>
    <cellStyle name="Normal 217 4 3" xfId="1459"/>
    <cellStyle name="Normal 217 4 3 2" xfId="1460"/>
    <cellStyle name="Normal 217 4 4" xfId="1461"/>
    <cellStyle name="Normal 217 5" xfId="1462"/>
    <cellStyle name="Normal 217 5 2" xfId="1463"/>
    <cellStyle name="Normal 217 5 2 2" xfId="1464"/>
    <cellStyle name="Normal 217 5 3" xfId="1465"/>
    <cellStyle name="Normal 217 5 3 2" xfId="1466"/>
    <cellStyle name="Normal 217 5 4" xfId="1467"/>
    <cellStyle name="Normal 217 6" xfId="1468"/>
    <cellStyle name="Normal 217 6 2" xfId="1469"/>
    <cellStyle name="Normal 217 7" xfId="1470"/>
    <cellStyle name="Normal 217 7 2" xfId="1471"/>
    <cellStyle name="Normal 217 8" xfId="1472"/>
    <cellStyle name="Normal 217 8 2" xfId="1473"/>
    <cellStyle name="Normal 217 9" xfId="1474"/>
    <cellStyle name="Normal 218 2 2" xfId="1475"/>
    <cellStyle name="Normal 218 2 2 2" xfId="1476"/>
    <cellStyle name="Normal 218 2 2 2 2" xfId="1477"/>
    <cellStyle name="Normal 218 2 2 3" xfId="1478"/>
    <cellStyle name="Normal 218 2 2 3 2" xfId="1479"/>
    <cellStyle name="Normal 218 2 2 4" xfId="1480"/>
    <cellStyle name="Normal 218 2 3" xfId="1481"/>
    <cellStyle name="Normal 218 2 3 2" xfId="1482"/>
    <cellStyle name="Normal 218 2 4" xfId="1483"/>
    <cellStyle name="Normal 218 2 4 2" xfId="1484"/>
    <cellStyle name="Normal 218 2 5" xfId="1485"/>
    <cellStyle name="Normal 218 2 5 2" xfId="1486"/>
    <cellStyle name="Normal 218 2 6" xfId="1487"/>
    <cellStyle name="Normal 218 3 2" xfId="1488"/>
    <cellStyle name="Normal 218 3 2 2" xfId="1489"/>
    <cellStyle name="Normal 218 3 3" xfId="1490"/>
    <cellStyle name="Normal 218 3 3 2" xfId="1491"/>
    <cellStyle name="Normal 218 3 4" xfId="1492"/>
    <cellStyle name="Normal 218 4" xfId="1493"/>
    <cellStyle name="Normal 218 4 2" xfId="1494"/>
    <cellStyle name="Normal 218 4 2 2" xfId="1495"/>
    <cellStyle name="Normal 218 4 3" xfId="1496"/>
    <cellStyle name="Normal 218 4 3 2" xfId="1497"/>
    <cellStyle name="Normal 218 4 4" xfId="1498"/>
    <cellStyle name="Normal 218 5" xfId="1499"/>
    <cellStyle name="Normal 218 5 2" xfId="1500"/>
    <cellStyle name="Normal 218 5 2 2" xfId="1501"/>
    <cellStyle name="Normal 218 5 3" xfId="1502"/>
    <cellStyle name="Normal 218 5 3 2" xfId="1503"/>
    <cellStyle name="Normal 218 5 4" xfId="1504"/>
    <cellStyle name="Normal 218 6" xfId="1505"/>
    <cellStyle name="Normal 218 6 2" xfId="1506"/>
    <cellStyle name="Normal 218 7" xfId="1507"/>
    <cellStyle name="Normal 218 7 2" xfId="1508"/>
    <cellStyle name="Normal 218 8" xfId="1509"/>
    <cellStyle name="Normal 218 8 2" xfId="1510"/>
    <cellStyle name="Normal 218 9" xfId="1511"/>
    <cellStyle name="Normal 219 2 2" xfId="1512"/>
    <cellStyle name="Normal 219 2 2 2" xfId="1513"/>
    <cellStyle name="Normal 219 2 2 2 2" xfId="1514"/>
    <cellStyle name="Normal 219 2 2 3" xfId="1515"/>
    <cellStyle name="Normal 219 2 2 3 2" xfId="1516"/>
    <cellStyle name="Normal 219 2 2 4" xfId="1517"/>
    <cellStyle name="Normal 219 2 3" xfId="1518"/>
    <cellStyle name="Normal 219 2 3 2" xfId="1519"/>
    <cellStyle name="Normal 219 2 4" xfId="1520"/>
    <cellStyle name="Normal 219 2 4 2" xfId="1521"/>
    <cellStyle name="Normal 219 2 5" xfId="1522"/>
    <cellStyle name="Normal 219 2 5 2" xfId="1523"/>
    <cellStyle name="Normal 219 2 6" xfId="1524"/>
    <cellStyle name="Normal 219 3 2" xfId="1525"/>
    <cellStyle name="Normal 219 3 2 2" xfId="1526"/>
    <cellStyle name="Normal 219 3 3" xfId="1527"/>
    <cellStyle name="Normal 219 3 3 2" xfId="1528"/>
    <cellStyle name="Normal 219 3 4" xfId="1529"/>
    <cellStyle name="Normal 219 4" xfId="1530"/>
    <cellStyle name="Normal 219 4 2" xfId="1531"/>
    <cellStyle name="Normal 219 4 2 2" xfId="1532"/>
    <cellStyle name="Normal 219 4 3" xfId="1533"/>
    <cellStyle name="Normal 219 4 3 2" xfId="1534"/>
    <cellStyle name="Normal 219 4 4" xfId="1535"/>
    <cellStyle name="Normal 219 5" xfId="1536"/>
    <cellStyle name="Normal 219 5 2" xfId="1537"/>
    <cellStyle name="Normal 219 5 2 2" xfId="1538"/>
    <cellStyle name="Normal 219 5 3" xfId="1539"/>
    <cellStyle name="Normal 219 5 3 2" xfId="1540"/>
    <cellStyle name="Normal 219 5 4" xfId="1541"/>
    <cellStyle name="Normal 219 6" xfId="1542"/>
    <cellStyle name="Normal 219 6 2" xfId="1543"/>
    <cellStyle name="Normal 219 7" xfId="1544"/>
    <cellStyle name="Normal 219 7 2" xfId="1545"/>
    <cellStyle name="Normal 219 8" xfId="1546"/>
    <cellStyle name="Normal 219 8 2" xfId="1547"/>
    <cellStyle name="Normal 219 9" xfId="1548"/>
    <cellStyle name="Normal 22" xfId="1549"/>
    <cellStyle name="Normal 220 2 2" xfId="1550"/>
    <cellStyle name="Normal 220 2 2 2" xfId="1551"/>
    <cellStyle name="Normal 220 2 2 2 2" xfId="1552"/>
    <cellStyle name="Normal 220 2 2 3" xfId="1553"/>
    <cellStyle name="Normal 220 2 2 3 2" xfId="1554"/>
    <cellStyle name="Normal 220 2 2 4" xfId="1555"/>
    <cellStyle name="Normal 220 2 3" xfId="1556"/>
    <cellStyle name="Normal 220 2 3 2" xfId="1557"/>
    <cellStyle name="Normal 220 2 4" xfId="1558"/>
    <cellStyle name="Normal 220 2 4 2" xfId="1559"/>
    <cellStyle name="Normal 220 2 5" xfId="1560"/>
    <cellStyle name="Normal 220 2 5 2" xfId="1561"/>
    <cellStyle name="Normal 220 2 6" xfId="1562"/>
    <cellStyle name="Normal 220 3 2" xfId="1563"/>
    <cellStyle name="Normal 220 3 2 2" xfId="1564"/>
    <cellStyle name="Normal 220 3 3" xfId="1565"/>
    <cellStyle name="Normal 220 3 3 2" xfId="1566"/>
    <cellStyle name="Normal 220 3 4" xfId="1567"/>
    <cellStyle name="Normal 220 4" xfId="1568"/>
    <cellStyle name="Normal 220 4 2" xfId="1569"/>
    <cellStyle name="Normal 220 4 2 2" xfId="1570"/>
    <cellStyle name="Normal 220 4 3" xfId="1571"/>
    <cellStyle name="Normal 220 4 3 2" xfId="1572"/>
    <cellStyle name="Normal 220 4 4" xfId="1573"/>
    <cellStyle name="Normal 220 5" xfId="1574"/>
    <cellStyle name="Normal 220 5 2" xfId="1575"/>
    <cellStyle name="Normal 220 5 2 2" xfId="1576"/>
    <cellStyle name="Normal 220 5 3" xfId="1577"/>
    <cellStyle name="Normal 220 5 3 2" xfId="1578"/>
    <cellStyle name="Normal 220 5 4" xfId="1579"/>
    <cellStyle name="Normal 220 6" xfId="1580"/>
    <cellStyle name="Normal 220 6 2" xfId="1581"/>
    <cellStyle name="Normal 220 7" xfId="1582"/>
    <cellStyle name="Normal 220 7 2" xfId="1583"/>
    <cellStyle name="Normal 220 8" xfId="1584"/>
    <cellStyle name="Normal 220 8 2" xfId="1585"/>
    <cellStyle name="Normal 220 9" xfId="1586"/>
    <cellStyle name="Normal 221 2 2" xfId="1587"/>
    <cellStyle name="Normal 221 2 2 2" xfId="1588"/>
    <cellStyle name="Normal 221 2 2 2 2" xfId="1589"/>
    <cellStyle name="Normal 221 2 2 3" xfId="1590"/>
    <cellStyle name="Normal 221 2 2 3 2" xfId="1591"/>
    <cellStyle name="Normal 221 2 2 4" xfId="1592"/>
    <cellStyle name="Normal 221 2 3" xfId="1593"/>
    <cellStyle name="Normal 221 2 3 2" xfId="1594"/>
    <cellStyle name="Normal 221 2 4" xfId="1595"/>
    <cellStyle name="Normal 221 2 4 2" xfId="1596"/>
    <cellStyle name="Normal 221 2 5" xfId="1597"/>
    <cellStyle name="Normal 221 2 5 2" xfId="1598"/>
    <cellStyle name="Normal 221 2 6" xfId="1599"/>
    <cellStyle name="Normal 221 3" xfId="1600"/>
    <cellStyle name="Normal 221 3 2" xfId="1601"/>
    <cellStyle name="Normal 221 3 2 2" xfId="1602"/>
    <cellStyle name="Normal 221 3 3" xfId="1603"/>
    <cellStyle name="Normal 221 3 3 2" xfId="1604"/>
    <cellStyle name="Normal 221 3 4" xfId="1605"/>
    <cellStyle name="Normal 221 4" xfId="1606"/>
    <cellStyle name="Normal 221 4 2" xfId="1607"/>
    <cellStyle name="Normal 221 4 2 2" xfId="1608"/>
    <cellStyle name="Normal 221 4 3" xfId="1609"/>
    <cellStyle name="Normal 221 4 3 2" xfId="1610"/>
    <cellStyle name="Normal 221 4 4" xfId="1611"/>
    <cellStyle name="Normal 221 5" xfId="1612"/>
    <cellStyle name="Normal 221 5 2" xfId="1613"/>
    <cellStyle name="Normal 221 6" xfId="1614"/>
    <cellStyle name="Normal 221 6 2" xfId="1615"/>
    <cellStyle name="Normal 221 7" xfId="1616"/>
    <cellStyle name="Normal 221 7 2" xfId="1617"/>
    <cellStyle name="Normal 221 8" xfId="1618"/>
    <cellStyle name="Normal 222 2 2" xfId="1619"/>
    <cellStyle name="Normal 222 2 2 2" xfId="1620"/>
    <cellStyle name="Normal 222 2 2 2 2" xfId="1621"/>
    <cellStyle name="Normal 222 2 2 3" xfId="1622"/>
    <cellStyle name="Normal 222 2 2 3 2" xfId="1623"/>
    <cellStyle name="Normal 222 2 2 4" xfId="1624"/>
    <cellStyle name="Normal 222 2 3" xfId="1625"/>
    <cellStyle name="Normal 222 2 3 2" xfId="1626"/>
    <cellStyle name="Normal 222 2 4" xfId="1627"/>
    <cellStyle name="Normal 222 2 4 2" xfId="1628"/>
    <cellStyle name="Normal 222 2 5" xfId="1629"/>
    <cellStyle name="Normal 222 2 5 2" xfId="1630"/>
    <cellStyle name="Normal 222 2 6" xfId="1631"/>
    <cellStyle name="Normal 222 3 2" xfId="1632"/>
    <cellStyle name="Normal 222 3 2 2" xfId="1633"/>
    <cellStyle name="Normal 222 3 3" xfId="1634"/>
    <cellStyle name="Normal 222 3 3 2" xfId="1635"/>
    <cellStyle name="Normal 222 3 4" xfId="1636"/>
    <cellStyle name="Normal 222 4" xfId="1637"/>
    <cellStyle name="Normal 222 4 2" xfId="1638"/>
    <cellStyle name="Normal 222 4 2 2" xfId="1639"/>
    <cellStyle name="Normal 222 4 3" xfId="1640"/>
    <cellStyle name="Normal 222 4 3 2" xfId="1641"/>
    <cellStyle name="Normal 222 4 4" xfId="1642"/>
    <cellStyle name="Normal 222 5" xfId="1643"/>
    <cellStyle name="Normal 222 5 2" xfId="1644"/>
    <cellStyle name="Normal 222 5 2 2" xfId="1645"/>
    <cellStyle name="Normal 222 5 3" xfId="1646"/>
    <cellStyle name="Normal 222 5 3 2" xfId="1647"/>
    <cellStyle name="Normal 222 5 4" xfId="1648"/>
    <cellStyle name="Normal 222 6" xfId="1649"/>
    <cellStyle name="Normal 222 6 2" xfId="1650"/>
    <cellStyle name="Normal 222 7" xfId="1651"/>
    <cellStyle name="Normal 222 7 2" xfId="1652"/>
    <cellStyle name="Normal 222 8" xfId="1653"/>
    <cellStyle name="Normal 222 8 2" xfId="1654"/>
    <cellStyle name="Normal 222 9" xfId="1655"/>
    <cellStyle name="Normal 223 2 2" xfId="1656"/>
    <cellStyle name="Normal 223 2 2 2" xfId="1657"/>
    <cellStyle name="Normal 223 2 2 2 2" xfId="1658"/>
    <cellStyle name="Normal 223 2 2 3" xfId="1659"/>
    <cellStyle name="Normal 223 2 2 3 2" xfId="1660"/>
    <cellStyle name="Normal 223 2 2 4" xfId="1661"/>
    <cellStyle name="Normal 223 2 3" xfId="1662"/>
    <cellStyle name="Normal 223 2 3 2" xfId="1663"/>
    <cellStyle name="Normal 223 2 4" xfId="1664"/>
    <cellStyle name="Normal 223 2 4 2" xfId="1665"/>
    <cellStyle name="Normal 223 2 5" xfId="1666"/>
    <cellStyle name="Normal 223 2 5 2" xfId="1667"/>
    <cellStyle name="Normal 223 2 6" xfId="1668"/>
    <cellStyle name="Normal 223 3 2" xfId="1669"/>
    <cellStyle name="Normal 223 3 2 2" xfId="1670"/>
    <cellStyle name="Normal 223 3 3" xfId="1671"/>
    <cellStyle name="Normal 223 3 3 2" xfId="1672"/>
    <cellStyle name="Normal 223 3 4" xfId="1673"/>
    <cellStyle name="Normal 223 4" xfId="1674"/>
    <cellStyle name="Normal 223 4 2" xfId="1675"/>
    <cellStyle name="Normal 223 4 2 2" xfId="1676"/>
    <cellStyle name="Normal 223 4 3" xfId="1677"/>
    <cellStyle name="Normal 223 4 3 2" xfId="1678"/>
    <cellStyle name="Normal 223 4 4" xfId="1679"/>
    <cellStyle name="Normal 223 5" xfId="1680"/>
    <cellStyle name="Normal 223 5 2" xfId="1681"/>
    <cellStyle name="Normal 223 5 2 2" xfId="1682"/>
    <cellStyle name="Normal 223 5 3" xfId="1683"/>
    <cellStyle name="Normal 223 5 3 2" xfId="1684"/>
    <cellStyle name="Normal 223 5 4" xfId="1685"/>
    <cellStyle name="Normal 223 6" xfId="1686"/>
    <cellStyle name="Normal 223 6 2" xfId="1687"/>
    <cellStyle name="Normal 223 7" xfId="1688"/>
    <cellStyle name="Normal 223 7 2" xfId="1689"/>
    <cellStyle name="Normal 223 8" xfId="1690"/>
    <cellStyle name="Normal 223 8 2" xfId="1691"/>
    <cellStyle name="Normal 223 9" xfId="1692"/>
    <cellStyle name="Normal 224 2 2" xfId="1693"/>
    <cellStyle name="Normal 224 2 2 2" xfId="1694"/>
    <cellStyle name="Normal 224 2 2 2 2" xfId="1695"/>
    <cellStyle name="Normal 224 2 2 3" xfId="1696"/>
    <cellStyle name="Normal 224 2 2 3 2" xfId="1697"/>
    <cellStyle name="Normal 224 2 2 4" xfId="1698"/>
    <cellStyle name="Normal 224 2 3" xfId="1699"/>
    <cellStyle name="Normal 224 2 3 2" xfId="1700"/>
    <cellStyle name="Normal 224 2 4" xfId="1701"/>
    <cellStyle name="Normal 224 2 4 2" xfId="1702"/>
    <cellStyle name="Normal 224 2 5" xfId="1703"/>
    <cellStyle name="Normal 224 2 5 2" xfId="1704"/>
    <cellStyle name="Normal 224 2 6" xfId="1705"/>
    <cellStyle name="Normal 224 3 2" xfId="1706"/>
    <cellStyle name="Normal 224 3 2 2" xfId="1707"/>
    <cellStyle name="Normal 224 3 3" xfId="1708"/>
    <cellStyle name="Normal 224 3 3 2" xfId="1709"/>
    <cellStyle name="Normal 224 3 4" xfId="1710"/>
    <cellStyle name="Normal 224 4" xfId="1711"/>
    <cellStyle name="Normal 224 4 2" xfId="1712"/>
    <cellStyle name="Normal 224 4 2 2" xfId="1713"/>
    <cellStyle name="Normal 224 4 3" xfId="1714"/>
    <cellStyle name="Normal 224 4 3 2" xfId="1715"/>
    <cellStyle name="Normal 224 4 4" xfId="1716"/>
    <cellStyle name="Normal 224 5" xfId="1717"/>
    <cellStyle name="Normal 224 5 2" xfId="1718"/>
    <cellStyle name="Normal 224 5 2 2" xfId="1719"/>
    <cellStyle name="Normal 224 5 3" xfId="1720"/>
    <cellStyle name="Normal 224 5 3 2" xfId="1721"/>
    <cellStyle name="Normal 224 5 4" xfId="1722"/>
    <cellStyle name="Normal 224 6" xfId="1723"/>
    <cellStyle name="Normal 224 6 2" xfId="1724"/>
    <cellStyle name="Normal 224 7" xfId="1725"/>
    <cellStyle name="Normal 224 7 2" xfId="1726"/>
    <cellStyle name="Normal 224 8" xfId="1727"/>
    <cellStyle name="Normal 224 8 2" xfId="1728"/>
    <cellStyle name="Normal 224 9" xfId="1729"/>
    <cellStyle name="Normal 225 2 2" xfId="1730"/>
    <cellStyle name="Normal 225 2 2 2" xfId="1731"/>
    <cellStyle name="Normal 225 2 2 2 2" xfId="1732"/>
    <cellStyle name="Normal 225 2 2 3" xfId="1733"/>
    <cellStyle name="Normal 225 2 2 3 2" xfId="1734"/>
    <cellStyle name="Normal 225 2 2 4" xfId="1735"/>
    <cellStyle name="Normal 225 2 3" xfId="1736"/>
    <cellStyle name="Normal 225 2 3 2" xfId="1737"/>
    <cellStyle name="Normal 225 2 4" xfId="1738"/>
    <cellStyle name="Normal 225 2 4 2" xfId="1739"/>
    <cellStyle name="Normal 225 2 5" xfId="1740"/>
    <cellStyle name="Normal 225 2 5 2" xfId="1741"/>
    <cellStyle name="Normal 225 2 6" xfId="1742"/>
    <cellStyle name="Normal 225 3 2" xfId="1743"/>
    <cellStyle name="Normal 225 3 2 2" xfId="1744"/>
    <cellStyle name="Normal 225 3 3" xfId="1745"/>
    <cellStyle name="Normal 225 3 3 2" xfId="1746"/>
    <cellStyle name="Normal 225 3 4" xfId="1747"/>
    <cellStyle name="Normal 225 4" xfId="1748"/>
    <cellStyle name="Normal 225 4 2" xfId="1749"/>
    <cellStyle name="Normal 225 4 2 2" xfId="1750"/>
    <cellStyle name="Normal 225 4 3" xfId="1751"/>
    <cellStyle name="Normal 225 4 3 2" xfId="1752"/>
    <cellStyle name="Normal 225 4 4" xfId="1753"/>
    <cellStyle name="Normal 225 5" xfId="1754"/>
    <cellStyle name="Normal 225 5 2" xfId="1755"/>
    <cellStyle name="Normal 225 5 2 2" xfId="1756"/>
    <cellStyle name="Normal 225 5 3" xfId="1757"/>
    <cellStyle name="Normal 225 5 3 2" xfId="1758"/>
    <cellStyle name="Normal 225 5 4" xfId="1759"/>
    <cellStyle name="Normal 225 6" xfId="1760"/>
    <cellStyle name="Normal 225 6 2" xfId="1761"/>
    <cellStyle name="Normal 225 7" xfId="1762"/>
    <cellStyle name="Normal 225 7 2" xfId="1763"/>
    <cellStyle name="Normal 225 8" xfId="1764"/>
    <cellStyle name="Normal 225 8 2" xfId="1765"/>
    <cellStyle name="Normal 225 9" xfId="1766"/>
    <cellStyle name="Normal 226 2 2" xfId="1767"/>
    <cellStyle name="Normal 226 2 2 2" xfId="1768"/>
    <cellStyle name="Normal 226 2 2 2 2" xfId="1769"/>
    <cellStyle name="Normal 226 2 2 3" xfId="1770"/>
    <cellStyle name="Normal 226 2 2 3 2" xfId="1771"/>
    <cellStyle name="Normal 226 2 2 4" xfId="1772"/>
    <cellStyle name="Normal 226 2 3" xfId="1773"/>
    <cellStyle name="Normal 226 2 3 2" xfId="1774"/>
    <cellStyle name="Normal 226 2 4" xfId="1775"/>
    <cellStyle name="Normal 226 2 4 2" xfId="1776"/>
    <cellStyle name="Normal 226 2 5" xfId="1777"/>
    <cellStyle name="Normal 226 2 5 2" xfId="1778"/>
    <cellStyle name="Normal 226 2 6" xfId="1779"/>
    <cellStyle name="Normal 226 3 2" xfId="1780"/>
    <cellStyle name="Normal 226 3 2 2" xfId="1781"/>
    <cellStyle name="Normal 226 3 3" xfId="1782"/>
    <cellStyle name="Normal 226 3 3 2" xfId="1783"/>
    <cellStyle name="Normal 226 3 4" xfId="1784"/>
    <cellStyle name="Normal 226 4" xfId="1785"/>
    <cellStyle name="Normal 226 4 2" xfId="1786"/>
    <cellStyle name="Normal 226 4 2 2" xfId="1787"/>
    <cellStyle name="Normal 226 4 3" xfId="1788"/>
    <cellStyle name="Normal 226 4 3 2" xfId="1789"/>
    <cellStyle name="Normal 226 4 4" xfId="1790"/>
    <cellStyle name="Normal 226 5" xfId="1791"/>
    <cellStyle name="Normal 226 5 2" xfId="1792"/>
    <cellStyle name="Normal 226 5 2 2" xfId="1793"/>
    <cellStyle name="Normal 226 5 3" xfId="1794"/>
    <cellStyle name="Normal 226 5 3 2" xfId="1795"/>
    <cellStyle name="Normal 226 5 4" xfId="1796"/>
    <cellStyle name="Normal 226 6" xfId="1797"/>
    <cellStyle name="Normal 226 6 2" xfId="1798"/>
    <cellStyle name="Normal 226 7" xfId="1799"/>
    <cellStyle name="Normal 226 7 2" xfId="1800"/>
    <cellStyle name="Normal 226 8" xfId="1801"/>
    <cellStyle name="Normal 226 8 2" xfId="1802"/>
    <cellStyle name="Normal 226 9" xfId="1803"/>
    <cellStyle name="Normal 227 2 2" xfId="1804"/>
    <cellStyle name="Normal 227 2 2 2" xfId="1805"/>
    <cellStyle name="Normal 227 2 2 2 2" xfId="1806"/>
    <cellStyle name="Normal 227 2 2 3" xfId="1807"/>
    <cellStyle name="Normal 227 2 2 3 2" xfId="1808"/>
    <cellStyle name="Normal 227 2 2 4" xfId="1809"/>
    <cellStyle name="Normal 227 2 3" xfId="1810"/>
    <cellStyle name="Normal 227 2 3 2" xfId="1811"/>
    <cellStyle name="Normal 227 2 4" xfId="1812"/>
    <cellStyle name="Normal 227 2 4 2" xfId="1813"/>
    <cellStyle name="Normal 227 2 5" xfId="1814"/>
    <cellStyle name="Normal 227 2 5 2" xfId="1815"/>
    <cellStyle name="Normal 227 2 6" xfId="1816"/>
    <cellStyle name="Normal 227 3 2" xfId="1817"/>
    <cellStyle name="Normal 227 3 2 2" xfId="1818"/>
    <cellStyle name="Normal 227 3 3" xfId="1819"/>
    <cellStyle name="Normal 227 3 3 2" xfId="1820"/>
    <cellStyle name="Normal 227 3 4" xfId="1821"/>
    <cellStyle name="Normal 227 4" xfId="1822"/>
    <cellStyle name="Normal 227 4 2" xfId="1823"/>
    <cellStyle name="Normal 227 4 2 2" xfId="1824"/>
    <cellStyle name="Normal 227 4 3" xfId="1825"/>
    <cellStyle name="Normal 227 4 3 2" xfId="1826"/>
    <cellStyle name="Normal 227 4 4" xfId="1827"/>
    <cellStyle name="Normal 227 5" xfId="1828"/>
    <cellStyle name="Normal 227 5 2" xfId="1829"/>
    <cellStyle name="Normal 227 5 2 2" xfId="1830"/>
    <cellStyle name="Normal 227 5 3" xfId="1831"/>
    <cellStyle name="Normal 227 5 3 2" xfId="1832"/>
    <cellStyle name="Normal 227 5 4" xfId="1833"/>
    <cellStyle name="Normal 227 6" xfId="1834"/>
    <cellStyle name="Normal 227 6 2" xfId="1835"/>
    <cellStyle name="Normal 227 7" xfId="1836"/>
    <cellStyle name="Normal 227 7 2" xfId="1837"/>
    <cellStyle name="Normal 227 8" xfId="1838"/>
    <cellStyle name="Normal 227 8 2" xfId="1839"/>
    <cellStyle name="Normal 227 9" xfId="1840"/>
    <cellStyle name="Normal 228 2 2" xfId="1841"/>
    <cellStyle name="Normal 228 2 2 2" xfId="1842"/>
    <cellStyle name="Normal 228 2 2 2 2" xfId="1843"/>
    <cellStyle name="Normal 228 2 2 3" xfId="1844"/>
    <cellStyle name="Normal 228 2 2 3 2" xfId="1845"/>
    <cellStyle name="Normal 228 2 2 4" xfId="1846"/>
    <cellStyle name="Normal 228 2 3" xfId="1847"/>
    <cellStyle name="Normal 228 2 3 2" xfId="1848"/>
    <cellStyle name="Normal 228 2 4" xfId="1849"/>
    <cellStyle name="Normal 228 2 4 2" xfId="1850"/>
    <cellStyle name="Normal 228 2 5" xfId="1851"/>
    <cellStyle name="Normal 228 2 5 2" xfId="1852"/>
    <cellStyle name="Normal 228 2 6" xfId="1853"/>
    <cellStyle name="Normal 228 3 2" xfId="1854"/>
    <cellStyle name="Normal 228 3 2 2" xfId="1855"/>
    <cellStyle name="Normal 228 3 3" xfId="1856"/>
    <cellStyle name="Normal 228 3 3 2" xfId="1857"/>
    <cellStyle name="Normal 228 3 4" xfId="1858"/>
    <cellStyle name="Normal 228 4" xfId="1859"/>
    <cellStyle name="Normal 228 4 2" xfId="1860"/>
    <cellStyle name="Normal 228 4 2 2" xfId="1861"/>
    <cellStyle name="Normal 228 4 3" xfId="1862"/>
    <cellStyle name="Normal 228 4 3 2" xfId="1863"/>
    <cellStyle name="Normal 228 4 4" xfId="1864"/>
    <cellStyle name="Normal 228 5" xfId="1865"/>
    <cellStyle name="Normal 228 5 2" xfId="1866"/>
    <cellStyle name="Normal 228 5 2 2" xfId="1867"/>
    <cellStyle name="Normal 228 5 3" xfId="1868"/>
    <cellStyle name="Normal 228 5 3 2" xfId="1869"/>
    <cellStyle name="Normal 228 5 4" xfId="1870"/>
    <cellStyle name="Normal 228 6" xfId="1871"/>
    <cellStyle name="Normal 228 6 2" xfId="1872"/>
    <cellStyle name="Normal 228 7" xfId="1873"/>
    <cellStyle name="Normal 228 7 2" xfId="1874"/>
    <cellStyle name="Normal 228 8" xfId="1875"/>
    <cellStyle name="Normal 228 8 2" xfId="1876"/>
    <cellStyle name="Normal 228 9" xfId="1877"/>
    <cellStyle name="Normal 229 2 2" xfId="1878"/>
    <cellStyle name="Normal 229 2 2 2" xfId="1879"/>
    <cellStyle name="Normal 229 2 2 2 2" xfId="1880"/>
    <cellStyle name="Normal 229 2 2 3" xfId="1881"/>
    <cellStyle name="Normal 229 2 2 3 2" xfId="1882"/>
    <cellStyle name="Normal 229 2 2 4" xfId="1883"/>
    <cellStyle name="Normal 229 2 3" xfId="1884"/>
    <cellStyle name="Normal 229 2 3 2" xfId="1885"/>
    <cellStyle name="Normal 229 2 4" xfId="1886"/>
    <cellStyle name="Normal 229 2 4 2" xfId="1887"/>
    <cellStyle name="Normal 229 2 5" xfId="1888"/>
    <cellStyle name="Normal 229 2 5 2" xfId="1889"/>
    <cellStyle name="Normal 229 2 6" xfId="1890"/>
    <cellStyle name="Normal 229 3 2" xfId="1891"/>
    <cellStyle name="Normal 229 3 2 2" xfId="1892"/>
    <cellStyle name="Normal 229 3 3" xfId="1893"/>
    <cellStyle name="Normal 229 3 3 2" xfId="1894"/>
    <cellStyle name="Normal 229 3 4" xfId="1895"/>
    <cellStyle name="Normal 229 4" xfId="1896"/>
    <cellStyle name="Normal 229 4 2" xfId="1897"/>
    <cellStyle name="Normal 229 4 2 2" xfId="1898"/>
    <cellStyle name="Normal 229 4 3" xfId="1899"/>
    <cellStyle name="Normal 229 4 3 2" xfId="1900"/>
    <cellStyle name="Normal 229 4 4" xfId="1901"/>
    <cellStyle name="Normal 229 5" xfId="1902"/>
    <cellStyle name="Normal 229 5 2" xfId="1903"/>
    <cellStyle name="Normal 229 5 2 2" xfId="1904"/>
    <cellStyle name="Normal 229 5 3" xfId="1905"/>
    <cellStyle name="Normal 229 5 3 2" xfId="1906"/>
    <cellStyle name="Normal 229 5 4" xfId="1907"/>
    <cellStyle name="Normal 229 6" xfId="1908"/>
    <cellStyle name="Normal 229 6 2" xfId="1909"/>
    <cellStyle name="Normal 229 7" xfId="1910"/>
    <cellStyle name="Normal 229 7 2" xfId="1911"/>
    <cellStyle name="Normal 229 8" xfId="1912"/>
    <cellStyle name="Normal 229 8 2" xfId="1913"/>
    <cellStyle name="Normal 229 9" xfId="1914"/>
    <cellStyle name="Normal 23" xfId="1915"/>
    <cellStyle name="Normal 230 2 2" xfId="1916"/>
    <cellStyle name="Normal 230 2 2 2" xfId="1917"/>
    <cellStyle name="Normal 230 2 2 2 2" xfId="1918"/>
    <cellStyle name="Normal 230 2 2 3" xfId="1919"/>
    <cellStyle name="Normal 230 2 2 3 2" xfId="1920"/>
    <cellStyle name="Normal 230 2 2 4" xfId="1921"/>
    <cellStyle name="Normal 230 2 3" xfId="1922"/>
    <cellStyle name="Normal 230 2 3 2" xfId="1923"/>
    <cellStyle name="Normal 230 2 4" xfId="1924"/>
    <cellStyle name="Normal 230 2 4 2" xfId="1925"/>
    <cellStyle name="Normal 230 2 5" xfId="1926"/>
    <cellStyle name="Normal 230 2 5 2" xfId="1927"/>
    <cellStyle name="Normal 230 2 6" xfId="1928"/>
    <cellStyle name="Normal 230 3 2" xfId="1929"/>
    <cellStyle name="Normal 230 3 2 2" xfId="1930"/>
    <cellStyle name="Normal 230 3 3" xfId="1931"/>
    <cellStyle name="Normal 230 3 3 2" xfId="1932"/>
    <cellStyle name="Normal 230 3 4" xfId="1933"/>
    <cellStyle name="Normal 230 4" xfId="1934"/>
    <cellStyle name="Normal 230 4 2" xfId="1935"/>
    <cellStyle name="Normal 230 4 2 2" xfId="1936"/>
    <cellStyle name="Normal 230 4 3" xfId="1937"/>
    <cellStyle name="Normal 230 4 3 2" xfId="1938"/>
    <cellStyle name="Normal 230 4 4" xfId="1939"/>
    <cellStyle name="Normal 230 5" xfId="1940"/>
    <cellStyle name="Normal 230 5 2" xfId="1941"/>
    <cellStyle name="Normal 230 5 2 2" xfId="1942"/>
    <cellStyle name="Normal 230 5 3" xfId="1943"/>
    <cellStyle name="Normal 230 5 3 2" xfId="1944"/>
    <cellStyle name="Normal 230 5 4" xfId="1945"/>
    <cellStyle name="Normal 230 6" xfId="1946"/>
    <cellStyle name="Normal 230 6 2" xfId="1947"/>
    <cellStyle name="Normal 230 7" xfId="1948"/>
    <cellStyle name="Normal 230 7 2" xfId="1949"/>
    <cellStyle name="Normal 230 8" xfId="1950"/>
    <cellStyle name="Normal 230 8 2" xfId="1951"/>
    <cellStyle name="Normal 230 9" xfId="1952"/>
    <cellStyle name="Normal 231 2 2" xfId="1953"/>
    <cellStyle name="Normal 231 2 2 2" xfId="1954"/>
    <cellStyle name="Normal 231 2 2 2 2" xfId="1955"/>
    <cellStyle name="Normal 231 2 2 3" xfId="1956"/>
    <cellStyle name="Normal 231 2 2 3 2" xfId="1957"/>
    <cellStyle name="Normal 231 2 2 4" xfId="1958"/>
    <cellStyle name="Normal 231 2 3" xfId="1959"/>
    <cellStyle name="Normal 231 2 3 2" xfId="1960"/>
    <cellStyle name="Normal 231 2 4" xfId="1961"/>
    <cellStyle name="Normal 231 2 4 2" xfId="1962"/>
    <cellStyle name="Normal 231 2 5" xfId="1963"/>
    <cellStyle name="Normal 231 2 5 2" xfId="1964"/>
    <cellStyle name="Normal 231 2 6" xfId="1965"/>
    <cellStyle name="Normal 231 3 2" xfId="1966"/>
    <cellStyle name="Normal 231 3 2 2" xfId="1967"/>
    <cellStyle name="Normal 231 3 3" xfId="1968"/>
    <cellStyle name="Normal 231 3 3 2" xfId="1969"/>
    <cellStyle name="Normal 231 3 4" xfId="1970"/>
    <cellStyle name="Normal 231 4" xfId="1971"/>
    <cellStyle name="Normal 231 4 2" xfId="1972"/>
    <cellStyle name="Normal 231 4 2 2" xfId="1973"/>
    <cellStyle name="Normal 231 4 3" xfId="1974"/>
    <cellStyle name="Normal 231 4 3 2" xfId="1975"/>
    <cellStyle name="Normal 231 4 4" xfId="1976"/>
    <cellStyle name="Normal 231 5" xfId="1977"/>
    <cellStyle name="Normal 231 5 2" xfId="1978"/>
    <cellStyle name="Normal 231 5 2 2" xfId="1979"/>
    <cellStyle name="Normal 231 5 3" xfId="1980"/>
    <cellStyle name="Normal 231 5 3 2" xfId="1981"/>
    <cellStyle name="Normal 231 5 4" xfId="1982"/>
    <cellStyle name="Normal 231 6" xfId="1983"/>
    <cellStyle name="Normal 231 6 2" xfId="1984"/>
    <cellStyle name="Normal 231 7" xfId="1985"/>
    <cellStyle name="Normal 231 7 2" xfId="1986"/>
    <cellStyle name="Normal 231 8" xfId="1987"/>
    <cellStyle name="Normal 231 8 2" xfId="1988"/>
    <cellStyle name="Normal 231 9" xfId="1989"/>
    <cellStyle name="Normal 232 2 2" xfId="1990"/>
    <cellStyle name="Normal 232 2 2 2" xfId="1991"/>
    <cellStyle name="Normal 232 2 2 2 2" xfId="1992"/>
    <cellStyle name="Normal 232 2 2 3" xfId="1993"/>
    <cellStyle name="Normal 232 2 2 3 2" xfId="1994"/>
    <cellStyle name="Normal 232 2 2 4" xfId="1995"/>
    <cellStyle name="Normal 232 2 3" xfId="1996"/>
    <cellStyle name="Normal 232 2 3 2" xfId="1997"/>
    <cellStyle name="Normal 232 2 4" xfId="1998"/>
    <cellStyle name="Normal 232 2 4 2" xfId="1999"/>
    <cellStyle name="Normal 232 2 5" xfId="2000"/>
    <cellStyle name="Normal 232 2 5 2" xfId="2001"/>
    <cellStyle name="Normal 232 2 6" xfId="2002"/>
    <cellStyle name="Normal 232 3 2" xfId="2003"/>
    <cellStyle name="Normal 232 3 2 2" xfId="2004"/>
    <cellStyle name="Normal 232 3 3" xfId="2005"/>
    <cellStyle name="Normal 232 3 3 2" xfId="2006"/>
    <cellStyle name="Normal 232 3 4" xfId="2007"/>
    <cellStyle name="Normal 232 4" xfId="2008"/>
    <cellStyle name="Normal 232 4 2" xfId="2009"/>
    <cellStyle name="Normal 232 4 2 2" xfId="2010"/>
    <cellStyle name="Normal 232 4 3" xfId="2011"/>
    <cellStyle name="Normal 232 4 3 2" xfId="2012"/>
    <cellStyle name="Normal 232 4 4" xfId="2013"/>
    <cellStyle name="Normal 232 5" xfId="2014"/>
    <cellStyle name="Normal 232 5 2" xfId="2015"/>
    <cellStyle name="Normal 232 5 2 2" xfId="2016"/>
    <cellStyle name="Normal 232 5 3" xfId="2017"/>
    <cellStyle name="Normal 232 5 3 2" xfId="2018"/>
    <cellStyle name="Normal 232 5 4" xfId="2019"/>
    <cellStyle name="Normal 232 6" xfId="2020"/>
    <cellStyle name="Normal 232 6 2" xfId="2021"/>
    <cellStyle name="Normal 232 7" xfId="2022"/>
    <cellStyle name="Normal 232 7 2" xfId="2023"/>
    <cellStyle name="Normal 232 8" xfId="2024"/>
    <cellStyle name="Normal 232 8 2" xfId="2025"/>
    <cellStyle name="Normal 232 9" xfId="2026"/>
    <cellStyle name="Normal 233 2 2" xfId="2027"/>
    <cellStyle name="Normal 233 2 2 2" xfId="2028"/>
    <cellStyle name="Normal 233 2 2 2 2" xfId="2029"/>
    <cellStyle name="Normal 233 2 2 3" xfId="2030"/>
    <cellStyle name="Normal 233 2 2 3 2" xfId="2031"/>
    <cellStyle name="Normal 233 2 2 4" xfId="2032"/>
    <cellStyle name="Normal 233 2 3" xfId="2033"/>
    <cellStyle name="Normal 233 2 3 2" xfId="2034"/>
    <cellStyle name="Normal 233 2 4" xfId="2035"/>
    <cellStyle name="Normal 233 2 4 2" xfId="2036"/>
    <cellStyle name="Normal 233 2 5" xfId="2037"/>
    <cellStyle name="Normal 233 2 5 2" xfId="2038"/>
    <cellStyle name="Normal 233 2 6" xfId="2039"/>
    <cellStyle name="Normal 233 3 2" xfId="2040"/>
    <cellStyle name="Normal 233 3 2 2" xfId="2041"/>
    <cellStyle name="Normal 233 3 3" xfId="2042"/>
    <cellStyle name="Normal 233 3 3 2" xfId="2043"/>
    <cellStyle name="Normal 233 3 4" xfId="2044"/>
    <cellStyle name="Normal 233 4" xfId="2045"/>
    <cellStyle name="Normal 233 4 2" xfId="2046"/>
    <cellStyle name="Normal 233 4 2 2" xfId="2047"/>
    <cellStyle name="Normal 233 4 3" xfId="2048"/>
    <cellStyle name="Normal 233 4 3 2" xfId="2049"/>
    <cellStyle name="Normal 233 4 4" xfId="2050"/>
    <cellStyle name="Normal 233 5" xfId="2051"/>
    <cellStyle name="Normal 233 5 2" xfId="2052"/>
    <cellStyle name="Normal 233 5 2 2" xfId="2053"/>
    <cellStyle name="Normal 233 5 3" xfId="2054"/>
    <cellStyle name="Normal 233 5 3 2" xfId="2055"/>
    <cellStyle name="Normal 233 5 4" xfId="2056"/>
    <cellStyle name="Normal 233 6" xfId="2057"/>
    <cellStyle name="Normal 233 6 2" xfId="2058"/>
    <cellStyle name="Normal 233 7" xfId="2059"/>
    <cellStyle name="Normal 233 7 2" xfId="2060"/>
    <cellStyle name="Normal 233 8" xfId="2061"/>
    <cellStyle name="Normal 233 8 2" xfId="2062"/>
    <cellStyle name="Normal 233 9" xfId="2063"/>
    <cellStyle name="Normal 234 2 2" xfId="2064"/>
    <cellStyle name="Normal 234 2 2 2" xfId="2065"/>
    <cellStyle name="Normal 234 2 2 2 2" xfId="2066"/>
    <cellStyle name="Normal 234 2 2 3" xfId="2067"/>
    <cellStyle name="Normal 234 2 2 3 2" xfId="2068"/>
    <cellStyle name="Normal 234 2 2 4" xfId="2069"/>
    <cellStyle name="Normal 234 2 3" xfId="2070"/>
    <cellStyle name="Normal 234 2 3 2" xfId="2071"/>
    <cellStyle name="Normal 234 2 4" xfId="2072"/>
    <cellStyle name="Normal 234 2 4 2" xfId="2073"/>
    <cellStyle name="Normal 234 2 5" xfId="2074"/>
    <cellStyle name="Normal 234 2 5 2" xfId="2075"/>
    <cellStyle name="Normal 234 2 6" xfId="2076"/>
    <cellStyle name="Normal 234 3 2" xfId="2077"/>
    <cellStyle name="Normal 234 3 2 2" xfId="2078"/>
    <cellStyle name="Normal 234 3 3" xfId="2079"/>
    <cellStyle name="Normal 234 3 3 2" xfId="2080"/>
    <cellStyle name="Normal 234 3 4" xfId="2081"/>
    <cellStyle name="Normal 234 4" xfId="2082"/>
    <cellStyle name="Normal 234 4 2" xfId="2083"/>
    <cellStyle name="Normal 234 4 2 2" xfId="2084"/>
    <cellStyle name="Normal 234 4 3" xfId="2085"/>
    <cellStyle name="Normal 234 4 3 2" xfId="2086"/>
    <cellStyle name="Normal 234 4 4" xfId="2087"/>
    <cellStyle name="Normal 234 5" xfId="2088"/>
    <cellStyle name="Normal 234 5 2" xfId="2089"/>
    <cellStyle name="Normal 234 5 2 2" xfId="2090"/>
    <cellStyle name="Normal 234 5 3" xfId="2091"/>
    <cellStyle name="Normal 234 5 3 2" xfId="2092"/>
    <cellStyle name="Normal 234 5 4" xfId="2093"/>
    <cellStyle name="Normal 234 6" xfId="2094"/>
    <cellStyle name="Normal 234 6 2" xfId="2095"/>
    <cellStyle name="Normal 234 7" xfId="2096"/>
    <cellStyle name="Normal 234 7 2" xfId="2097"/>
    <cellStyle name="Normal 234 8" xfId="2098"/>
    <cellStyle name="Normal 234 8 2" xfId="2099"/>
    <cellStyle name="Normal 234 9" xfId="2100"/>
    <cellStyle name="Normal 235 2 2" xfId="2101"/>
    <cellStyle name="Normal 235 2 2 2" xfId="2102"/>
    <cellStyle name="Normal 235 2 2 2 2" xfId="2103"/>
    <cellStyle name="Normal 235 2 2 3" xfId="2104"/>
    <cellStyle name="Normal 235 2 2 3 2" xfId="2105"/>
    <cellStyle name="Normal 235 2 2 4" xfId="2106"/>
    <cellStyle name="Normal 235 2 3" xfId="2107"/>
    <cellStyle name="Normal 235 2 3 2" xfId="2108"/>
    <cellStyle name="Normal 235 2 4" xfId="2109"/>
    <cellStyle name="Normal 235 2 4 2" xfId="2110"/>
    <cellStyle name="Normal 235 2 5" xfId="2111"/>
    <cellStyle name="Normal 235 2 5 2" xfId="2112"/>
    <cellStyle name="Normal 235 2 6" xfId="2113"/>
    <cellStyle name="Normal 235 3 2" xfId="2114"/>
    <cellStyle name="Normal 235 3 2 2" xfId="2115"/>
    <cellStyle name="Normal 235 3 3" xfId="2116"/>
    <cellStyle name="Normal 235 3 3 2" xfId="2117"/>
    <cellStyle name="Normal 235 3 4" xfId="2118"/>
    <cellStyle name="Normal 235 4" xfId="2119"/>
    <cellStyle name="Normal 235 4 2" xfId="2120"/>
    <cellStyle name="Normal 235 4 2 2" xfId="2121"/>
    <cellStyle name="Normal 235 4 3" xfId="2122"/>
    <cellStyle name="Normal 235 4 3 2" xfId="2123"/>
    <cellStyle name="Normal 235 4 4" xfId="2124"/>
    <cellStyle name="Normal 235 5" xfId="2125"/>
    <cellStyle name="Normal 235 5 2" xfId="2126"/>
    <cellStyle name="Normal 235 5 2 2" xfId="2127"/>
    <cellStyle name="Normal 235 5 3" xfId="2128"/>
    <cellStyle name="Normal 235 5 3 2" xfId="2129"/>
    <cellStyle name="Normal 235 5 4" xfId="2130"/>
    <cellStyle name="Normal 235 6" xfId="2131"/>
    <cellStyle name="Normal 235 6 2" xfId="2132"/>
    <cellStyle name="Normal 235 7" xfId="2133"/>
    <cellStyle name="Normal 235 7 2" xfId="2134"/>
    <cellStyle name="Normal 235 8" xfId="2135"/>
    <cellStyle name="Normal 235 8 2" xfId="2136"/>
    <cellStyle name="Normal 235 9" xfId="2137"/>
    <cellStyle name="Normal 236 2 2" xfId="2138"/>
    <cellStyle name="Normal 236 2 2 2" xfId="2139"/>
    <cellStyle name="Normal 236 2 2 2 2" xfId="2140"/>
    <cellStyle name="Normal 236 2 2 3" xfId="2141"/>
    <cellStyle name="Normal 236 2 2 3 2" xfId="2142"/>
    <cellStyle name="Normal 236 2 2 4" xfId="2143"/>
    <cellStyle name="Normal 236 2 3" xfId="2144"/>
    <cellStyle name="Normal 236 2 3 2" xfId="2145"/>
    <cellStyle name="Normal 236 2 4" xfId="2146"/>
    <cellStyle name="Normal 236 2 4 2" xfId="2147"/>
    <cellStyle name="Normal 236 2 5" xfId="2148"/>
    <cellStyle name="Normal 236 2 5 2" xfId="2149"/>
    <cellStyle name="Normal 236 2 6" xfId="2150"/>
    <cellStyle name="Normal 236 3 2" xfId="2151"/>
    <cellStyle name="Normal 236 3 2 2" xfId="2152"/>
    <cellStyle name="Normal 236 3 3" xfId="2153"/>
    <cellStyle name="Normal 236 3 3 2" xfId="2154"/>
    <cellStyle name="Normal 236 3 4" xfId="2155"/>
    <cellStyle name="Normal 236 4" xfId="2156"/>
    <cellStyle name="Normal 236 4 2" xfId="2157"/>
    <cellStyle name="Normal 236 4 2 2" xfId="2158"/>
    <cellStyle name="Normal 236 4 3" xfId="2159"/>
    <cellStyle name="Normal 236 4 3 2" xfId="2160"/>
    <cellStyle name="Normal 236 4 4" xfId="2161"/>
    <cellStyle name="Normal 236 5" xfId="2162"/>
    <cellStyle name="Normal 236 5 2" xfId="2163"/>
    <cellStyle name="Normal 236 5 2 2" xfId="2164"/>
    <cellStyle name="Normal 236 5 3" xfId="2165"/>
    <cellStyle name="Normal 236 5 3 2" xfId="2166"/>
    <cellStyle name="Normal 236 5 4" xfId="2167"/>
    <cellStyle name="Normal 236 6" xfId="2168"/>
    <cellStyle name="Normal 236 6 2" xfId="2169"/>
    <cellStyle name="Normal 236 7" xfId="2170"/>
    <cellStyle name="Normal 236 7 2" xfId="2171"/>
    <cellStyle name="Normal 236 8" xfId="2172"/>
    <cellStyle name="Normal 236 8 2" xfId="2173"/>
    <cellStyle name="Normal 236 9" xfId="2174"/>
    <cellStyle name="Normal 237 2 2" xfId="2175"/>
    <cellStyle name="Normal 237 2 2 2" xfId="2176"/>
    <cellStyle name="Normal 237 2 2 2 2" xfId="2177"/>
    <cellStyle name="Normal 237 2 2 3" xfId="2178"/>
    <cellStyle name="Normal 237 2 2 3 2" xfId="2179"/>
    <cellStyle name="Normal 237 2 2 4" xfId="2180"/>
    <cellStyle name="Normal 237 2 3" xfId="2181"/>
    <cellStyle name="Normal 237 2 3 2" xfId="2182"/>
    <cellStyle name="Normal 237 2 4" xfId="2183"/>
    <cellStyle name="Normal 237 2 4 2" xfId="2184"/>
    <cellStyle name="Normal 237 2 5" xfId="2185"/>
    <cellStyle name="Normal 237 2 5 2" xfId="2186"/>
    <cellStyle name="Normal 237 2 6" xfId="2187"/>
    <cellStyle name="Normal 237 3 2" xfId="2188"/>
    <cellStyle name="Normal 237 3 2 2" xfId="2189"/>
    <cellStyle name="Normal 237 3 3" xfId="2190"/>
    <cellStyle name="Normal 237 3 3 2" xfId="2191"/>
    <cellStyle name="Normal 237 3 4" xfId="2192"/>
    <cellStyle name="Normal 237 4" xfId="2193"/>
    <cellStyle name="Normal 237 4 2" xfId="2194"/>
    <cellStyle name="Normal 237 4 2 2" xfId="2195"/>
    <cellStyle name="Normal 237 4 3" xfId="2196"/>
    <cellStyle name="Normal 237 4 3 2" xfId="2197"/>
    <cellStyle name="Normal 237 4 4" xfId="2198"/>
    <cellStyle name="Normal 237 5" xfId="2199"/>
    <cellStyle name="Normal 237 5 2" xfId="2200"/>
    <cellStyle name="Normal 237 5 2 2" xfId="2201"/>
    <cellStyle name="Normal 237 5 3" xfId="2202"/>
    <cellStyle name="Normal 237 5 3 2" xfId="2203"/>
    <cellStyle name="Normal 237 5 4" xfId="2204"/>
    <cellStyle name="Normal 237 6" xfId="2205"/>
    <cellStyle name="Normal 237 6 2" xfId="2206"/>
    <cellStyle name="Normal 237 7" xfId="2207"/>
    <cellStyle name="Normal 237 7 2" xfId="2208"/>
    <cellStyle name="Normal 237 8" xfId="2209"/>
    <cellStyle name="Normal 237 8 2" xfId="2210"/>
    <cellStyle name="Normal 237 9" xfId="2211"/>
    <cellStyle name="Normal 238 2 2" xfId="2212"/>
    <cellStyle name="Normal 238 2 2 2" xfId="2213"/>
    <cellStyle name="Normal 238 2 2 2 2" xfId="2214"/>
    <cellStyle name="Normal 238 2 2 3" xfId="2215"/>
    <cellStyle name="Normal 238 2 2 3 2" xfId="2216"/>
    <cellStyle name="Normal 238 2 2 4" xfId="2217"/>
    <cellStyle name="Normal 238 2 3" xfId="2218"/>
    <cellStyle name="Normal 238 2 3 2" xfId="2219"/>
    <cellStyle name="Normal 238 2 4" xfId="2220"/>
    <cellStyle name="Normal 238 2 4 2" xfId="2221"/>
    <cellStyle name="Normal 238 2 5" xfId="2222"/>
    <cellStyle name="Normal 238 2 5 2" xfId="2223"/>
    <cellStyle name="Normal 238 2 6" xfId="2224"/>
    <cellStyle name="Normal 238 3 2" xfId="2225"/>
    <cellStyle name="Normal 238 3 2 2" xfId="2226"/>
    <cellStyle name="Normal 238 3 3" xfId="2227"/>
    <cellStyle name="Normal 238 3 3 2" xfId="2228"/>
    <cellStyle name="Normal 238 3 4" xfId="2229"/>
    <cellStyle name="Normal 238 4" xfId="2230"/>
    <cellStyle name="Normal 238 4 2" xfId="2231"/>
    <cellStyle name="Normal 238 4 2 2" xfId="2232"/>
    <cellStyle name="Normal 238 4 3" xfId="2233"/>
    <cellStyle name="Normal 238 4 3 2" xfId="2234"/>
    <cellStyle name="Normal 238 4 4" xfId="2235"/>
    <cellStyle name="Normal 238 5" xfId="2236"/>
    <cellStyle name="Normal 238 5 2" xfId="2237"/>
    <cellStyle name="Normal 238 5 2 2" xfId="2238"/>
    <cellStyle name="Normal 238 5 3" xfId="2239"/>
    <cellStyle name="Normal 238 5 3 2" xfId="2240"/>
    <cellStyle name="Normal 238 5 4" xfId="2241"/>
    <cellStyle name="Normal 238 6" xfId="2242"/>
    <cellStyle name="Normal 238 6 2" xfId="2243"/>
    <cellStyle name="Normal 238 7" xfId="2244"/>
    <cellStyle name="Normal 238 7 2" xfId="2245"/>
    <cellStyle name="Normal 238 8" xfId="2246"/>
    <cellStyle name="Normal 238 8 2" xfId="2247"/>
    <cellStyle name="Normal 238 9" xfId="2248"/>
    <cellStyle name="Normal 239 2 2" xfId="2249"/>
    <cellStyle name="Normal 239 2 2 2" xfId="2250"/>
    <cellStyle name="Normal 239 2 2 2 2" xfId="2251"/>
    <cellStyle name="Normal 239 2 2 3" xfId="2252"/>
    <cellStyle name="Normal 239 2 2 3 2" xfId="2253"/>
    <cellStyle name="Normal 239 2 2 4" xfId="2254"/>
    <cellStyle name="Normal 239 2 3" xfId="2255"/>
    <cellStyle name="Normal 239 2 3 2" xfId="2256"/>
    <cellStyle name="Normal 239 2 4" xfId="2257"/>
    <cellStyle name="Normal 239 2 4 2" xfId="2258"/>
    <cellStyle name="Normal 239 2 5" xfId="2259"/>
    <cellStyle name="Normal 239 2 5 2" xfId="2260"/>
    <cellStyle name="Normal 239 2 6" xfId="2261"/>
    <cellStyle name="Normal 239 3 2" xfId="2262"/>
    <cellStyle name="Normal 239 3 2 2" xfId="2263"/>
    <cellStyle name="Normal 239 3 3" xfId="2264"/>
    <cellStyle name="Normal 239 3 3 2" xfId="2265"/>
    <cellStyle name="Normal 239 3 4" xfId="2266"/>
    <cellStyle name="Normal 239 4" xfId="2267"/>
    <cellStyle name="Normal 239 4 2" xfId="2268"/>
    <cellStyle name="Normal 239 4 2 2" xfId="2269"/>
    <cellStyle name="Normal 239 4 3" xfId="2270"/>
    <cellStyle name="Normal 239 4 3 2" xfId="2271"/>
    <cellStyle name="Normal 239 4 4" xfId="2272"/>
    <cellStyle name="Normal 239 5" xfId="2273"/>
    <cellStyle name="Normal 239 5 2" xfId="2274"/>
    <cellStyle name="Normal 239 5 2 2" xfId="2275"/>
    <cellStyle name="Normal 239 5 3" xfId="2276"/>
    <cellStyle name="Normal 239 5 3 2" xfId="2277"/>
    <cellStyle name="Normal 239 5 4" xfId="2278"/>
    <cellStyle name="Normal 239 6" xfId="2279"/>
    <cellStyle name="Normal 239 6 2" xfId="2280"/>
    <cellStyle name="Normal 239 7" xfId="2281"/>
    <cellStyle name="Normal 239 7 2" xfId="2282"/>
    <cellStyle name="Normal 239 8" xfId="2283"/>
    <cellStyle name="Normal 239 8 2" xfId="2284"/>
    <cellStyle name="Normal 239 9" xfId="2285"/>
    <cellStyle name="Normal 24" xfId="2286"/>
    <cellStyle name="Normal 240 2 2" xfId="2287"/>
    <cellStyle name="Normal 240 2 2 2" xfId="2288"/>
    <cellStyle name="Normal 240 2 2 2 2" xfId="2289"/>
    <cellStyle name="Normal 240 2 2 3" xfId="2290"/>
    <cellStyle name="Normal 240 2 2 3 2" xfId="2291"/>
    <cellStyle name="Normal 240 2 2 4" xfId="2292"/>
    <cellStyle name="Normal 240 2 3" xfId="2293"/>
    <cellStyle name="Normal 240 2 3 2" xfId="2294"/>
    <cellStyle name="Normal 240 2 4" xfId="2295"/>
    <cellStyle name="Normal 240 2 4 2" xfId="2296"/>
    <cellStyle name="Normal 240 2 5" xfId="2297"/>
    <cellStyle name="Normal 240 2 5 2" xfId="2298"/>
    <cellStyle name="Normal 240 2 6" xfId="2299"/>
    <cellStyle name="Normal 240 3 2" xfId="2300"/>
    <cellStyle name="Normal 240 3 2 2" xfId="2301"/>
    <cellStyle name="Normal 240 3 3" xfId="2302"/>
    <cellStyle name="Normal 240 3 3 2" xfId="2303"/>
    <cellStyle name="Normal 240 3 4" xfId="2304"/>
    <cellStyle name="Normal 240 4" xfId="2305"/>
    <cellStyle name="Normal 240 4 2" xfId="2306"/>
    <cellStyle name="Normal 240 4 2 2" xfId="2307"/>
    <cellStyle name="Normal 240 4 3" xfId="2308"/>
    <cellStyle name="Normal 240 4 3 2" xfId="2309"/>
    <cellStyle name="Normal 240 4 4" xfId="2310"/>
    <cellStyle name="Normal 240 5" xfId="2311"/>
    <cellStyle name="Normal 240 5 2" xfId="2312"/>
    <cellStyle name="Normal 240 5 2 2" xfId="2313"/>
    <cellStyle name="Normal 240 5 3" xfId="2314"/>
    <cellStyle name="Normal 240 5 3 2" xfId="2315"/>
    <cellStyle name="Normal 240 5 4" xfId="2316"/>
    <cellStyle name="Normal 240 6" xfId="2317"/>
    <cellStyle name="Normal 240 6 2" xfId="2318"/>
    <cellStyle name="Normal 240 7" xfId="2319"/>
    <cellStyle name="Normal 240 7 2" xfId="2320"/>
    <cellStyle name="Normal 240 8" xfId="2321"/>
    <cellStyle name="Normal 240 8 2" xfId="2322"/>
    <cellStyle name="Normal 240 9" xfId="2323"/>
    <cellStyle name="Normal 25" xfId="2324"/>
    <cellStyle name="Normal 26" xfId="2325"/>
    <cellStyle name="Normal 27" xfId="2326"/>
    <cellStyle name="Normal 28" xfId="2327"/>
    <cellStyle name="Normal 3 243" xfId="2328"/>
    <cellStyle name="Normal 3 183 2" xfId="2329"/>
    <cellStyle name="Normal 3 184 2" xfId="2330"/>
    <cellStyle name="Normal 3 185 2" xfId="2331"/>
    <cellStyle name="Normal 3 186 2" xfId="2332"/>
    <cellStyle name="Normal 3 187 2" xfId="2333"/>
    <cellStyle name="Normal 3 188 2" xfId="2334"/>
    <cellStyle name="Normal 3 189 2" xfId="2335"/>
    <cellStyle name="Normal 3 190 2" xfId="2336"/>
    <cellStyle name="Normal 3 191 2" xfId="2337"/>
    <cellStyle name="Normal 3 192 2" xfId="2338"/>
    <cellStyle name="Normal 3 193 2" xfId="2339"/>
    <cellStyle name="Normal 3 194 2" xfId="2340"/>
    <cellStyle name="Normal 3 195 2" xfId="2341"/>
    <cellStyle name="Normal 3 196 2" xfId="2342"/>
    <cellStyle name="Normal 3 197 2" xfId="2343"/>
    <cellStyle name="Normal 3 198 2" xfId="2344"/>
    <cellStyle name="Normal 3 199 2" xfId="2345"/>
    <cellStyle name="Normal 3 2 5" xfId="2346"/>
    <cellStyle name="Normal 3 2 2 3" xfId="2347"/>
    <cellStyle name="Normal 3 2 2 2" xfId="2348"/>
    <cellStyle name="Normal 3 2 3" xfId="2349"/>
    <cellStyle name="Normal 3 2 4" xfId="2350"/>
    <cellStyle name="Normal 3 200 2" xfId="2351"/>
    <cellStyle name="Normal 3 201 2" xfId="2352"/>
    <cellStyle name="Normal 3 202 2" xfId="2353"/>
    <cellStyle name="Normal 3 203 2" xfId="2354"/>
    <cellStyle name="Normal 3 204 2" xfId="2355"/>
    <cellStyle name="Normal 3 205 2" xfId="2356"/>
    <cellStyle name="Normal 3 206 2" xfId="2357"/>
    <cellStyle name="Normal 3 207 2" xfId="2358"/>
    <cellStyle name="Normal 3 208 2" xfId="2359"/>
    <cellStyle name="Normal 3 209 2" xfId="2360"/>
    <cellStyle name="Normal 3 210 2" xfId="2361"/>
    <cellStyle name="Normal 3 211 2" xfId="2362"/>
    <cellStyle name="Normal 3 212 2" xfId="2363"/>
    <cellStyle name="Normal 3 213 2" xfId="2364"/>
    <cellStyle name="Normal 3 214 2" xfId="2365"/>
    <cellStyle name="Normal 3 215 2" xfId="2366"/>
    <cellStyle name="Normal 3 216 2" xfId="2367"/>
    <cellStyle name="Normal 3 217 2" xfId="2368"/>
    <cellStyle name="Normal 3 218 2" xfId="2369"/>
    <cellStyle name="Normal 3 219 2" xfId="2370"/>
    <cellStyle name="Normal 3 220 2" xfId="2371"/>
    <cellStyle name="Normal 3 221 2" xfId="2372"/>
    <cellStyle name="Normal 3 222 2" xfId="2373"/>
    <cellStyle name="Normal 3 223 2" xfId="2374"/>
    <cellStyle name="Normal 3 224 2" xfId="2375"/>
    <cellStyle name="Normal 3 225 2" xfId="2376"/>
    <cellStyle name="Normal 3 226 2" xfId="2377"/>
    <cellStyle name="Normal 3 227 2" xfId="2378"/>
    <cellStyle name="Normal 3 228 2" xfId="2379"/>
    <cellStyle name="Normal 3 229 2" xfId="2380"/>
    <cellStyle name="Normal 3 230 2" xfId="2381"/>
    <cellStyle name="Normal 3 231 2" xfId="2382"/>
    <cellStyle name="Normal 3 232 2" xfId="2383"/>
    <cellStyle name="Normal 3 233 2" xfId="2384"/>
    <cellStyle name="Normal 3 234 2" xfId="2385"/>
    <cellStyle name="Normal 3 236" xfId="2386"/>
    <cellStyle name="Normal 3 236 2" xfId="2387"/>
    <cellStyle name="Normal 3 236 2 2" xfId="2388"/>
    <cellStyle name="Normal 3 236 3" xfId="2389"/>
    <cellStyle name="Normal 3 236 3 2" xfId="2390"/>
    <cellStyle name="Normal 3 236 4" xfId="2391"/>
    <cellStyle name="Normal 3 237" xfId="2392"/>
    <cellStyle name="Normal 3 237 2" xfId="2393"/>
    <cellStyle name="Normal 3 237 2 2" xfId="2394"/>
    <cellStyle name="Normal 3 237 3" xfId="2395"/>
    <cellStyle name="Normal 3 237 3 2" xfId="2396"/>
    <cellStyle name="Normal 3 237 4" xfId="2397"/>
    <cellStyle name="Normal 3 238" xfId="2398"/>
    <cellStyle name="Normal 3 238 2" xfId="2399"/>
    <cellStyle name="Normal 3 239" xfId="2400"/>
    <cellStyle name="Normal 3 240" xfId="2401"/>
    <cellStyle name="Normal 3 241" xfId="2402"/>
    <cellStyle name="Normal 3 242" xfId="2403"/>
    <cellStyle name="Normal 3 3 3" xfId="2404"/>
    <cellStyle name="Normal 3_Fees, Tie Downs &amp; Hangars" xfId="2405"/>
    <cellStyle name="Normal 30 2 2" xfId="2406"/>
    <cellStyle name="Normal 31" xfId="2407"/>
    <cellStyle name="Normal 32" xfId="2408"/>
    <cellStyle name="Normal 33" xfId="2409"/>
    <cellStyle name="Normal 34" xfId="2410"/>
    <cellStyle name="Normal 35" xfId="2411"/>
    <cellStyle name="Normal 36" xfId="2412"/>
    <cellStyle name="Normal 36 2" xfId="2413"/>
    <cellStyle name="Normal 37" xfId="2414"/>
    <cellStyle name="Normal 37 2" xfId="2415"/>
    <cellStyle name="Normal 38" xfId="2416"/>
    <cellStyle name="Normal 38 2" xfId="2417"/>
    <cellStyle name="Normal 39" xfId="2418"/>
    <cellStyle name="Normal 39 2" xfId="2419"/>
    <cellStyle name="Normal 4 6" xfId="2420"/>
    <cellStyle name="Normal 4 2" xfId="2421"/>
    <cellStyle name="Normal 4 3" xfId="2422"/>
    <cellStyle name="Normal 4 4" xfId="2423"/>
    <cellStyle name="Normal 4 5" xfId="2424"/>
    <cellStyle name="Normal 40" xfId="2425"/>
    <cellStyle name="Normal 40 2" xfId="2426"/>
    <cellStyle name="Normal 41" xfId="2427"/>
    <cellStyle name="Normal 41 2" xfId="2428"/>
    <cellStyle name="Normal 42" xfId="2429"/>
    <cellStyle name="Normal 42 2" xfId="2430"/>
    <cellStyle name="Normal 43" xfId="2431"/>
    <cellStyle name="Normal 43 2" xfId="2432"/>
    <cellStyle name="Normal 44" xfId="2433"/>
    <cellStyle name="Normal 44 2" xfId="2434"/>
    <cellStyle name="Normal 45" xfId="2435"/>
    <cellStyle name="Normal 45 2" xfId="2436"/>
    <cellStyle name="Normal 46" xfId="2437"/>
    <cellStyle name="Normal 46 2" xfId="2438"/>
    <cellStyle name="Normal 47" xfId="2439"/>
    <cellStyle name="Normal 47 2" xfId="2440"/>
    <cellStyle name="Normal 48" xfId="2441"/>
    <cellStyle name="Normal 48 2" xfId="2442"/>
    <cellStyle name="Normal 49" xfId="2443"/>
    <cellStyle name="Normal 49 2" xfId="2444"/>
    <cellStyle name="Normal 5 3" xfId="2445"/>
    <cellStyle name="Normal 5 2" xfId="2446"/>
    <cellStyle name="Normal 5 2 2" xfId="2447"/>
    <cellStyle name="Normal 50" xfId="2448"/>
    <cellStyle name="Normal 50 2" xfId="2449"/>
    <cellStyle name="Normal 51" xfId="2450"/>
    <cellStyle name="Normal 51 2" xfId="2451"/>
    <cellStyle name="Normal 52" xfId="2452"/>
    <cellStyle name="Normal 53" xfId="2453"/>
    <cellStyle name="Normal 54" xfId="2454"/>
    <cellStyle name="Normal 6 9" xfId="2455"/>
    <cellStyle name="Normal 6 2" xfId="2456"/>
    <cellStyle name="Normal 6 2 2" xfId="2457"/>
    <cellStyle name="Normal 6 2 2 2" xfId="2458"/>
    <cellStyle name="Normal 6 2 3" xfId="2459"/>
    <cellStyle name="Normal 6 2 3 2" xfId="2460"/>
    <cellStyle name="Normal 6 2 4" xfId="2461"/>
    <cellStyle name="Normal 6 3" xfId="2462"/>
    <cellStyle name="Normal 6 3 2" xfId="2463"/>
    <cellStyle name="Normal 6 3 2 2" xfId="2464"/>
    <cellStyle name="Normal 6 3 3" xfId="2465"/>
    <cellStyle name="Normal 6 3 3 2" xfId="2466"/>
    <cellStyle name="Normal 6 3 4" xfId="2467"/>
    <cellStyle name="Normal 6 4" xfId="2468"/>
    <cellStyle name="Normal 6 4 2" xfId="2469"/>
    <cellStyle name="Normal 6 4 2 2" xfId="2470"/>
    <cellStyle name="Normal 6 4 3" xfId="2471"/>
    <cellStyle name="Normal 6 4 3 2" xfId="2472"/>
    <cellStyle name="Normal 6 4 4" xfId="2473"/>
    <cellStyle name="Normal 6 5" xfId="2474"/>
    <cellStyle name="Normal 6 5 2" xfId="2475"/>
    <cellStyle name="Normal 6 6" xfId="2476"/>
    <cellStyle name="Normal 6 6 2" xfId="2477"/>
    <cellStyle name="Normal 6 7" xfId="2478"/>
    <cellStyle name="Normal 6 7 2" xfId="2479"/>
    <cellStyle name="Normal 6 8" xfId="2480"/>
    <cellStyle name="Normal 7 7" xfId="2481"/>
    <cellStyle name="Normal 7 2" xfId="2482"/>
    <cellStyle name="Normal 7 2 2" xfId="2483"/>
    <cellStyle name="Normal 7 2 2 2" xfId="2484"/>
    <cellStyle name="Normal 7 2 3" xfId="2485"/>
    <cellStyle name="Normal 7 2 3 2" xfId="2486"/>
    <cellStyle name="Normal 7 2 4" xfId="2487"/>
    <cellStyle name="Normal 7 3" xfId="2488"/>
    <cellStyle name="Normal 7 3 2" xfId="2489"/>
    <cellStyle name="Normal 7 4" xfId="2490"/>
    <cellStyle name="Normal 7 4 2" xfId="2491"/>
    <cellStyle name="Normal 7 5" xfId="2492"/>
    <cellStyle name="Normal 7 5 2" xfId="2493"/>
    <cellStyle name="Normal 7 6" xfId="2494"/>
    <cellStyle name="Normal 77" xfId="2495"/>
    <cellStyle name="Normal 78 2 2" xfId="2496"/>
    <cellStyle name="Normal 79" xfId="2497"/>
    <cellStyle name="Normal 8 8" xfId="2498"/>
    <cellStyle name="Normal 8 2" xfId="2499"/>
    <cellStyle name="Normal 8 2 2" xfId="2500"/>
    <cellStyle name="Normal 8 2 2 2" xfId="2501"/>
    <cellStyle name="Normal 8 2 3" xfId="2502"/>
    <cellStyle name="Normal 8 2 3 2" xfId="2503"/>
    <cellStyle name="Normal 8 2 4" xfId="2504"/>
    <cellStyle name="Normal 8 3" xfId="2505"/>
    <cellStyle name="Normal 8 3 2" xfId="2506"/>
    <cellStyle name="Normal 8 3 2 2" xfId="2507"/>
    <cellStyle name="Normal 8 3 3" xfId="2508"/>
    <cellStyle name="Normal 8 3 3 2" xfId="2509"/>
    <cellStyle name="Normal 8 3 4" xfId="2510"/>
    <cellStyle name="Normal 8 4" xfId="2511"/>
    <cellStyle name="Normal 8 4 2" xfId="2512"/>
    <cellStyle name="Normal 8 5" xfId="2513"/>
    <cellStyle name="Normal 8 5 2" xfId="2514"/>
    <cellStyle name="Normal 8 6" xfId="2515"/>
    <cellStyle name="Normal 8 6 2" xfId="2516"/>
    <cellStyle name="Normal 8 7" xfId="2517"/>
    <cellStyle name="Normal 9 3" xfId="2518"/>
    <cellStyle name="Normal 9 2" xfId="2519"/>
    <cellStyle name="Note 2 2" xfId="2520"/>
    <cellStyle name="Note 3" xfId="2521"/>
    <cellStyle name="Note 3 2" xfId="2522"/>
    <cellStyle name="Org 24" xfId="2523"/>
    <cellStyle name="Org 10" xfId="2524"/>
    <cellStyle name="Org 11" xfId="2525"/>
    <cellStyle name="Org 12" xfId="2526"/>
    <cellStyle name="Org 13" xfId="2527"/>
    <cellStyle name="Org 14" xfId="2528"/>
    <cellStyle name="Org 15" xfId="2529"/>
    <cellStyle name="Org 16" xfId="2530"/>
    <cellStyle name="Org 17" xfId="2531"/>
    <cellStyle name="Org 18" xfId="2532"/>
    <cellStyle name="Org 19" xfId="2533"/>
    <cellStyle name="Org 2" xfId="2534"/>
    <cellStyle name="Org 2 2" xfId="2535"/>
    <cellStyle name="Org 20" xfId="2536"/>
    <cellStyle name="Org 21" xfId="2537"/>
    <cellStyle name="Org 22" xfId="2538"/>
    <cellStyle name="Org 23" xfId="2539"/>
    <cellStyle name="Org 3" xfId="2540"/>
    <cellStyle name="Org 3 2" xfId="2541"/>
    <cellStyle name="Org 4" xfId="2542"/>
    <cellStyle name="Org 4 2" xfId="2543"/>
    <cellStyle name="Org 5" xfId="2544"/>
    <cellStyle name="Org 6" xfId="2545"/>
    <cellStyle name="Org 7" xfId="2546"/>
    <cellStyle name="Org 8" xfId="2547"/>
    <cellStyle name="Org 9" xfId="2548"/>
    <cellStyle name="Org_CIP Details Rev" xfId="2549"/>
    <cellStyle name="Output 2 2" xfId="2550"/>
    <cellStyle name="Output 3" xfId="2551"/>
    <cellStyle name="Output 3 2" xfId="2552"/>
    <cellStyle name="Percent [2]" xfId="2553"/>
    <cellStyle name="Percent [2] 2" xfId="2554"/>
    <cellStyle name="Percent [2] 3" xfId="2555"/>
    <cellStyle name="Percent [2] 4" xfId="2556"/>
    <cellStyle name="Percent 2 3" xfId="2557"/>
    <cellStyle name="Percent 2 2" xfId="2558"/>
    <cellStyle name="Percent 2 2 2" xfId="2559"/>
    <cellStyle name="Percent 2 2 3" xfId="2560"/>
    <cellStyle name="Percent 3 5" xfId="2561"/>
    <cellStyle name="Percent 3 2" xfId="2562"/>
    <cellStyle name="Percent 3 2 2" xfId="2563"/>
    <cellStyle name="Percent 3 2 2 2" xfId="2564"/>
    <cellStyle name="Percent 3 2 2 2 2" xfId="2565"/>
    <cellStyle name="Percent 3 2 2 3" xfId="2566"/>
    <cellStyle name="Percent 3 2 2 3 2" xfId="2567"/>
    <cellStyle name="Percent 3 2 2 4" xfId="2568"/>
    <cellStyle name="Percent 3 2 3" xfId="2569"/>
    <cellStyle name="Percent 3 2 3 2" xfId="2570"/>
    <cellStyle name="Percent 3 2 4" xfId="2571"/>
    <cellStyle name="Percent 3 3" xfId="2572"/>
    <cellStyle name="Percent 3 3 2" xfId="2573"/>
    <cellStyle name="Percent 3 4" xfId="2574"/>
    <cellStyle name="Percent 3 4 2" xfId="2575"/>
    <cellStyle name="Percent 4 7" xfId="2576"/>
    <cellStyle name="Percent 4 2" xfId="2577"/>
    <cellStyle name="Percent 4 2 2" xfId="2578"/>
    <cellStyle name="Percent 4 2 2 2" xfId="2579"/>
    <cellStyle name="Percent 4 2 3" xfId="2580"/>
    <cellStyle name="Percent 4 2 3 2" xfId="2581"/>
    <cellStyle name="Percent 4 2 4" xfId="2582"/>
    <cellStyle name="Percent 4 3" xfId="2583"/>
    <cellStyle name="Percent 4 3 2" xfId="2584"/>
    <cellStyle name="Percent 4 4" xfId="2585"/>
    <cellStyle name="Percent 4 4 2" xfId="2586"/>
    <cellStyle name="Percent 4 5" xfId="2587"/>
    <cellStyle name="Percent 4 5 2" xfId="2588"/>
    <cellStyle name="Percent 4 6" xfId="2589"/>
    <cellStyle name="Percent 5 7" xfId="2590"/>
    <cellStyle name="Percent 5 2" xfId="2591"/>
    <cellStyle name="Percent 5 2 2" xfId="2592"/>
    <cellStyle name="Percent 5 2 2 2" xfId="2593"/>
    <cellStyle name="Percent 5 2 3" xfId="2594"/>
    <cellStyle name="Percent 5 2 3 2" xfId="2595"/>
    <cellStyle name="Percent 5 2 4" xfId="2596"/>
    <cellStyle name="Percent 5 3" xfId="2597"/>
    <cellStyle name="Percent 5 3 2" xfId="2598"/>
    <cellStyle name="Percent 5 4" xfId="2599"/>
    <cellStyle name="Percent 5 4 2" xfId="2600"/>
    <cellStyle name="Percent 5 5" xfId="2601"/>
    <cellStyle name="Percent 5 5 2" xfId="2602"/>
    <cellStyle name="Percent 5 6" xfId="2603"/>
    <cellStyle name="Percent 6 5" xfId="2604"/>
    <cellStyle name="Percent 6 2" xfId="2605"/>
    <cellStyle name="Percent 6 2 2" xfId="2606"/>
    <cellStyle name="Percent 6 3" xfId="2607"/>
    <cellStyle name="Percent 6 3 2" xfId="2608"/>
    <cellStyle name="Percent 6 4" xfId="2609"/>
    <cellStyle name="Percent 8 2" xfId="2610"/>
    <cellStyle name="Phone" xfId="2611"/>
    <cellStyle name="Phone 10" xfId="2612"/>
    <cellStyle name="Phone 11" xfId="2613"/>
    <cellStyle name="Phone 12" xfId="2614"/>
    <cellStyle name="Phone 13" xfId="2615"/>
    <cellStyle name="Phone 14" xfId="2616"/>
    <cellStyle name="Phone 15" xfId="2617"/>
    <cellStyle name="Phone 16" xfId="2618"/>
    <cellStyle name="Phone 17" xfId="2619"/>
    <cellStyle name="Phone 18" xfId="2620"/>
    <cellStyle name="Phone 19" xfId="2621"/>
    <cellStyle name="Phone 2" xfId="2622"/>
    <cellStyle name="Phone 20" xfId="2623"/>
    <cellStyle name="Phone 21" xfId="2624"/>
    <cellStyle name="Phone 22" xfId="2625"/>
    <cellStyle name="Phone 3" xfId="2626"/>
    <cellStyle name="Phone 4" xfId="2627"/>
    <cellStyle name="Phone 5" xfId="2628"/>
    <cellStyle name="Phone 6" xfId="2629"/>
    <cellStyle name="Phone 7" xfId="2630"/>
    <cellStyle name="Phone 8" xfId="2631"/>
    <cellStyle name="Phone 9" xfId="2632"/>
    <cellStyle name="Phone_CIP Details Rev" xfId="2633"/>
    <cellStyle name="r" xfId="2634"/>
    <cellStyle name="r 10" xfId="2635"/>
    <cellStyle name="r 11" xfId="2636"/>
    <cellStyle name="r 12" xfId="2637"/>
    <cellStyle name="r 13" xfId="2638"/>
    <cellStyle name="r 14" xfId="2639"/>
    <cellStyle name="r 15" xfId="2640"/>
    <cellStyle name="r 16" xfId="2641"/>
    <cellStyle name="r 17" xfId="2642"/>
    <cellStyle name="r 18" xfId="2643"/>
    <cellStyle name="r 19" xfId="2644"/>
    <cellStyle name="r 2" xfId="2645"/>
    <cellStyle name="r 20" xfId="2646"/>
    <cellStyle name="r 3" xfId="2647"/>
    <cellStyle name="r 4" xfId="2648"/>
    <cellStyle name="r 5" xfId="2649"/>
    <cellStyle name="r 6" xfId="2650"/>
    <cellStyle name="r 7" xfId="2651"/>
    <cellStyle name="r 8" xfId="2652"/>
    <cellStyle name="r 9" xfId="2653"/>
    <cellStyle name="r_22013-3" xfId="2654"/>
    <cellStyle name="r_22013-3 2" xfId="2655"/>
    <cellStyle name="Subno" xfId="2656"/>
    <cellStyle name="SUBTOTAL" xfId="2657"/>
    <cellStyle name="Sub-total" xfId="2658"/>
    <cellStyle name="SUBTOTAL 10" xfId="2659"/>
    <cellStyle name="SUBTOTAL 11" xfId="2660"/>
    <cellStyle name="SUBTOTAL 12" xfId="2661"/>
    <cellStyle name="SUBTOTAL 13" xfId="2662"/>
    <cellStyle name="SUBTOTAL 14" xfId="2663"/>
    <cellStyle name="SUBTOTAL 15" xfId="2664"/>
    <cellStyle name="SUBTOTAL 16" xfId="2665"/>
    <cellStyle name="SUBTOTAL 17" xfId="2666"/>
    <cellStyle name="SUBTOTAL 18" xfId="2667"/>
    <cellStyle name="SUBTOTAL 19" xfId="2668"/>
    <cellStyle name="SUBTOTAL 2" xfId="2669"/>
    <cellStyle name="SUBTOTAL 20" xfId="2670"/>
    <cellStyle name="SUBTOTAL 21" xfId="2671"/>
    <cellStyle name="SUBTOTAL 22" xfId="2672"/>
    <cellStyle name="SUBTOTAL 23" xfId="2673"/>
    <cellStyle name="SUBTOTAL 24" xfId="2674"/>
    <cellStyle name="SUBTOTAL 25" xfId="2675"/>
    <cellStyle name="SUBTOTAL 26" xfId="2676"/>
    <cellStyle name="SUBTOTAL 3" xfId="2677"/>
    <cellStyle name="SUBTOTAL 4" xfId="2678"/>
    <cellStyle name="SUBTOTAL 5" xfId="2679"/>
    <cellStyle name="SUBTOTAL 6" xfId="2680"/>
    <cellStyle name="SUBTOTAL 7" xfId="2681"/>
    <cellStyle name="SUBTOTAL 8" xfId="2682"/>
    <cellStyle name="SUBTOTAL 9" xfId="2683"/>
    <cellStyle name="SUBTOTAL APP" xfId="2684"/>
    <cellStyle name="SUBTOTAL APP 2" xfId="2685"/>
    <cellStyle name="SUBTOTAL APP 3" xfId="2686"/>
    <cellStyle name="THOUSANDS FORMAT" xfId="2687"/>
    <cellStyle name="Times New Roman" xfId="2688"/>
    <cellStyle name="Title 2 2" xfId="2689"/>
    <cellStyle name="Title 3" xfId="2690"/>
    <cellStyle name="Title 3 2" xfId="2691"/>
    <cellStyle name="Total 2 2" xfId="2692"/>
    <cellStyle name="Total 2 2 2" xfId="2693"/>
    <cellStyle name="Total 2 3" xfId="2694"/>
    <cellStyle name="Total 2 4" xfId="2695"/>
    <cellStyle name="Total 3" xfId="2696"/>
    <cellStyle name="Total 3 2" xfId="2697"/>
    <cellStyle name="Total 3 3" xfId="2698"/>
    <cellStyle name="Warning Text 2 2" xfId="2699"/>
    <cellStyle name="Warning Text 3" xfId="2700"/>
    <cellStyle name="Warning Text 3 2" xfId="2701"/>
    <cellStyle name="Normal 80" xfId="2702"/>
    <cellStyle name="Neutral" xfId="2703"/>
    <cellStyle name="Input" xfId="2704"/>
    <cellStyle name="Normal 3 244" xfId="2705"/>
    <cellStyle name="Normal 81" xfId="2706"/>
  </cellStyles>
  <dxfs count="5">
    <dxf>
      <numFmt numFmtId="164" formatCode="_(* #,##0_);_(* \(#,##0\);_(* &quot;-&quot;??_);_(@_)"/>
    </dxf>
    <dxf>
      <numFmt numFmtId="164" formatCode="_(* #,##0_);_(* \(#,##0\);_(* &quot;-&quot;??_);_(@_)"/>
    </dxf>
    <dxf>
      <numFmt numFmtId="164" formatCode="_(* #,##0_);_(* \(#,##0\);_(* &quot;-&quot;??_);_(@_)"/>
    </dxf>
    <dxf>
      <numFmt numFmtId="164" formatCode="_(* #,##0_);_(* \(#,##0\);_(* &quot;-&quot;??_);_(@_)"/>
    </dxf>
    <dxf>
      <numFmt numFmtId="43" formatCode="_(* #,##0.00_);_(* \(#,##0.00\);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pivotCacheDefinition" Target="pivotCache/pivotCacheDefinition4.xml" /><Relationship Id="rId15" Type="http://schemas.openxmlformats.org/officeDocument/2006/relationships/pivotCacheDefinition" Target="pivotCache/pivotCacheDefinition1.xml" /><Relationship Id="rId16" Type="http://schemas.openxmlformats.org/officeDocument/2006/relationships/pivotCacheDefinition" Target="pivotCache/pivotCacheDefinition2.xml" /><Relationship Id="rId17" Type="http://schemas.openxmlformats.org/officeDocument/2006/relationships/pivotCacheDefinition" Target="pivotCache/pivotCacheDefinition3.xml" /><Relationship Id="rId18" Type="http://schemas.openxmlformats.org/officeDocument/2006/relationships/pivotCacheDefinition" Target="pivotCache/pivotCacheDefinition5.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customXml" Target="../customXml/item1.xml" /><Relationship Id="rId24" Type="http://schemas.openxmlformats.org/officeDocument/2006/relationships/customXml" Target="../customXml/item2.xml" /><Relationship Id="rId25" Type="http://schemas.openxmlformats.org/officeDocument/2006/relationships/customXml" Target="../customXml/item3.xml" /><Relationship Id="rId26" Type="http://schemas.openxmlformats.org/officeDocument/2006/relationships/theme" Target="theme/theme1.xml" /></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externalLinks/_rels/externalLink1.xml.rels><?xml version="1.0" encoding="utf-8" standalone="yes"?><Relationships xmlns="http://schemas.openxmlformats.org/package/2006/relationships"><Relationship Id="rId1" Type="http://schemas.openxmlformats.org/officeDocument/2006/relationships/externalLinkPath" Target="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kcmicrosoftonlinecom-6.sharepoint.microsoftonline.com\2011%20Budget\2011%20CIP%20Rev%20Ver\To%20be%20submitted\3473_2011%20JK.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Plan"/>
      <sheetName val="LapsedProjects"/>
      <sheetName val="3473E"/>
      <sheetName val="3473R"/>
    </sheetNames>
    <sheetDataSet>
      <sheetData sheetId="0"/>
      <sheetData sheetId="1"/>
      <sheetData sheetId="2">
        <row r="22">
          <cell r="I22">
            <v>990730</v>
          </cell>
        </row>
      </sheetData>
      <sheetData sheetId="3">
        <row r="1">
          <cell r="I1">
            <v>0</v>
          </cell>
        </row>
        <row r="2">
          <cell r="I2">
            <v>0</v>
          </cell>
        </row>
        <row r="3">
          <cell r="I3">
            <v>0</v>
          </cell>
        </row>
        <row r="4">
          <cell r="I4">
            <v>0</v>
          </cell>
        </row>
        <row r="5">
          <cell r="I5">
            <v>0</v>
          </cell>
        </row>
        <row r="6">
          <cell r="I6">
            <v>0</v>
          </cell>
        </row>
        <row r="7">
          <cell r="I7">
            <v>0</v>
          </cell>
        </row>
        <row r="8">
          <cell r="I8" t="str">
            <v>2011 Budgeted Rev</v>
          </cell>
        </row>
        <row r="9">
          <cell r="I9">
            <v>0</v>
          </cell>
        </row>
        <row r="10">
          <cell r="I10">
            <v>0</v>
          </cell>
        </row>
        <row r="11">
          <cell r="I11">
            <v>0</v>
          </cell>
        </row>
        <row r="12">
          <cell r="I12">
            <v>0</v>
          </cell>
        </row>
        <row r="13">
          <cell r="I13">
            <v>0</v>
          </cell>
        </row>
        <row r="14">
          <cell r="I14">
            <v>0</v>
          </cell>
        </row>
        <row r="15">
          <cell r="I15">
            <v>0</v>
          </cell>
        </row>
        <row r="16">
          <cell r="I16">
            <v>0</v>
          </cell>
        </row>
        <row r="17">
          <cell r="I17">
            <v>0</v>
          </cell>
        </row>
        <row r="18">
          <cell r="I18">
            <v>0</v>
          </cell>
        </row>
        <row r="19">
          <cell r="I19">
            <v>0</v>
          </cell>
        </row>
        <row r="20">
          <cell r="I20">
            <v>0</v>
          </cell>
        </row>
        <row r="21">
          <cell r="I21">
            <v>0</v>
          </cell>
        </row>
        <row r="22">
          <cell r="I22">
            <v>0</v>
          </cell>
        </row>
        <row r="23">
          <cell r="I23">
            <v>0</v>
          </cell>
        </row>
        <row r="24">
          <cell r="I24">
            <v>0</v>
          </cell>
        </row>
        <row r="25">
          <cell r="I25">
            <v>0</v>
          </cell>
        </row>
        <row r="26">
          <cell r="I26">
            <v>0</v>
          </cell>
        </row>
        <row r="27">
          <cell r="I27">
            <v>0</v>
          </cell>
        </row>
        <row r="28">
          <cell r="I28">
            <v>0</v>
          </cell>
        </row>
      </sheetData>
    </sheetDataSet>
  </externalBook>
</externalLink>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_rels/pivotCacheDefinition4.xml.rels><?xml version="1.0" encoding="utf-8" standalone="yes"?><Relationships xmlns="http://schemas.openxmlformats.org/package/2006/relationships"><Relationship Id="rId2" Type="http://schemas.openxmlformats.org/officeDocument/2006/relationships/externalLinkPath" Target="https://kcmicrosoftonlinecom-6.sharepoint.microsoftonline.com/2015%20Budget%20-%20BUD-01-001/Adopted/2015&amp;16%20Adopted%20Financial%20Plans%20and%20Financial%20monitoring/Q1%202015/EBS%20Download%20for%20Q12015%20FP%20Capital%20Funds.xls" TargetMode="External" /><Relationship Id="rId1" Type="http://schemas.openxmlformats.org/officeDocument/2006/relationships/pivotCacheRecords" Target="pivotCacheRecords4.xml" /></Relationships>
</file>

<file path=xl/pivotCache/_rels/pivotCacheDefinition5.xml.rels><?xml version="1.0" encoding="utf-8" standalone="yes"?><Relationships xmlns="http://schemas.openxmlformats.org/package/2006/relationships"><Relationship Id="rId1" Type="http://schemas.openxmlformats.org/officeDocument/2006/relationships/pivotCacheRecords" Target="pivotCacheRecords5.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Windows User" refreshedVersion="3">
  <cacheSource type="worksheet">
    <worksheetSource ref="G1:N51" sheet="2012 Actual"/>
  </cacheSource>
  <cacheFields count="8">
    <cacheField name="Account Type">
      <sharedItems containsMixedTypes="0" count="2">
        <s v="Expense"/>
        <s v="Revenue"/>
      </sharedItems>
    </cacheField>
    <cacheField name="Account Description">
      <sharedItems containsMixedTypes="0" count="38">
        <s v="FINANCIAL MGMT SVCS"/>
        <s v="FINANCIAL MGMT SVCS REBATE"/>
        <s v="BRC SVC CHARGES"/>
        <s v="SYSTEMS SERVICES SVC"/>
        <s v="MOTOR POOL ER R SERVICE"/>
        <s v="REGULAR SALARIED EMPLOYEE"/>
        <s v="MED DENTAL LIFE INS BENEFITS/NON 587"/>
        <s v="SOCIAL SECURITY MEDICARE FICA"/>
        <s v="RETIREMENT"/>
        <s v="SUPPLIES FOOD"/>
        <s v="COST GOODS SOLD SUPPLIES FOR RESALE"/>
        <s v="OTHER CONTRACTUAL PROF SVCS"/>
        <s v="TRAVEL SUBSISTENCE IN STATE"/>
        <s v="TRAVEL SUBSISTENCE OUT OF STATE"/>
        <s v="FREIGHT AND DELIVRY SRV"/>
        <s v="PURCHASED TRANSPORTATION"/>
        <s v="DUES MEMBERSHIPS"/>
        <s v="MISC SERVICES CHARGES"/>
        <s v="RENT LEASE"/>
        <s v="INVENTORY EQUIP 5K UNDER"/>
        <s v="SERVICES REPAIR MAINTENANCE"/>
        <s v="RADIO INFRASTRUCTURE EQUIP"/>
        <s v="RESERVE RADIO INFRASTRUCTURE"/>
        <s v="INVESTMENT INTEREST GROSS"/>
        <s v="CASH MANAGEMENT SVCS FEE"/>
        <s v="INVEST SERVICE FEE POOL"/>
        <s v="REALIZED LOSS-IMPAIRINV"/>
        <s v="REALIZED GAIN LOSS INVEST"/>
        <s v="UNREALIZED LOSS IMPAIRED INVESTMENT"/>
        <s v="JUDGMENTS SETTLEMENTS"/>
        <s v="IMMATL PRIOR YEAR CORRECT"/>
        <s v="OTHER MISC REVENUE"/>
        <s v="RESERVE RADIO INFRASTRUCT"/>
        <s v="UASI INDIRECT"/>
        <s v="HW INCORPORATED CITIES"/>
        <s v="2009 IECGP IP-T9-0034"/>
        <s v="RADIO SERVICES"/>
        <s v="CONTRIB OTHER FUNDS"/>
      </sharedItems>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numFmtId="43">
      <sharedItems containsSemiMixedTypes="0" containsString="0" containsMixedTypes="0" containsNumber="1" containsInteger="1" count="0"/>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50" refreshedBy="Windows User" refreshedVersion="3">
  <cacheSource type="worksheet">
    <worksheetSource ref="A1:AF51" sheet="2012 Actual"/>
  </cacheSource>
  <cacheFields count="32">
    <cacheField name="Fund">
      <sharedItems containsMixedTypes="0" count="0"/>
    </cacheField>
    <cacheField name="Project">
      <sharedItems containsMixedTypes="0" count="11">
        <s v="1111945"/>
        <s v="1047313"/>
        <s v="1047320"/>
        <s v="1047311"/>
        <s v="1047315"/>
        <s v="1047316"/>
        <s v="1047317"/>
        <s v="1116591"/>
        <s v="1045836"/>
        <s v="0000000"/>
        <s v="1115922"/>
      </sharedItems>
    </cacheField>
    <cacheField name="Cost Center">
      <sharedItems containsMixedTypes="0" count="0"/>
    </cacheField>
    <cacheField name="Account">
      <sharedItems containsMixedTypes="0" count="0"/>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2">
        <s v="Expense"/>
        <s v="Revenue"/>
      </sharedItems>
    </cacheField>
    <cacheField name="Account Description">
      <sharedItems containsMixedTypes="0" count="0"/>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numFmtId="43">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11">
        <s v="KCIT Radio Comm Infrastructure"/>
        <s v="KCIT REBANDING 800MHZ RADIO"/>
        <s v="KCIT VHF UHF Narrowbanding"/>
        <s v="KCIT EMER RADIO EQ REPLACE ASM"/>
        <s v="KCIT RADIO INFRA FACILITY AND"/>
        <s v="KCIT RADIO TOWER REPAIR WORK"/>
        <s v="KCIT SOUTHLOOP MICROWAVE REPLA"/>
        <s v="Sobieski Tower Repair"/>
        <s v="213002 ADMIN DEFAULT"/>
        <s v="Default"/>
        <s v="Subscriber Radios Rplc"/>
      </sharedItems>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4" recordCount="290" refreshedBy="Windows User" refreshedVersion="4">
  <cacheSource type="worksheet">
    <worksheetSource ref="A1:AH291" sheet="2013 and 2014"/>
  </cacheSource>
  <cacheFields count="34">
    <cacheField name="Fund">
      <sharedItems containsMixedTypes="0" count="0"/>
    </cacheField>
    <cacheField name="Project">
      <sharedItems containsMixedTypes="0" count="0"/>
    </cacheField>
    <cacheField name="Cost Center">
      <sharedItems containsMixedTypes="0" count="8">
        <s v="000000"/>
        <s v="C47301"/>
        <s v="GAAP01"/>
        <s v="213002"/>
        <s v="780003"/>
        <s v="432009"/>
        <s v="138001"/>
        <s v="300001"/>
      </sharedItems>
    </cacheField>
    <cacheField name="Account">
      <sharedItems containsMixedTypes="0" count="0"/>
    </cacheField>
    <cacheField name="Bars">
      <sharedItems containsMixedTypes="0" count="0"/>
    </cacheField>
    <cacheField name="Period Year">
      <sharedItems containsSemiMixedTypes="0" containsString="0" containsMixedTypes="0" containsNumber="1" containsInteger="1" count="2">
        <n v="2013"/>
        <n v="2014"/>
      </sharedItems>
    </cacheField>
    <cacheField name="Account Type">
      <sharedItems containsMixedTypes="0" count="5">
        <s v="Asset"/>
        <s v="Liability"/>
        <s v="Expense"/>
        <s v="Owner Equity"/>
        <s v="Revenue"/>
      </sharedItems>
    </cacheField>
    <cacheField name="Account Description">
      <sharedItems containsMixedTypes="0" count="0"/>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Definition4.xml><?xml version="1.0" encoding="utf-8"?>
<pivotCacheDefinition xmlns="http://schemas.openxmlformats.org/spreadsheetml/2006/main" xmlns:r="http://schemas.openxmlformats.org/officeDocument/2006/relationships" r:id="rId1" refreshedBy="Junko" refreshedDate="42079.328683333333" createdVersion="1" refreshedVersion="4" recordCount="2587">
  <cacheSource type="worksheet">
    <worksheetSource ref="A3:AH2590" sheet="Sheet 1" r:id="rId2"/>
  </cacheSource>
  <cacheFields count="34">
    <cacheField name="Fund" numFmtId="0">
      <sharedItems count="3">
        <s v="000003473"/>
        <s v="000003771"/>
        <s v="000003781"/>
      </sharedItems>
    </cacheField>
    <cacheField name="Project" numFmtId="0">
      <sharedItems count="137">
        <s v="0000000"/>
        <s v="1045836"/>
        <s v="1047310"/>
        <s v="1047311"/>
        <s v="1047313"/>
        <s v="1047315"/>
        <s v="1047316"/>
        <s v="1047317"/>
        <s v="1047320"/>
        <s v="1111945"/>
        <s v="1115920"/>
        <s v="1115922"/>
        <s v="1116591"/>
        <s v="C00391X"/>
        <s v="1000785"/>
        <s v="1001470"/>
        <s v="1028784"/>
        <s v="1045908"/>
        <s v="1045909"/>
        <s v="1046248"/>
        <s v="1046250"/>
        <s v="1046251"/>
        <s v="1046252"/>
        <s v="1046253"/>
        <s v="1046254"/>
        <s v="1046255"/>
        <s v="1046257"/>
        <s v="1046259"/>
        <s v="1046261"/>
        <s v="1046262"/>
        <s v="1047007"/>
        <s v="1047288"/>
        <s v="1047289"/>
        <s v="1047290"/>
        <s v="1047293"/>
        <s v="1047295"/>
        <s v="1047297"/>
        <s v="1047298"/>
        <s v="1047302"/>
        <s v="1111408"/>
        <s v="1111421"/>
        <s v="1111661"/>
        <s v="1111662"/>
        <s v="1111665"/>
        <s v="1111666"/>
        <s v="1111667"/>
        <s v="1111668"/>
        <s v="1111669"/>
        <s v="1111670"/>
        <s v="1111671"/>
        <s v="1111808"/>
        <s v="1111930"/>
        <s v="1111932"/>
        <s v="1111933"/>
        <s v="1111935"/>
        <s v="1111936"/>
        <s v="1111937"/>
        <s v="1111938"/>
        <s v="1111941"/>
        <s v="1111942"/>
        <s v="1111943"/>
        <s v="1111944"/>
        <s v="1111947"/>
        <s v="1111953"/>
        <s v="1111954"/>
        <s v="1111956"/>
        <s v="1111959"/>
        <s v="1111963"/>
        <s v="1111965"/>
        <s v="1111966"/>
        <s v="1113959"/>
        <s v="1113960"/>
        <s v="1113974"/>
        <s v="1113980"/>
        <s v="1113997"/>
        <s v="1115924"/>
        <s v="1116554"/>
        <s v="1116556"/>
        <s v="1116592"/>
        <s v="1116648"/>
        <s v="1116649"/>
        <s v="1116742"/>
        <s v="1116803"/>
        <s v="1116858"/>
        <s v="1116895"/>
        <s v="1116897"/>
        <s v="1116898"/>
        <s v="1116899"/>
        <s v="1117175"/>
        <s v="1117279"/>
        <s v="1117281"/>
        <s v="1117287"/>
        <s v="1117291"/>
        <s v="1117788"/>
        <s v="1117789"/>
        <s v="1118119"/>
        <s v="1118228"/>
        <s v="1118627"/>
        <s v="1118710"/>
        <s v="1118720"/>
        <s v="1119160"/>
        <s v="1119226"/>
        <s v="1119229"/>
        <s v="1120358"/>
        <s v="1120359"/>
        <s v="1120919"/>
        <s v="1121286"/>
        <s v="1121493"/>
        <s v="1121494"/>
        <s v="1121610"/>
        <s v="1121753"/>
        <s v="1122018"/>
        <s v="1122181"/>
        <s v="1122182"/>
        <s v="1122184"/>
        <s v="1122186"/>
        <s v="1122187"/>
        <s v="1122188"/>
        <s v="1122190"/>
        <s v="1122825"/>
        <s v="1047305"/>
        <s v="1047306"/>
        <s v="1047603"/>
        <s v="1047604"/>
        <s v="1047605"/>
        <s v="1047608"/>
        <s v="1047609"/>
        <s v="1047610"/>
        <s v="1047611"/>
        <s v="1047612"/>
        <s v="1111664"/>
        <s v="1111931"/>
        <s v="1111950"/>
        <s v="1111951"/>
        <s v="1111955"/>
        <s v="1111957"/>
        <s v="1111962"/>
      </sharedItems>
    </cacheField>
    <cacheField name="Cost Center" numFmtId="0">
      <sharedItems count="34">
        <s v="000000"/>
        <s v="C47301"/>
        <s v="GAAP01"/>
        <s v="213002"/>
        <s v="780003"/>
        <s v="432009"/>
        <s v="138001"/>
        <s v="300001"/>
        <s v="C77101"/>
        <s v="C77102"/>
        <s v="C77103"/>
        <s v="C77108"/>
        <s v="C77109"/>
        <s v="C77126"/>
        <s v="C77122"/>
        <s v="C77134"/>
        <s v="C77131"/>
        <s v="C77132"/>
        <s v="C77135"/>
        <s v="C77133"/>
        <s v="C77136"/>
        <s v="C77124"/>
        <s v="C77128"/>
        <s v="C77125"/>
        <s v="C77110"/>
        <s v="C78101"/>
        <s v="C77129"/>
        <s v="C77114"/>
        <s v="C77112"/>
        <s v="C77127"/>
        <s v="C77137"/>
        <s v="C77120"/>
        <s v="C77139"/>
        <s v="C78102"/>
      </sharedItems>
    </cacheField>
    <cacheField name="Account" numFmtId="0">
      <sharedItems/>
    </cacheField>
    <cacheField name="Bars" numFmtId="0">
      <sharedItems/>
    </cacheField>
    <cacheField name="Period Year" numFmtId="0">
      <sharedItems containsSemiMixedTypes="0" containsString="0" containsNumber="1" containsInteger="1" minValue="2013" maxValue="2014" count="2">
        <n v="2013"/>
        <n v="2014"/>
      </sharedItems>
    </cacheField>
    <cacheField name="Account Type" numFmtId="0">
      <sharedItems count="2">
        <s v="Expense"/>
        <s v="Revenue"/>
      </sharedItems>
    </cacheField>
    <cacheField name="Account Description" numFmtId="0">
      <sharedItems/>
    </cacheField>
    <cacheField name="Level1 Account Parent" numFmtId="0">
      <sharedItems/>
    </cacheField>
    <cacheField name="Level2 Account Parent" numFmtId="0">
      <sharedItems/>
    </cacheField>
    <cacheField name="Level3 Account Parent" numFmtId="0">
      <sharedItems containsBlank="1"/>
    </cacheField>
    <cacheField name="Appropriation Budget" numFmtId="0">
      <sharedItems containsSemiMixedTypes="0" containsString="0" containsNumber="1" containsInteger="1" minValue="0" maxValue="0"/>
    </cacheField>
    <cacheField name="Operating Budget" numFmtId="0">
      <sharedItems containsSemiMixedTypes="0" containsString="0" containsNumber="1" containsInteger="1" minValue="0" maxValue="0"/>
    </cacheField>
    <cacheField name="Actuals" numFmtId="0">
      <sharedItems containsSemiMixedTypes="0" containsString="0" containsNumber="1" minValue="-14000000" maxValue="12006144.279999999"/>
    </cacheField>
    <cacheField name="Encumbrance" numFmtId="0">
      <sharedItems containsSemiMixedTypes="0" containsString="0" containsNumber="1" minValue="-391745.87" maxValue="255609.53"/>
    </cacheField>
    <cacheField name="Balance" numFmtId="0">
      <sharedItems containsSemiMixedTypes="0" containsString="0" containsNumber="1" minValue="-12006144.279999999" maxValue="14000000"/>
    </cacheField>
    <cacheField name="Percent" numFmtId="0">
      <sharedItems/>
    </cacheField>
    <cacheField name="Jan-Actual" numFmtId="0">
      <sharedItems containsSemiMixedTypes="0" containsString="0" containsNumber="1" minValue="-328450" maxValue="159866.55000000002"/>
    </cacheField>
    <cacheField name="Feb-Actual" numFmtId="0">
      <sharedItems containsSemiMixedTypes="0" containsString="0" containsNumber="1" minValue="-2558385" maxValue="800000"/>
    </cacheField>
    <cacheField name="Mar-Actual" numFmtId="0">
      <sharedItems containsSemiMixedTypes="0" containsString="0" containsNumber="1" minValue="-14000000" maxValue="308313.55"/>
    </cacheField>
    <cacheField name="Apr-Actual" numFmtId="0">
      <sharedItems containsSemiMixedTypes="0" containsString="0" containsNumber="1" minValue="-50314.05" maxValue="394140"/>
    </cacheField>
    <cacheField name="May-Actual" numFmtId="0">
      <sharedItems containsSemiMixedTypes="0" containsString="0" containsNumber="1" minValue="-4000000" maxValue="89631.2"/>
    </cacheField>
    <cacheField name="Jun-Actual" numFmtId="0">
      <sharedItems containsSemiMixedTypes="0" containsString="0" containsNumber="1" minValue="-29426.98" maxValue="179931.57"/>
    </cacheField>
    <cacheField name="Jul-Actual" numFmtId="0">
      <sharedItems containsSemiMixedTypes="0" containsString="0" containsNumber="1" minValue="-2618446.6" maxValue="1155104"/>
    </cacheField>
    <cacheField name="Aug-Actual" numFmtId="0">
      <sharedItems containsSemiMixedTypes="0" containsString="0" containsNumber="1" minValue="-500000" maxValue="2558385"/>
    </cacheField>
    <cacheField name="Sep-Actual" numFmtId="0">
      <sharedItems containsSemiMixedTypes="0" containsString="0" containsNumber="1" minValue="-1877557.46" maxValue="2170007"/>
    </cacheField>
    <cacheField name="Oct-Actual" numFmtId="0">
      <sharedItems containsSemiMixedTypes="0" containsString="0" containsNumber="1" minValue="-3161695" maxValue="3911563.5"/>
    </cacheField>
    <cacheField name="Nov-Actual" numFmtId="0">
      <sharedItems containsSemiMixedTypes="0" containsString="0" containsNumber="1" minValue="-4123623.55" maxValue="330000"/>
    </cacheField>
    <cacheField name="Dec-Actual" numFmtId="0">
      <sharedItems containsSemiMixedTypes="0" containsString="0" containsNumber="1" minValue="-5202500" maxValue="3161695"/>
    </cacheField>
    <cacheField name="Adj-Actual" numFmtId="0">
      <sharedItems containsSemiMixedTypes="0" containsString="0" containsNumber="1" minValue="-2925874" maxValue="12006144.279999999"/>
    </cacheField>
    <cacheField name="Fund Description" numFmtId="0">
      <sharedItems/>
    </cacheField>
    <cacheField name="Project Description" numFmtId="0">
      <sharedItems count="137">
        <s v="Default"/>
        <s v="213002 ADMIN DEFAULT"/>
        <s v="KCIT REGIONAL 800 MHZ TRUNKED"/>
        <s v="KCIT EMER RADIO EQ REPLACE ASM"/>
        <s v="KCIT REBANDING 800MHZ RADIO"/>
        <s v="KCIT RADIO INFRA FACILITY AND"/>
        <s v="KCIT RADIO TOWER REPAIR WORK"/>
        <s v="KCIT SOUTHLOOP MICROWAVE REPLA"/>
        <s v="KCIT VHF UHF Narrowbanding"/>
        <s v="KCIT Radio Comm Infrastructure"/>
        <s v="PSERN"/>
        <s v="Subscriber Radios Rplc"/>
        <s v="Sobieski Tower Repair"/>
        <s v="BCI COMMUNICATIONS INC"/>
        <s v="C77102 ADMIN DEFAULT"/>
        <s v="C77108 ADMIN DEFAULT"/>
        <s v="DDES PERMIT INTEGRATION"/>
        <s v="C77103 ADMIN DEFAULT"/>
        <s v="C77109 ADMIN DEFAULT"/>
        <s v="DES ABT PMO"/>
        <s v="DES ABT PTL"/>
        <s v="DES ABT FINANCE"/>
        <s v="DES ABT BUDGET"/>
        <s v="DES ABT BEN. REALIZATION"/>
        <s v="DES ABT CHANGE MGMT N TRAIN"/>
        <s v="DES ABT COMMUNICATIONS"/>
        <s v="DES ABT SIDE SYSTEM CONT"/>
        <s v="DES ABT PTL CONTINGENCY"/>
        <s v="DES ABT CHANGE MGMT CONT"/>
        <s v="DES ABT FINANCE CONTINGENCY"/>
        <s v="KCIT COMMNTY CORRCTN SYS UPGRD"/>
        <s v="KCIT BUSINESS CONTINUITY"/>
        <s v="KCIT INFO SECURITY/PRIVACY"/>
        <s v="KCIT IT PROJECT MGMT"/>
        <s v="KCIT EXECUTIVE OFFICE IT-REORG"/>
        <s v="KCIT JJWEB REMEDIATION"/>
        <s v="KCIT DATA CTR CONTINGENCY"/>
        <s v="KCIT PCI Compliance"/>
        <s v="KCIT CAP PROJ OVERSIGHT-KCIT"/>
        <s v="DES RALS ENTERPRISE CONTENT"/>
        <s v="DES REC OM EXCISE TAX SUB"/>
        <s v="KCIT Pub Criminal Case Studies"/>
        <s v="PKS REPLACEMENT OF RBASE"/>
        <s v="KCIT Property Assessmt Appeals"/>
        <s v="KCIT District Ct E-Filing 2012"/>
        <s v="KCDC ECR AUTO INDEXING"/>
        <s v="KCSC ER"/>
        <s v="PSB GENL FUND IT EQUIPMENT"/>
        <s v="KCIT Archives Collect Mgmt Sys"/>
        <s v="KCSC JUV CT ORDERS E-FO"/>
        <s v="KCSO KCIT IRIS/TESS REPL"/>
        <s v="KCIT DAJD Juv Workflow-Reqmnt"/>
        <s v="KCIT Juvenile Court Electronic"/>
        <s v="KCIT Post ABT Implementation P"/>
        <s v="KCIT Web Re-architecture"/>
        <s v="KCIT CAPITAL PROJECT DFLT"/>
        <s v="KCIT PERFORMANCE MEASUREMENT/T"/>
        <s v="KCIT LSJ INTEGRATION PROGRAM -"/>
        <s v="KCIT PROMIS Replacement Projec"/>
        <s v="KCIT DJA Elec tronic Court Rec"/>
        <s v="DPH KCIT JHS DIGITAL X-RAY"/>
        <s v="KCIT Electronic Court Records"/>
        <s v="KCIT System Wide Enhanced Netw"/>
        <s v="KCIT Government Cloud Computin"/>
        <s v="KCIT Distributed Antenna Netwo"/>
        <s v="KCIT Electronic Scheduling/tim"/>
        <s v="KCIT Assessors Tablet PC Repla"/>
        <s v="KCIT DATA CTR SPECIF-RELOCATIO"/>
        <s v="KCIT Advanced SharePoint Hosti"/>
        <s v="KCIT RALS Recorders Licens Sys"/>
        <s v="ABT Side Sys Integration DAJD"/>
        <s v="DAJD ER"/>
        <s v="DPH KCIT HEALTH INFO TECH, HIT"/>
        <s v="DPH KCIT EMS CBD/CAD INTEGRATE"/>
        <s v="KCIT MAINFRAME STUDY PROJECT"/>
        <s v="Elections Equipment Rplc"/>
        <s v="DJA ER KCIT CAPITAL PROJ"/>
        <s v="DAJD COMCOR TECH STABLZTN PROJ"/>
        <s v="Enterprise Doc Mgmt Sys"/>
        <s v="DES RALS ENTERPRISE ERMS"/>
        <s v="DES RAS REC OM EXCISE TAX SUB"/>
        <s v="DPH KCIT JHS ELEC MEDIC ADMIN"/>
        <s v="DPH KCIT PREV LIFE EVENTS"/>
        <s v="KC CW CAFR AUDIT"/>
        <s v="Jail Mgmt Sys (JMS) Study"/>
        <s v="Pretrial Risk Assessment"/>
        <s v="Roster Mgmt Sys (RMS)"/>
        <s v="Two-factor Authentication"/>
        <s v="KCDC ER"/>
        <s v="KCIT DCHS Demog Data Consol"/>
        <s v="KCIT DCHS DMHP and PS"/>
        <s v="KCIT Hosted Environ - Cloud"/>
        <s v="KCIT Bus Enpwr &amp; User Mobility"/>
        <s v="DOA ACCTG SYSTEM UPDATE"/>
        <s v="KCDC ONLINE MITIGATION(MITS)BC"/>
        <s v="DES RALS ERMS"/>
        <s v="DAJD KCIT Comcor Tech Stablztn"/>
        <s v="EP Cust Relationship Mgmt"/>
        <s v="KCIT DES RALS ARCH COLL MGMT"/>
        <s v="KCSO New Gen AFIS"/>
        <s v="DES RALS REC OM Excise Tax"/>
        <s v="Judicial Admin ER"/>
        <s v="Civic TV Program"/>
        <s v="OPD Case Management System"/>
        <s v="OPD Network Improvements"/>
        <s v="KCIT Bus Enpwr: Admin Bld Rwr"/>
        <s v="PSB Project Info Center Rpt"/>
        <s v="KCIT CRM Expansion"/>
        <s v="DOA Electronic Val Notice"/>
        <s v="DPH EMS EMIRF RPLC"/>
        <s v="PSB Project Info Ctr 2014"/>
        <s v="KCIT WS Standardization"/>
        <s v="DES Peoplesoft 9.2 Upgrade"/>
        <s v="DAJD DAN Phase II"/>
        <s v="DES Acquisitions DB Analysis"/>
        <s v="DJA Delta Viewer Rplmt"/>
        <s v="KCIT Secure Goverment Cloud"/>
        <s v="KCIT System Management"/>
        <s v="DES RiskMaster SW Upgrade"/>
        <s v="DJA Virtual Environment"/>
        <s v="KCIT I-NET EQUIPMENT REPLACEME"/>
        <s v="KCIT TELECOM EQUIPMENT REPLACE"/>
        <s v="KCIT ITS Equipment Replacement"/>
        <s v="KCIT NETWORK OPS REPLACEMENT"/>
        <s v="KCIT DSS REPLACEMENT"/>
        <s v="KCIT ISC EQUIPMENT REPLACEMENT"/>
        <s v="KCIT MAINFRAME REPLACEMENT"/>
        <s v="KCIT WAN REPLACEMENT"/>
        <s v="KCIT WEB REPLACEMENT"/>
        <s v="KCIT ITS CAPITAL DEFAULT"/>
        <s v="KCC CTV REPLACEMNT 06-08"/>
        <s v="KCIT MESSAGING REPLACEMENT"/>
        <s v="KCIT ITS CAPITAL DEFAULT - Adm"/>
        <s v="KCIT Auditor Capital Project O"/>
        <s v="KCIT DESKTOP AND SERVER R"/>
        <s v="KCIT Countywide Telephony Syst"/>
        <s v="KCIT IPT Telephone System Repl"/>
      </sharedItems>
    </cacheField>
    <cacheField name="Cost Center Desc" numFmtId="0">
      <sharedItems/>
    </cacheField>
    <cacheField name="Bars Description" numFmtId="0">
      <sharedItems/>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r:id="rId1" createdVersion="4" recordCount="170" refreshedBy="Junko" refreshedVersion="4">
  <cacheSource type="worksheet">
    <worksheetSource ref="A3:AH173" sheet="GL 10 Apr 15"/>
  </cacheSource>
  <cacheFields count="34">
    <cacheField name="Fund">
      <sharedItems containsMixedTypes="0" count="0"/>
    </cacheField>
    <cacheField name="Project">
      <sharedItems containsMixedTypes="0" count="0"/>
    </cacheField>
    <cacheField name="Cost Center">
      <sharedItems containsMixedTypes="0" count="8">
        <s v="000000"/>
        <s v="C47301"/>
        <s v="GAAP01"/>
        <s v="213002"/>
        <s v="780003"/>
        <s v="432009"/>
        <s v="138001"/>
        <s v="300001"/>
      </sharedItems>
    </cacheField>
    <cacheField name="Account">
      <sharedItems containsMixedTypes="0" count="0"/>
    </cacheField>
    <cacheField name="Bars">
      <sharedItems containsMixedTypes="0" count="0"/>
    </cacheField>
    <cacheField name="Period Year">
      <sharedItems containsSemiMixedTypes="0" containsString="0" containsMixedTypes="0" containsNumber="1" containsInteger="1" count="0"/>
    </cacheField>
    <cacheField name="Account Type">
      <sharedItems containsMixedTypes="0" count="5">
        <s v="Asset"/>
        <s v="Liability"/>
        <s v="Expense"/>
        <s v="Owner Equity"/>
        <s v="Revenue"/>
      </sharedItems>
    </cacheField>
    <cacheField name="Account Description">
      <sharedItems containsMixedTypes="0" count="0"/>
    </cacheField>
    <cacheField name="Level1 Account Parent">
      <sharedItems containsMixedTypes="0" count="0"/>
    </cacheField>
    <cacheField name="Level2 Account Parent">
      <sharedItems containsMixedTypes="0" count="0"/>
    </cacheField>
    <cacheField name="Level3 Account Parent">
      <sharedItems containsBlank="1" containsMixedTypes="0" count="0"/>
    </cacheField>
    <cacheField name="Appropriation Budget">
      <sharedItems containsSemiMixedTypes="0" containsString="0" containsMixedTypes="0" containsNumber="1" containsInteger="1" count="0"/>
    </cacheField>
    <cacheField name="Operating Budget">
      <sharedItems containsSemiMixedTypes="0" containsString="0" containsMixedTypes="0" containsNumber="1" containsInteger="1" count="0"/>
    </cacheField>
    <cacheField name="Actuals">
      <sharedItems containsSemiMixedTypes="0" containsString="0" containsMixedTypes="0" containsNumber="1" containsInteger="1" count="0"/>
    </cacheField>
    <cacheField name="Encumbrance">
      <sharedItems containsSemiMixedTypes="0" containsString="0" containsMixedTypes="0" containsNumber="1" containsInteger="1" count="0"/>
    </cacheField>
    <cacheField name="Balance">
      <sharedItems containsSemiMixedTypes="0" containsString="0" containsMixedTypes="0" containsNumber="1" containsInteger="1" count="0"/>
    </cacheField>
    <cacheField name="Percent">
      <sharedItems containsMixedTypes="0" count="0"/>
    </cacheField>
    <cacheField name="Jan-Actual">
      <sharedItems containsSemiMixedTypes="0" containsString="0" containsMixedTypes="0" containsNumber="1" containsInteger="1" count="0"/>
    </cacheField>
    <cacheField name="Feb-Actual">
      <sharedItems containsSemiMixedTypes="0" containsString="0" containsMixedTypes="0" containsNumber="1" containsInteger="1" count="0"/>
    </cacheField>
    <cacheField name="Mar-Actual">
      <sharedItems containsSemiMixedTypes="0" containsString="0" containsMixedTypes="0" containsNumber="1" containsInteger="1" count="0"/>
    </cacheField>
    <cacheField name="Apr-Actual">
      <sharedItems containsSemiMixedTypes="0" containsString="0" containsMixedTypes="0" containsNumber="1" containsInteger="1" count="0"/>
    </cacheField>
    <cacheField name="May-Actual">
      <sharedItems containsSemiMixedTypes="0" containsString="0" containsMixedTypes="0" containsNumber="1" containsInteger="1" count="0"/>
    </cacheField>
    <cacheField name="Jun-Actual">
      <sharedItems containsSemiMixedTypes="0" containsString="0" containsMixedTypes="0" containsNumber="1" containsInteger="1" count="0"/>
    </cacheField>
    <cacheField name="Jul-Actual">
      <sharedItems containsSemiMixedTypes="0" containsString="0" containsMixedTypes="0" containsNumber="1" containsInteger="1" count="0"/>
    </cacheField>
    <cacheField name="Aug-Actual">
      <sharedItems containsSemiMixedTypes="0" containsString="0" containsMixedTypes="0" containsNumber="1" containsInteger="1" count="0"/>
    </cacheField>
    <cacheField name="Sep-Actual">
      <sharedItems containsSemiMixedTypes="0" containsString="0" containsMixedTypes="0" containsNumber="1" containsInteger="1" count="0"/>
    </cacheField>
    <cacheField name="Oct-Actual">
      <sharedItems containsSemiMixedTypes="0" containsString="0" containsMixedTypes="0" containsNumber="1" containsInteger="1" count="0"/>
    </cacheField>
    <cacheField name="Nov-Actual">
      <sharedItems containsSemiMixedTypes="0" containsString="0" containsMixedTypes="0" containsNumber="1" containsInteger="1" count="0"/>
    </cacheField>
    <cacheField name="Dec-Actual">
      <sharedItems containsSemiMixedTypes="0" containsString="0" containsMixedTypes="0" containsNumber="1" containsInteger="1" count="0"/>
    </cacheField>
    <cacheField name="Adj-Actual">
      <sharedItems containsSemiMixedTypes="0" containsString="0" containsMixedTypes="0" containsNumber="1" containsInteger="1" count="0"/>
    </cacheField>
    <cacheField name="Fund Description">
      <sharedItems containsMixedTypes="0" count="0"/>
    </cacheField>
    <cacheField name="Project Description">
      <sharedItems containsMixedTypes="0" count="0"/>
    </cacheField>
    <cacheField name="Cost Center Desc">
      <sharedItems containsMixedTypes="0" count="0"/>
    </cacheField>
    <cacheField name="Bars Description">
      <sharedItems containsMixedTypes="0" count="0"/>
    </cacheField>
  </cacheFields>
</pivotCacheDefinition>
</file>

<file path=xl/pivotCache/pivotCacheRecords1.xml><?xml version="1.0" encoding="utf-8"?>
<pivotCacheRecords xmlns="http://schemas.openxmlformats.org/spreadsheetml/2006/main" xmlns:r="http://schemas.openxmlformats.org/officeDocument/2006/relationships" count="50">
  <r>
    <x v="0"/>
    <x v="0"/>
    <s v="50000-PROGRAM EXPENDITUR BUDGET"/>
    <s v="55000-INTRAGOVERNMENTAL SERVICES"/>
    <m/>
    <n v="0"/>
    <n v="0"/>
    <n v="2310.6"/>
  </r>
  <r>
    <x v="0"/>
    <x v="1"/>
    <s v="50000-PROGRAM EXPENDITUR BUDGET"/>
    <s v="55000-INTRAGOVERNMENTAL SERVICES"/>
    <m/>
    <n v="0"/>
    <n v="0"/>
    <n v="1935.0900000000001"/>
  </r>
  <r>
    <x v="0"/>
    <x v="2"/>
    <s v="50000-PROGRAM EXPENDITUR BUDGET"/>
    <s v="55000-INTRAGOVERNMENTAL SERVICES"/>
    <m/>
    <n v="0"/>
    <n v="0"/>
    <n v="1577.72"/>
  </r>
  <r>
    <x v="0"/>
    <x v="3"/>
    <s v="50000-PROGRAM EXPENDITUR BUDGET"/>
    <s v="55000-INTRAGOVERNMENTAL SERVICES"/>
    <m/>
    <n v="0"/>
    <n v="0"/>
    <n v="67055"/>
  </r>
  <r>
    <x v="0"/>
    <x v="3"/>
    <s v="50000-PROGRAM EXPENDITUR BUDGET"/>
    <s v="55000-INTRAGOVERNMENTAL SERVICES"/>
    <m/>
    <n v="0"/>
    <n v="0"/>
    <n v="53608"/>
  </r>
  <r>
    <x v="0"/>
    <x v="4"/>
    <s v="50000-PROGRAM EXPENDITUR BUDGET"/>
    <s v="55000-INTRAGOVERNMENTAL SERVICES"/>
    <m/>
    <n v="0"/>
    <n v="0"/>
    <n v="460"/>
  </r>
  <r>
    <x v="0"/>
    <x v="5"/>
    <s v="50000-PROGRAM EXPENDITUR BUDGET"/>
    <s v="51000-WAGES AND BENEFITS"/>
    <s v="51100-SALARIES/WAGES"/>
    <n v="0"/>
    <n v="0"/>
    <n v="107736.14"/>
  </r>
  <r>
    <x v="0"/>
    <x v="6"/>
    <s v="50000-PROGRAM EXPENDITUR BUDGET"/>
    <s v="51000-WAGES AND BENEFITS"/>
    <s v="51300-PERSONNEL BENEFITS"/>
    <n v="0"/>
    <n v="0"/>
    <n v="13550.220000000001"/>
  </r>
  <r>
    <x v="0"/>
    <x v="7"/>
    <s v="50000-PROGRAM EXPENDITUR BUDGET"/>
    <s v="51000-WAGES AND BENEFITS"/>
    <s v="51300-PERSONNEL BENEFITS"/>
    <n v="0"/>
    <n v="0"/>
    <n v="7934.04"/>
  </r>
  <r>
    <x v="0"/>
    <x v="8"/>
    <s v="50000-PROGRAM EXPENDITUR BUDGET"/>
    <s v="51000-WAGES AND BENEFITS"/>
    <s v="51300-PERSONNEL BENEFITS"/>
    <n v="0"/>
    <n v="0"/>
    <n v="7520.900000000001"/>
  </r>
  <r>
    <x v="0"/>
    <x v="9"/>
    <s v="50000-PROGRAM EXPENDITUR BUDGET"/>
    <s v="52000-SUPPLIES"/>
    <m/>
    <n v="0"/>
    <n v="0"/>
    <n v="2606.92"/>
  </r>
  <r>
    <x v="0"/>
    <x v="10"/>
    <s v="50000-PROGRAM EXPENDITUR BUDGET"/>
    <s v="52000-SUPPLIES"/>
    <m/>
    <n v="0"/>
    <n v="0"/>
    <n v="2253.15"/>
  </r>
  <r>
    <x v="0"/>
    <x v="11"/>
    <s v="50000-PROGRAM EXPENDITUR BUDGET"/>
    <s v="53000-SERVICES-OTHER CHARGES"/>
    <m/>
    <n v="0"/>
    <n v="0"/>
    <n v="201229.79"/>
  </r>
  <r>
    <x v="0"/>
    <x v="12"/>
    <s v="50000-PROGRAM EXPENDITUR BUDGET"/>
    <s v="53000-SERVICES-OTHER CHARGES"/>
    <m/>
    <n v="0"/>
    <n v="0"/>
    <n v="198"/>
  </r>
  <r>
    <x v="0"/>
    <x v="13"/>
    <s v="50000-PROGRAM EXPENDITUR BUDGET"/>
    <s v="53000-SERVICES-OTHER CHARGES"/>
    <m/>
    <n v="0"/>
    <n v="0"/>
    <n v="1130.14"/>
  </r>
  <r>
    <x v="0"/>
    <x v="14"/>
    <s v="50000-PROGRAM EXPENDITUR BUDGET"/>
    <s v="53000-SERVICES-OTHER CHARGES"/>
    <m/>
    <n v="0"/>
    <n v="0"/>
    <n v="28.91"/>
  </r>
  <r>
    <x v="0"/>
    <x v="15"/>
    <s v="50000-PROGRAM EXPENDITUR BUDGET"/>
    <s v="53000-SERVICES-OTHER CHARGES"/>
    <m/>
    <n v="0"/>
    <n v="0"/>
    <n v="307.59000000000003"/>
  </r>
  <r>
    <x v="0"/>
    <x v="16"/>
    <s v="50000-PROGRAM EXPENDITUR BUDGET"/>
    <s v="53000-SERVICES-OTHER CHARGES"/>
    <m/>
    <n v="0"/>
    <n v="0"/>
    <n v="480"/>
  </r>
  <r>
    <x v="0"/>
    <x v="17"/>
    <s v="50000-PROGRAM EXPENDITUR BUDGET"/>
    <s v="53000-SERVICES-OTHER CHARGES"/>
    <m/>
    <n v="0"/>
    <n v="0"/>
    <n v="3"/>
  </r>
  <r>
    <x v="0"/>
    <x v="18"/>
    <s v="50000-PROGRAM EXPENDITUR BUDGET"/>
    <s v="53000-SERVICES-OTHER CHARGES"/>
    <m/>
    <n v="0"/>
    <n v="0"/>
    <n v="3586.13"/>
  </r>
  <r>
    <x v="0"/>
    <x v="19"/>
    <s v="50000-PROGRAM EXPENDITUR BUDGET"/>
    <s v="52000-SUPPLIES"/>
    <m/>
    <n v="0"/>
    <n v="0"/>
    <n v="5325.7"/>
  </r>
  <r>
    <x v="0"/>
    <x v="20"/>
    <s v="50000-PROGRAM EXPENDITUR BUDGET"/>
    <s v="53000-SERVICES-OTHER CHARGES"/>
    <m/>
    <n v="0"/>
    <n v="0"/>
    <n v="28607.36"/>
  </r>
  <r>
    <x v="0"/>
    <x v="20"/>
    <s v="50000-PROGRAM EXPENDITUR BUDGET"/>
    <s v="53000-SERVICES-OTHER CHARGES"/>
    <m/>
    <n v="0"/>
    <n v="0"/>
    <n v="0"/>
  </r>
  <r>
    <x v="0"/>
    <x v="5"/>
    <s v="50000-PROGRAM EXPENDITUR BUDGET"/>
    <s v="51000-WAGES AND BENEFITS"/>
    <s v="51100-SALARIES/WAGES"/>
    <n v="0"/>
    <n v="0"/>
    <n v="40627.78"/>
  </r>
  <r>
    <x v="0"/>
    <x v="6"/>
    <s v="50000-PROGRAM EXPENDITUR BUDGET"/>
    <s v="51000-WAGES AND BENEFITS"/>
    <s v="51300-PERSONNEL BENEFITS"/>
    <n v="0"/>
    <n v="0"/>
    <n v="4520.22"/>
  </r>
  <r>
    <x v="0"/>
    <x v="7"/>
    <s v="50000-PROGRAM EXPENDITUR BUDGET"/>
    <s v="51000-WAGES AND BENEFITS"/>
    <s v="51300-PERSONNEL BENEFITS"/>
    <n v="0"/>
    <n v="0"/>
    <n v="3114.33"/>
  </r>
  <r>
    <x v="0"/>
    <x v="8"/>
    <s v="50000-PROGRAM EXPENDITUR BUDGET"/>
    <s v="51000-WAGES AND BENEFITS"/>
    <s v="51300-PERSONNEL BENEFITS"/>
    <n v="0"/>
    <n v="0"/>
    <n v="2403.39"/>
  </r>
  <r>
    <x v="0"/>
    <x v="19"/>
    <s v="50000-PROGRAM EXPENDITUR BUDGET"/>
    <s v="52000-SUPPLIES"/>
    <m/>
    <n v="0"/>
    <n v="0"/>
    <n v="407.38"/>
  </r>
  <r>
    <x v="0"/>
    <x v="14"/>
    <s v="50000-PROGRAM EXPENDITUR BUDGET"/>
    <s v="53000-SERVICES-OTHER CHARGES"/>
    <m/>
    <n v="0"/>
    <n v="0"/>
    <n v="18.64"/>
  </r>
  <r>
    <x v="0"/>
    <x v="20"/>
    <s v="50000-PROGRAM EXPENDITUR BUDGET"/>
    <s v="53000-SERVICES-OTHER CHARGES"/>
    <m/>
    <n v="0"/>
    <n v="0"/>
    <n v="25899.88"/>
  </r>
  <r>
    <x v="0"/>
    <x v="21"/>
    <s v="50000-PROGRAM EXPENDITUR BUDGET"/>
    <s v="56000-CAPITAL OUTLAY"/>
    <m/>
    <n v="0"/>
    <n v="0"/>
    <n v="122541.1"/>
  </r>
  <r>
    <x v="0"/>
    <x v="20"/>
    <s v="50000-PROGRAM EXPENDITUR BUDGET"/>
    <s v="53000-SERVICES-OTHER CHARGES"/>
    <m/>
    <n v="0"/>
    <n v="0"/>
    <n v="31278.48"/>
  </r>
  <r>
    <x v="1"/>
    <x v="22"/>
    <s v="R3000-REVENUE"/>
    <s v="R3400-CHARGE FOR SERVICES"/>
    <m/>
    <n v="0"/>
    <n v="0"/>
    <n v="0"/>
  </r>
  <r>
    <x v="1"/>
    <x v="22"/>
    <s v="R3000-REVENUE"/>
    <s v="R3400-CHARGE FOR SERVICES"/>
    <m/>
    <n v="0"/>
    <n v="0"/>
    <n v="9938.51"/>
  </r>
  <r>
    <x v="1"/>
    <x v="23"/>
    <s v="R3000-REVENUE"/>
    <s v="R3600-MISCELLANEOUS REVENUE"/>
    <m/>
    <n v="0"/>
    <n v="0"/>
    <n v="-22064.53"/>
  </r>
  <r>
    <x v="1"/>
    <x v="24"/>
    <s v="R3000-REVENUE"/>
    <s v="R3600-MISCELLANEOUS REVENUE"/>
    <m/>
    <n v="0"/>
    <n v="0"/>
    <n v="213.08"/>
  </r>
  <r>
    <x v="1"/>
    <x v="25"/>
    <s v="R3000-REVENUE"/>
    <s v="R3600-MISCELLANEOUS REVENUE"/>
    <m/>
    <n v="0"/>
    <n v="0"/>
    <n v="104.86"/>
  </r>
  <r>
    <x v="1"/>
    <x v="26"/>
    <s v="R3000-REVENUE"/>
    <s v="R3600-MISCELLANEOUS REVENUE"/>
    <m/>
    <n v="0"/>
    <n v="0"/>
    <n v="879.84"/>
  </r>
  <r>
    <x v="1"/>
    <x v="27"/>
    <s v="R3000-REVENUE"/>
    <s v="R3600-MISCELLANEOUS REVENUE"/>
    <m/>
    <n v="0"/>
    <n v="0"/>
    <n v="0"/>
  </r>
  <r>
    <x v="1"/>
    <x v="28"/>
    <s v="R3000-REVENUE"/>
    <s v="R3600-MISCELLANEOUS REVENUE"/>
    <m/>
    <n v="0"/>
    <n v="0"/>
    <n v="-1261"/>
  </r>
  <r>
    <x v="1"/>
    <x v="29"/>
    <s v="R3000-REVENUE"/>
    <s v="R3600-MISCELLANEOUS REVENUE"/>
    <m/>
    <n v="0"/>
    <n v="0"/>
    <n v="-21330.600000000002"/>
  </r>
  <r>
    <x v="1"/>
    <x v="30"/>
    <s v="R3000-REVENUE"/>
    <s v="R3600-MISCELLANEOUS REVENUE"/>
    <m/>
    <n v="0"/>
    <n v="0"/>
    <n v="6255.17"/>
  </r>
  <r>
    <x v="1"/>
    <x v="31"/>
    <s v="R3000-REVENUE"/>
    <s v="R3600-MISCELLANEOUS REVENUE"/>
    <m/>
    <n v="0"/>
    <n v="0"/>
    <n v="-11.73"/>
  </r>
  <r>
    <x v="1"/>
    <x v="32"/>
    <s v="R3000-REVENUE"/>
    <s v="R3400-CHARGE FOR SERVICES"/>
    <m/>
    <n v="0"/>
    <n v="0"/>
    <n v="-353581.34"/>
  </r>
  <r>
    <x v="1"/>
    <x v="33"/>
    <s v="R3000-REVENUE"/>
    <s v="R3330-FEDERAL GRANTS INDIRECT"/>
    <m/>
    <n v="0"/>
    <n v="0"/>
    <n v="-108683.64"/>
  </r>
  <r>
    <x v="1"/>
    <x v="34"/>
    <s v="R3000-REVENUE"/>
    <s v="R3380-INTERGOVERNMENTAL PAYMENTS"/>
    <m/>
    <n v="0"/>
    <n v="0"/>
    <n v="0"/>
  </r>
  <r>
    <x v="1"/>
    <x v="35"/>
    <s v="R3000-REVENUE"/>
    <s v="R3380-INTERGOVERNMENTAL PAYMENTS"/>
    <m/>
    <n v="0"/>
    <n v="0"/>
    <n v="-31555"/>
  </r>
  <r>
    <x v="1"/>
    <x v="22"/>
    <s v="R3000-REVENUE"/>
    <s v="R3400-CHARGE FOR SERVICES"/>
    <m/>
    <n v="0"/>
    <n v="0"/>
    <n v="-166448.84"/>
  </r>
  <r>
    <x v="1"/>
    <x v="36"/>
    <s v="R3000-REVENUE"/>
    <s v="R3400-CHARGE FOR SERVICES"/>
    <m/>
    <n v="0"/>
    <n v="0"/>
    <n v="-167.67000000000002"/>
  </r>
  <r>
    <x v="1"/>
    <x v="37"/>
    <s v="R3000-REVENUE"/>
    <s v="R3900-OTHER FINANCING SOURCES"/>
    <m/>
    <n v="0"/>
    <n v="0"/>
    <n v="-1250000"/>
  </r>
</pivotCacheRecords>
</file>

<file path=xl/pivotCache/pivotCacheRecords2.xml><?xml version="1.0" encoding="utf-8"?>
<pivotCacheRecords xmlns="http://schemas.openxmlformats.org/spreadsheetml/2006/main" xmlns:r="http://schemas.openxmlformats.org/officeDocument/2006/relationships" count="50">
  <r>
    <s v="000003473"/>
    <x v="0"/>
    <s v="138001"/>
    <s v="55245"/>
    <s v="5188800"/>
    <n v="2012"/>
    <x v="0"/>
    <s v="FINANCIAL MGMT SVCS"/>
    <s v="50000-PROGRAM EXPENDITUR BUDGET"/>
    <s v="55000-INTRAGOVERNMENTAL SERVICES"/>
    <m/>
    <n v="0"/>
    <n v="0"/>
    <n v="2310.6"/>
    <n v="0"/>
    <n v="-2310.6"/>
    <s v="N/A"/>
    <n v="0"/>
    <n v="0"/>
    <n v="0"/>
    <n v="0"/>
    <n v="0"/>
    <n v="0"/>
    <n v="0"/>
    <n v="0"/>
    <n v="0"/>
    <n v="0"/>
    <n v="0"/>
    <n v="0"/>
    <n v="2310.6"/>
    <s v="RADIO COMM SRVS CIP FUND"/>
    <x v="0"/>
  </r>
  <r>
    <s v="000003473"/>
    <x v="0"/>
    <s v="138001"/>
    <s v="55255"/>
    <s v="5188800"/>
    <n v="2012"/>
    <x v="0"/>
    <s v="FINANCIAL MGMT SVCS REBATE"/>
    <s v="50000-PROGRAM EXPENDITUR BUDGET"/>
    <s v="55000-INTRAGOVERNMENTAL SERVICES"/>
    <m/>
    <n v="0"/>
    <n v="0"/>
    <n v="1935.0900000000001"/>
    <n v="0"/>
    <n v="-1935.0900000000001"/>
    <s v="N/A"/>
    <n v="0"/>
    <n v="0"/>
    <n v="0"/>
    <n v="0"/>
    <n v="0"/>
    <n v="0"/>
    <n v="0"/>
    <n v="0"/>
    <n v="0"/>
    <n v="0"/>
    <n v="0"/>
    <n v="0"/>
    <n v="1935.0900000000001"/>
    <s v="RADIO COMM SRVS CIP FUND"/>
    <x v="0"/>
  </r>
  <r>
    <s v="000003473"/>
    <x v="0"/>
    <s v="300001"/>
    <s v="55347"/>
    <s v="5188800"/>
    <n v="2012"/>
    <x v="0"/>
    <s v="BRC SVC CHARGES"/>
    <s v="50000-PROGRAM EXPENDITUR BUDGET"/>
    <s v="55000-INTRAGOVERNMENTAL SERVICES"/>
    <m/>
    <n v="0"/>
    <n v="0"/>
    <n v="1577.72"/>
    <n v="0"/>
    <n v="-1577.72"/>
    <s v="N/A"/>
    <n v="0"/>
    <n v="0"/>
    <n v="0"/>
    <n v="0"/>
    <n v="0"/>
    <n v="0"/>
    <n v="0"/>
    <n v="0"/>
    <n v="0"/>
    <n v="0"/>
    <n v="0"/>
    <n v="0"/>
    <n v="1577.72"/>
    <s v="RADIO COMM SRVS CIP FUND"/>
    <x v="0"/>
  </r>
  <r>
    <s v="000003473"/>
    <x v="1"/>
    <s v="432009"/>
    <s v="55253"/>
    <s v="5188800"/>
    <n v="2012"/>
    <x v="0"/>
    <s v="SYSTEMS SERVICES SVC"/>
    <s v="50000-PROGRAM EXPENDITUR BUDGET"/>
    <s v="55000-INTRAGOVERNMENTAL SERVICES"/>
    <m/>
    <n v="0"/>
    <n v="0"/>
    <n v="67055"/>
    <n v="0"/>
    <n v="-67055"/>
    <s v="N/A"/>
    <n v="0"/>
    <n v="0"/>
    <n v="0"/>
    <n v="0"/>
    <n v="0"/>
    <n v="0"/>
    <n v="0"/>
    <n v="0"/>
    <n v="0"/>
    <n v="0"/>
    <n v="0"/>
    <n v="0"/>
    <n v="67055"/>
    <s v="RADIO COMM SRVS CIP FUND"/>
    <x v="1"/>
  </r>
  <r>
    <s v="000003473"/>
    <x v="2"/>
    <s v="432009"/>
    <s v="55253"/>
    <s v="5188800"/>
    <n v="2012"/>
    <x v="0"/>
    <s v="SYSTEMS SERVICES SVC"/>
    <s v="50000-PROGRAM EXPENDITUR BUDGET"/>
    <s v="55000-INTRAGOVERNMENTAL SERVICES"/>
    <m/>
    <n v="0"/>
    <n v="0"/>
    <n v="53608"/>
    <n v="0"/>
    <n v="-53608"/>
    <s v="N/A"/>
    <n v="0"/>
    <n v="0"/>
    <n v="0"/>
    <n v="0"/>
    <n v="0"/>
    <n v="0"/>
    <n v="0"/>
    <n v="0"/>
    <n v="0"/>
    <n v="0"/>
    <n v="0"/>
    <n v="0"/>
    <n v="53608"/>
    <s v="RADIO COMM SRVS CIP FUND"/>
    <x v="2"/>
  </r>
  <r>
    <s v="000003473"/>
    <x v="3"/>
    <s v="780003"/>
    <s v="55010"/>
    <s v="5188800"/>
    <n v="2012"/>
    <x v="0"/>
    <s v="MOTOR POOL ER R SERVICE"/>
    <s v="50000-PROGRAM EXPENDITUR BUDGET"/>
    <s v="55000-INTRAGOVERNMENTAL SERVICES"/>
    <m/>
    <n v="0"/>
    <n v="0"/>
    <n v="460"/>
    <n v="0"/>
    <n v="-460"/>
    <s v="N/A"/>
    <n v="0"/>
    <n v="0"/>
    <n v="0"/>
    <n v="0"/>
    <n v="0"/>
    <n v="0"/>
    <n v="0"/>
    <n v="0"/>
    <n v="0"/>
    <n v="0"/>
    <n v="0"/>
    <n v="0"/>
    <n v="460"/>
    <s v="RADIO COMM SRVS CIP FUND"/>
    <x v="3"/>
  </r>
  <r>
    <s v="000003473"/>
    <x v="3"/>
    <s v="C47301"/>
    <s v="51110"/>
    <s v="5188800"/>
    <n v="2012"/>
    <x v="0"/>
    <s v="REGULAR SALARIED EMPLOYEE"/>
    <s v="50000-PROGRAM EXPENDITUR BUDGET"/>
    <s v="51000-WAGES AND BENEFITS"/>
    <s v="51100-SALARIES/WAGES"/>
    <n v="0"/>
    <n v="0"/>
    <n v="107736.14"/>
    <n v="0"/>
    <n v="-107736.14"/>
    <s v="N/A"/>
    <n v="0"/>
    <n v="0"/>
    <n v="0"/>
    <n v="0"/>
    <n v="0"/>
    <n v="0"/>
    <n v="0"/>
    <n v="0"/>
    <n v="0"/>
    <n v="0"/>
    <n v="0"/>
    <n v="0"/>
    <n v="107736.14"/>
    <s v="RADIO COMM SRVS CIP FUND"/>
    <x v="3"/>
  </r>
  <r>
    <s v="000003473"/>
    <x v="3"/>
    <s v="C47301"/>
    <s v="51315"/>
    <s v="5188800"/>
    <n v="2012"/>
    <x v="0"/>
    <s v="MED DENTAL LIFE INS BENEFITS/NON 587"/>
    <s v="50000-PROGRAM EXPENDITUR BUDGET"/>
    <s v="51000-WAGES AND BENEFITS"/>
    <s v="51300-PERSONNEL BENEFITS"/>
    <n v="0"/>
    <n v="0"/>
    <n v="13550.220000000001"/>
    <n v="0"/>
    <n v="-13550.220000000001"/>
    <s v="N/A"/>
    <n v="0"/>
    <n v="0"/>
    <n v="0"/>
    <n v="0"/>
    <n v="0"/>
    <n v="0"/>
    <n v="0"/>
    <n v="0"/>
    <n v="0"/>
    <n v="0"/>
    <n v="0"/>
    <n v="0"/>
    <n v="13550.220000000001"/>
    <s v="RADIO COMM SRVS CIP FUND"/>
    <x v="3"/>
  </r>
  <r>
    <s v="000003473"/>
    <x v="3"/>
    <s v="C47301"/>
    <s v="51320"/>
    <s v="5188800"/>
    <n v="2012"/>
    <x v="0"/>
    <s v="SOCIAL SECURITY MEDICARE FICA"/>
    <s v="50000-PROGRAM EXPENDITUR BUDGET"/>
    <s v="51000-WAGES AND BENEFITS"/>
    <s v="51300-PERSONNEL BENEFITS"/>
    <n v="0"/>
    <n v="0"/>
    <n v="7934.04"/>
    <n v="0"/>
    <n v="-7934.04"/>
    <s v="N/A"/>
    <n v="0"/>
    <n v="0"/>
    <n v="0"/>
    <n v="0"/>
    <n v="0"/>
    <n v="0"/>
    <n v="0"/>
    <n v="0"/>
    <n v="0"/>
    <n v="0"/>
    <n v="0"/>
    <n v="0"/>
    <n v="7934.04"/>
    <s v="RADIO COMM SRVS CIP FUND"/>
    <x v="3"/>
  </r>
  <r>
    <s v="000003473"/>
    <x v="3"/>
    <s v="C47301"/>
    <s v="51330"/>
    <s v="5188800"/>
    <n v="2012"/>
    <x v="0"/>
    <s v="RETIREMENT"/>
    <s v="50000-PROGRAM EXPENDITUR BUDGET"/>
    <s v="51000-WAGES AND BENEFITS"/>
    <s v="51300-PERSONNEL BENEFITS"/>
    <n v="0"/>
    <n v="0"/>
    <n v="7520.900000000001"/>
    <n v="0"/>
    <n v="-7520.900000000001"/>
    <s v="N/A"/>
    <n v="0"/>
    <n v="0"/>
    <n v="0"/>
    <n v="0"/>
    <n v="0"/>
    <n v="0"/>
    <n v="0"/>
    <n v="0"/>
    <n v="0"/>
    <n v="0"/>
    <n v="0"/>
    <n v="0"/>
    <n v="7520.900000000001"/>
    <s v="RADIO COMM SRVS CIP FUND"/>
    <x v="3"/>
  </r>
  <r>
    <s v="000003473"/>
    <x v="3"/>
    <s v="C47301"/>
    <s v="52205"/>
    <s v="5188800"/>
    <n v="2012"/>
    <x v="0"/>
    <s v="SUPPLIES FOOD"/>
    <s v="50000-PROGRAM EXPENDITUR BUDGET"/>
    <s v="52000-SUPPLIES"/>
    <m/>
    <n v="0"/>
    <n v="0"/>
    <n v="2606.92"/>
    <n v="0"/>
    <n v="-2606.92"/>
    <s v="N/A"/>
    <n v="0"/>
    <n v="0"/>
    <n v="0"/>
    <n v="0"/>
    <n v="0"/>
    <n v="0"/>
    <n v="0"/>
    <n v="0"/>
    <n v="0"/>
    <n v="0"/>
    <n v="0"/>
    <n v="0"/>
    <n v="2606.92"/>
    <s v="RADIO COMM SRVS CIP FUND"/>
    <x v="3"/>
  </r>
  <r>
    <s v="000003473"/>
    <x v="3"/>
    <s v="C47301"/>
    <s v="52410"/>
    <s v="5188800"/>
    <n v="2012"/>
    <x v="0"/>
    <s v="COST GOODS SOLD SUPPLIES FOR RESALE"/>
    <s v="50000-PROGRAM EXPENDITUR BUDGET"/>
    <s v="52000-SUPPLIES"/>
    <m/>
    <n v="0"/>
    <n v="0"/>
    <n v="2253.15"/>
    <n v="0"/>
    <n v="-2253.15"/>
    <s v="N/A"/>
    <n v="0"/>
    <n v="0"/>
    <n v="0"/>
    <n v="0"/>
    <n v="0"/>
    <n v="0"/>
    <n v="0"/>
    <n v="0"/>
    <n v="0"/>
    <n v="0"/>
    <n v="0"/>
    <n v="0"/>
    <n v="2253.15"/>
    <s v="RADIO COMM SRVS CIP FUND"/>
    <x v="3"/>
  </r>
  <r>
    <s v="000003473"/>
    <x v="3"/>
    <s v="C47301"/>
    <s v="53105"/>
    <s v="5188800"/>
    <n v="2012"/>
    <x v="0"/>
    <s v="OTHER CONTRACTUAL PROF SVCS"/>
    <s v="50000-PROGRAM EXPENDITUR BUDGET"/>
    <s v="53000-SERVICES-OTHER CHARGES"/>
    <m/>
    <n v="0"/>
    <n v="0"/>
    <n v="201229.79"/>
    <n v="0"/>
    <n v="-201229.79"/>
    <s v="N/A"/>
    <n v="0"/>
    <n v="0"/>
    <n v="0"/>
    <n v="0"/>
    <n v="0"/>
    <n v="0"/>
    <n v="0"/>
    <n v="0"/>
    <n v="0"/>
    <n v="0"/>
    <n v="0"/>
    <n v="0"/>
    <n v="201229.79"/>
    <s v="RADIO COMM SRVS CIP FUND"/>
    <x v="3"/>
  </r>
  <r>
    <s v="000003473"/>
    <x v="3"/>
    <s v="C47301"/>
    <s v="53310"/>
    <s v="5188800"/>
    <n v="2012"/>
    <x v="0"/>
    <s v="TRAVEL SUBSISTENCE IN STATE"/>
    <s v="50000-PROGRAM EXPENDITUR BUDGET"/>
    <s v="53000-SERVICES-OTHER CHARGES"/>
    <m/>
    <n v="0"/>
    <n v="0"/>
    <n v="198"/>
    <n v="0"/>
    <n v="-198"/>
    <s v="N/A"/>
    <n v="0"/>
    <n v="0"/>
    <n v="0"/>
    <n v="0"/>
    <n v="0"/>
    <n v="0"/>
    <n v="0"/>
    <n v="0"/>
    <n v="0"/>
    <n v="0"/>
    <n v="0"/>
    <n v="0"/>
    <n v="198"/>
    <s v="RADIO COMM SRVS CIP FUND"/>
    <x v="3"/>
  </r>
  <r>
    <s v="000003473"/>
    <x v="3"/>
    <s v="C47301"/>
    <s v="53311"/>
    <s v="5188800"/>
    <n v="2012"/>
    <x v="0"/>
    <s v="TRAVEL SUBSISTENCE OUT OF STATE"/>
    <s v="50000-PROGRAM EXPENDITUR BUDGET"/>
    <s v="53000-SERVICES-OTHER CHARGES"/>
    <m/>
    <n v="0"/>
    <n v="0"/>
    <n v="1130.14"/>
    <n v="0"/>
    <n v="-1130.14"/>
    <s v="N/A"/>
    <n v="0"/>
    <n v="0"/>
    <n v="0"/>
    <n v="0"/>
    <n v="0"/>
    <n v="0"/>
    <n v="0"/>
    <n v="0"/>
    <n v="0"/>
    <n v="0"/>
    <n v="0"/>
    <n v="0"/>
    <n v="1130.14"/>
    <s v="RADIO COMM SRVS CIP FUND"/>
    <x v="3"/>
  </r>
  <r>
    <s v="000003473"/>
    <x v="3"/>
    <s v="C47301"/>
    <s v="53320"/>
    <s v="5188800"/>
    <n v="2012"/>
    <x v="0"/>
    <s v="FREIGHT AND DELIVRY SRV"/>
    <s v="50000-PROGRAM EXPENDITUR BUDGET"/>
    <s v="53000-SERVICES-OTHER CHARGES"/>
    <m/>
    <n v="0"/>
    <n v="0"/>
    <n v="28.91"/>
    <n v="0"/>
    <n v="-28.91"/>
    <s v="N/A"/>
    <n v="0"/>
    <n v="0"/>
    <n v="0"/>
    <n v="0"/>
    <n v="0"/>
    <n v="0"/>
    <n v="0"/>
    <n v="0"/>
    <n v="0"/>
    <n v="0"/>
    <n v="0"/>
    <n v="0"/>
    <n v="28.91"/>
    <s v="RADIO COMM SRVS CIP FUND"/>
    <x v="3"/>
  </r>
  <r>
    <s v="000003473"/>
    <x v="3"/>
    <s v="C47301"/>
    <s v="53330"/>
    <s v="5188800"/>
    <n v="2012"/>
    <x v="0"/>
    <s v="PURCHASED TRANSPORTATION"/>
    <s v="50000-PROGRAM EXPENDITUR BUDGET"/>
    <s v="53000-SERVICES-OTHER CHARGES"/>
    <m/>
    <n v="0"/>
    <n v="0"/>
    <n v="307.59000000000003"/>
    <n v="0"/>
    <n v="-307.59000000000003"/>
    <s v="N/A"/>
    <n v="0"/>
    <n v="0"/>
    <n v="0"/>
    <n v="0"/>
    <n v="0"/>
    <n v="0"/>
    <n v="0"/>
    <n v="0"/>
    <n v="0"/>
    <n v="0"/>
    <n v="0"/>
    <n v="0"/>
    <n v="307.59000000000003"/>
    <s v="RADIO COMM SRVS CIP FUND"/>
    <x v="3"/>
  </r>
  <r>
    <s v="000003473"/>
    <x v="3"/>
    <s v="C47301"/>
    <s v="53803"/>
    <s v="5188800"/>
    <n v="2012"/>
    <x v="0"/>
    <s v="DUES MEMBERSHIPS"/>
    <s v="50000-PROGRAM EXPENDITUR BUDGET"/>
    <s v="53000-SERVICES-OTHER CHARGES"/>
    <m/>
    <n v="0"/>
    <n v="0"/>
    <n v="480"/>
    <n v="0"/>
    <n v="-480"/>
    <s v="N/A"/>
    <n v="0"/>
    <n v="0"/>
    <n v="0"/>
    <n v="0"/>
    <n v="0"/>
    <n v="0"/>
    <n v="0"/>
    <n v="0"/>
    <n v="0"/>
    <n v="0"/>
    <n v="0"/>
    <n v="0"/>
    <n v="480"/>
    <s v="RADIO COMM SRVS CIP FUND"/>
    <x v="3"/>
  </r>
  <r>
    <s v="000003473"/>
    <x v="3"/>
    <s v="C47301"/>
    <s v="53890"/>
    <s v="5188800"/>
    <n v="2012"/>
    <x v="0"/>
    <s v="MISC SERVICES CHARGES"/>
    <s v="50000-PROGRAM EXPENDITUR BUDGET"/>
    <s v="53000-SERVICES-OTHER CHARGES"/>
    <m/>
    <n v="0"/>
    <n v="0"/>
    <n v="3"/>
    <n v="0"/>
    <n v="-3"/>
    <s v="N/A"/>
    <n v="0"/>
    <n v="0"/>
    <n v="0"/>
    <n v="0"/>
    <n v="0"/>
    <n v="0"/>
    <n v="0"/>
    <n v="0"/>
    <n v="0"/>
    <n v="0"/>
    <n v="0"/>
    <n v="0"/>
    <n v="3"/>
    <s v="RADIO COMM SRVS CIP FUND"/>
    <x v="3"/>
  </r>
  <r>
    <s v="000003473"/>
    <x v="1"/>
    <s v="C47301"/>
    <s v="53710"/>
    <s v="5188800"/>
    <n v="2012"/>
    <x v="0"/>
    <s v="RENT LEASE"/>
    <s v="50000-PROGRAM EXPENDITUR BUDGET"/>
    <s v="53000-SERVICES-OTHER CHARGES"/>
    <m/>
    <n v="0"/>
    <n v="0"/>
    <n v="3586.13"/>
    <n v="0"/>
    <n v="-3586.13"/>
    <s v="N/A"/>
    <n v="0"/>
    <n v="0"/>
    <n v="0"/>
    <n v="0"/>
    <n v="0"/>
    <n v="0"/>
    <n v="0"/>
    <n v="0"/>
    <n v="0"/>
    <n v="0"/>
    <n v="0"/>
    <n v="0"/>
    <n v="3586.13"/>
    <s v="RADIO COMM SRVS CIP FUND"/>
    <x v="1"/>
  </r>
  <r>
    <s v="000003473"/>
    <x v="4"/>
    <s v="C47301"/>
    <s v="52181"/>
    <s v="5188800"/>
    <n v="2012"/>
    <x v="0"/>
    <s v="INVENTORY EQUIP 5K UNDER"/>
    <s v="50000-PROGRAM EXPENDITUR BUDGET"/>
    <s v="52000-SUPPLIES"/>
    <m/>
    <n v="0"/>
    <n v="0"/>
    <n v="5325.7"/>
    <n v="0"/>
    <n v="-5325.7"/>
    <s v="N/A"/>
    <n v="0"/>
    <n v="0"/>
    <n v="0"/>
    <n v="0"/>
    <n v="0"/>
    <n v="0"/>
    <n v="0"/>
    <n v="0"/>
    <n v="0"/>
    <n v="0"/>
    <n v="0"/>
    <n v="0"/>
    <n v="5325.7"/>
    <s v="RADIO COMM SRVS CIP FUND"/>
    <x v="4"/>
  </r>
  <r>
    <s v="000003473"/>
    <x v="5"/>
    <s v="C47301"/>
    <s v="53610"/>
    <s v="5188800"/>
    <n v="2012"/>
    <x v="0"/>
    <s v="SERVICES REPAIR MAINTENANCE"/>
    <s v="50000-PROGRAM EXPENDITUR BUDGET"/>
    <s v="53000-SERVICES-OTHER CHARGES"/>
    <m/>
    <n v="0"/>
    <n v="0"/>
    <n v="28607.36"/>
    <n v="0"/>
    <n v="-28607.36"/>
    <s v="N/A"/>
    <n v="0"/>
    <n v="0"/>
    <n v="0"/>
    <n v="0"/>
    <n v="0"/>
    <n v="0"/>
    <n v="0"/>
    <n v="0"/>
    <n v="0"/>
    <n v="0"/>
    <n v="0"/>
    <n v="0"/>
    <n v="28607.36"/>
    <s v="RADIO COMM SRVS CIP FUND"/>
    <x v="5"/>
  </r>
  <r>
    <s v="000003473"/>
    <x v="6"/>
    <s v="C47301"/>
    <s v="53610"/>
    <s v="5188800"/>
    <n v="2012"/>
    <x v="0"/>
    <s v="SERVICES REPAIR MAINTENANCE"/>
    <s v="50000-PROGRAM EXPENDITUR BUDGET"/>
    <s v="53000-SERVICES-OTHER CHARGES"/>
    <m/>
    <n v="0"/>
    <n v="0"/>
    <n v="0"/>
    <n v="0"/>
    <n v="0"/>
    <s v="N/A"/>
    <n v="0"/>
    <n v="0"/>
    <n v="0"/>
    <n v="0"/>
    <n v="0"/>
    <n v="0"/>
    <n v="0"/>
    <n v="0"/>
    <n v="0"/>
    <n v="0"/>
    <n v="0"/>
    <n v="10709.26"/>
    <n v="-10709.26"/>
    <s v="RADIO COMM SRVS CIP FUND"/>
    <x v="6"/>
  </r>
  <r>
    <s v="000003473"/>
    <x v="2"/>
    <s v="C47301"/>
    <s v="51110"/>
    <s v="5188800"/>
    <n v="2012"/>
    <x v="0"/>
    <s v="REGULAR SALARIED EMPLOYEE"/>
    <s v="50000-PROGRAM EXPENDITUR BUDGET"/>
    <s v="51000-WAGES AND BENEFITS"/>
    <s v="51100-SALARIES/WAGES"/>
    <n v="0"/>
    <n v="0"/>
    <n v="40627.78"/>
    <n v="0"/>
    <n v="-40627.78"/>
    <s v="N/A"/>
    <n v="0"/>
    <n v="0"/>
    <n v="0"/>
    <n v="0"/>
    <n v="0"/>
    <n v="0"/>
    <n v="0"/>
    <n v="0"/>
    <n v="0"/>
    <n v="0"/>
    <n v="0"/>
    <n v="0"/>
    <n v="40627.78"/>
    <s v="RADIO COMM SRVS CIP FUND"/>
    <x v="2"/>
  </r>
  <r>
    <s v="000003473"/>
    <x v="2"/>
    <s v="C47301"/>
    <s v="51315"/>
    <s v="5188800"/>
    <n v="2012"/>
    <x v="0"/>
    <s v="MED DENTAL LIFE INS BENEFITS/NON 587"/>
    <s v="50000-PROGRAM EXPENDITUR BUDGET"/>
    <s v="51000-WAGES AND BENEFITS"/>
    <s v="51300-PERSONNEL BENEFITS"/>
    <n v="0"/>
    <n v="0"/>
    <n v="4520.22"/>
    <n v="0"/>
    <n v="-4520.22"/>
    <s v="N/A"/>
    <n v="0"/>
    <n v="0"/>
    <n v="0"/>
    <n v="0"/>
    <n v="0"/>
    <n v="0"/>
    <n v="0"/>
    <n v="0"/>
    <n v="0"/>
    <n v="0"/>
    <n v="0"/>
    <n v="0"/>
    <n v="4520.22"/>
    <s v="RADIO COMM SRVS CIP FUND"/>
    <x v="2"/>
  </r>
  <r>
    <s v="000003473"/>
    <x v="2"/>
    <s v="C47301"/>
    <s v="51320"/>
    <s v="5188800"/>
    <n v="2012"/>
    <x v="0"/>
    <s v="SOCIAL SECURITY MEDICARE FICA"/>
    <s v="50000-PROGRAM EXPENDITUR BUDGET"/>
    <s v="51000-WAGES AND BENEFITS"/>
    <s v="51300-PERSONNEL BENEFITS"/>
    <n v="0"/>
    <n v="0"/>
    <n v="3114.33"/>
    <n v="0"/>
    <n v="-3114.33"/>
    <s v="N/A"/>
    <n v="0"/>
    <n v="0"/>
    <n v="0"/>
    <n v="0"/>
    <n v="0"/>
    <n v="0"/>
    <n v="0"/>
    <n v="0"/>
    <n v="0"/>
    <n v="0"/>
    <n v="0"/>
    <n v="0"/>
    <n v="3114.33"/>
    <s v="RADIO COMM SRVS CIP FUND"/>
    <x v="2"/>
  </r>
  <r>
    <s v="000003473"/>
    <x v="2"/>
    <s v="C47301"/>
    <s v="51330"/>
    <s v="5188800"/>
    <n v="2012"/>
    <x v="0"/>
    <s v="RETIREMENT"/>
    <s v="50000-PROGRAM EXPENDITUR BUDGET"/>
    <s v="51000-WAGES AND BENEFITS"/>
    <s v="51300-PERSONNEL BENEFITS"/>
    <n v="0"/>
    <n v="0"/>
    <n v="2403.39"/>
    <n v="0"/>
    <n v="-2403.39"/>
    <s v="N/A"/>
    <n v="0"/>
    <n v="0"/>
    <n v="0"/>
    <n v="0"/>
    <n v="0"/>
    <n v="0"/>
    <n v="0"/>
    <n v="0"/>
    <n v="0"/>
    <n v="0"/>
    <n v="0"/>
    <n v="0"/>
    <n v="2403.39"/>
    <s v="RADIO COMM SRVS CIP FUND"/>
    <x v="2"/>
  </r>
  <r>
    <s v="000003473"/>
    <x v="2"/>
    <s v="C47301"/>
    <s v="52181"/>
    <s v="5188800"/>
    <n v="2012"/>
    <x v="0"/>
    <s v="INVENTORY EQUIP 5K UNDER"/>
    <s v="50000-PROGRAM EXPENDITUR BUDGET"/>
    <s v="52000-SUPPLIES"/>
    <m/>
    <n v="0"/>
    <n v="0"/>
    <n v="407.38"/>
    <n v="0"/>
    <n v="-407.38"/>
    <s v="N/A"/>
    <n v="0"/>
    <n v="0"/>
    <n v="0"/>
    <n v="0"/>
    <n v="0"/>
    <n v="0"/>
    <n v="0"/>
    <n v="0"/>
    <n v="0"/>
    <n v="0"/>
    <n v="0"/>
    <n v="0"/>
    <n v="407.38"/>
    <s v="RADIO COMM SRVS CIP FUND"/>
    <x v="2"/>
  </r>
  <r>
    <s v="000003473"/>
    <x v="2"/>
    <s v="C47301"/>
    <s v="53320"/>
    <s v="5188800"/>
    <n v="2012"/>
    <x v="0"/>
    <s v="FREIGHT AND DELIVRY SRV"/>
    <s v="50000-PROGRAM EXPENDITUR BUDGET"/>
    <s v="53000-SERVICES-OTHER CHARGES"/>
    <m/>
    <n v="0"/>
    <n v="0"/>
    <n v="18.64"/>
    <n v="0"/>
    <n v="-18.64"/>
    <s v="N/A"/>
    <n v="0"/>
    <n v="0"/>
    <n v="0"/>
    <n v="0"/>
    <n v="0"/>
    <n v="0"/>
    <n v="0"/>
    <n v="0"/>
    <n v="0"/>
    <n v="0"/>
    <n v="0"/>
    <n v="0"/>
    <n v="18.64"/>
    <s v="RADIO COMM SRVS CIP FUND"/>
    <x v="2"/>
  </r>
  <r>
    <s v="000003473"/>
    <x v="2"/>
    <s v="C47301"/>
    <s v="53610"/>
    <s v="5188800"/>
    <n v="2012"/>
    <x v="0"/>
    <s v="SERVICES REPAIR MAINTENANCE"/>
    <s v="50000-PROGRAM EXPENDITUR BUDGET"/>
    <s v="53000-SERVICES-OTHER CHARGES"/>
    <m/>
    <n v="0"/>
    <n v="0"/>
    <n v="25899.88"/>
    <n v="0"/>
    <n v="-25899.88"/>
    <s v="N/A"/>
    <n v="0"/>
    <n v="0"/>
    <n v="0"/>
    <n v="0"/>
    <n v="0"/>
    <n v="0"/>
    <n v="0"/>
    <n v="0"/>
    <n v="0"/>
    <n v="0"/>
    <n v="0"/>
    <n v="0"/>
    <n v="25899.88"/>
    <s v="RADIO COMM SRVS CIP FUND"/>
    <x v="2"/>
  </r>
  <r>
    <s v="000003473"/>
    <x v="2"/>
    <s v="C47301"/>
    <s v="56787"/>
    <s v="5188000"/>
    <n v="2012"/>
    <x v="0"/>
    <s v="RADIO INFRASTRUCTURE EQUIP"/>
    <s v="50000-PROGRAM EXPENDITUR BUDGET"/>
    <s v="56000-CAPITAL OUTLAY"/>
    <m/>
    <n v="0"/>
    <n v="0"/>
    <n v="122541.1"/>
    <n v="0.01"/>
    <n v="-122541.11"/>
    <s v="N/A"/>
    <n v="0"/>
    <n v="77957.43000000001"/>
    <n v="-569.5500000000001"/>
    <n v="38978.72"/>
    <n v="6174.5"/>
    <n v="0"/>
    <n v="0"/>
    <n v="0"/>
    <n v="0"/>
    <n v="0"/>
    <n v="0"/>
    <n v="0"/>
    <n v="0"/>
    <s v="RADIO COMM SRVS CIP FUND"/>
    <x v="2"/>
  </r>
  <r>
    <s v="000003473"/>
    <x v="7"/>
    <s v="C47301"/>
    <s v="53610"/>
    <s v="5188800"/>
    <n v="2012"/>
    <x v="0"/>
    <s v="SERVICES REPAIR MAINTENANCE"/>
    <s v="50000-PROGRAM EXPENDITUR BUDGET"/>
    <s v="53000-SERVICES-OTHER CHARGES"/>
    <m/>
    <n v="0"/>
    <n v="0"/>
    <n v="31278.48"/>
    <n v="0"/>
    <n v="-31278.48"/>
    <s v="N/A"/>
    <n v="0"/>
    <n v="0"/>
    <n v="0"/>
    <n v="0"/>
    <n v="0"/>
    <n v="0"/>
    <n v="0"/>
    <n v="0"/>
    <n v="0"/>
    <n v="0"/>
    <n v="0"/>
    <n v="0"/>
    <n v="31278.48"/>
    <s v="RADIO COMM SRVS CIP FUND"/>
    <x v="7"/>
  </r>
  <r>
    <s v="000003473"/>
    <x v="8"/>
    <s v="213002"/>
    <s v="34281"/>
    <s v="0000000"/>
    <n v="2012"/>
    <x v="1"/>
    <s v="RESERVE RADIO INFRASTRUCTURE"/>
    <s v="R3000-REVENUE"/>
    <s v="R3400-CHARGE FOR SERVICES"/>
    <m/>
    <n v="0"/>
    <n v="0"/>
    <n v="0"/>
    <n v="0"/>
    <n v="0"/>
    <s v="N/A"/>
    <n v="0"/>
    <n v="0"/>
    <n v="0"/>
    <n v="-162.58"/>
    <n v="0"/>
    <n v="0"/>
    <n v="0"/>
    <n v="0"/>
    <n v="0"/>
    <n v="162.58"/>
    <n v="0"/>
    <n v="0"/>
    <n v="0"/>
    <s v="RADIO COMM SRVS CIP FUND"/>
    <x v="8"/>
  </r>
  <r>
    <s v="000003473"/>
    <x v="9"/>
    <s v="C47301"/>
    <s v="34281"/>
    <s v="0000000"/>
    <n v="2012"/>
    <x v="1"/>
    <s v="RESERVE RADIO INFRASTRUCTURE"/>
    <s v="R3000-REVENUE"/>
    <s v="R3400-CHARGE FOR SERVICES"/>
    <m/>
    <n v="0"/>
    <n v="0"/>
    <n v="9938.51"/>
    <n v="0"/>
    <n v="-9938.51"/>
    <s v="N/A"/>
    <n v="0"/>
    <n v="0"/>
    <n v="0"/>
    <n v="0"/>
    <n v="-88.68"/>
    <n v="0"/>
    <n v="0"/>
    <n v="-14.780000000000001"/>
    <n v="-317.03000000000003"/>
    <n v="0"/>
    <n v="0"/>
    <n v="10359"/>
    <n v="0"/>
    <s v="RADIO COMM SRVS CIP FUND"/>
    <x v="9"/>
  </r>
  <r>
    <s v="000003473"/>
    <x v="9"/>
    <s v="C47301"/>
    <s v="36111"/>
    <s v="0000000"/>
    <n v="2012"/>
    <x v="1"/>
    <s v="INVESTMENT INTEREST GROSS"/>
    <s v="R3000-REVENUE"/>
    <s v="R3600-MISCELLANEOUS REVENUE"/>
    <m/>
    <n v="0"/>
    <n v="0"/>
    <n v="-22064.53"/>
    <n v="0"/>
    <n v="22064.53"/>
    <s v="N/A"/>
    <n v="0"/>
    <n v="-1818.52"/>
    <n v="-1129.15"/>
    <n v="-1065.39"/>
    <n v="-1060.4"/>
    <n v="-966.8000000000001"/>
    <n v="-1025.41"/>
    <n v="-1116.1100000000001"/>
    <n v="-1024.88"/>
    <n v="-1019.27"/>
    <n v="-1006.95"/>
    <n v="-1356.8700000000001"/>
    <n v="-9474.78"/>
    <s v="RADIO COMM SRVS CIP FUND"/>
    <x v="9"/>
  </r>
  <r>
    <s v="000003473"/>
    <x v="9"/>
    <s v="C47301"/>
    <s v="36117"/>
    <s v="0000000"/>
    <n v="2012"/>
    <x v="1"/>
    <s v="CASH MANAGEMENT SVCS FEE"/>
    <s v="R3000-REVENUE"/>
    <s v="R3600-MISCELLANEOUS REVENUE"/>
    <m/>
    <n v="0"/>
    <n v="0"/>
    <n v="213.08"/>
    <n v="0"/>
    <n v="-213.08"/>
    <s v="N/A"/>
    <n v="0"/>
    <n v="27.28"/>
    <n v="16.94"/>
    <n v="15.99"/>
    <n v="15.9"/>
    <n v="14.5"/>
    <n v="15.38"/>
    <n v="16.740000000000002"/>
    <n v="15.370000000000001"/>
    <n v="15.280000000000001"/>
    <n v="15.1"/>
    <n v="20.34"/>
    <n v="24.26"/>
    <s v="RADIO COMM SRVS CIP FUND"/>
    <x v="9"/>
  </r>
  <r>
    <s v="000003473"/>
    <x v="9"/>
    <s v="C47301"/>
    <s v="36118"/>
    <s v="0000000"/>
    <n v="2012"/>
    <x v="1"/>
    <s v="INVEST SERVICE FEE POOL"/>
    <s v="R3000-REVENUE"/>
    <s v="R3600-MISCELLANEOUS REVENUE"/>
    <m/>
    <n v="0"/>
    <n v="0"/>
    <n v="104.86"/>
    <n v="0"/>
    <n v="-104.86"/>
    <s v="N/A"/>
    <n v="0"/>
    <n v="111.94"/>
    <n v="63.56"/>
    <n v="66.69"/>
    <n v="64.86"/>
    <n v="67.74"/>
    <n v="65.24"/>
    <n v="65.9"/>
    <n v="-710.08"/>
    <n v="60.51"/>
    <n v="60.76"/>
    <n v="89.11"/>
    <n v="98.63"/>
    <s v="RADIO COMM SRVS CIP FUND"/>
    <x v="9"/>
  </r>
  <r>
    <s v="000003473"/>
    <x v="9"/>
    <s v="C47301"/>
    <s v="36129"/>
    <s v="0000000"/>
    <n v="2012"/>
    <x v="1"/>
    <s v="REALIZED LOSS-IMPAIRINV"/>
    <s v="R3000-REVENUE"/>
    <s v="R3600-MISCELLANEOUS REVENUE"/>
    <m/>
    <n v="0"/>
    <n v="0"/>
    <n v="879.84"/>
    <n v="0"/>
    <n v="-879.84"/>
    <s v="N/A"/>
    <n v="0"/>
    <n v="0"/>
    <n v="0"/>
    <n v="0"/>
    <n v="0"/>
    <n v="0"/>
    <n v="0"/>
    <n v="0"/>
    <n v="0"/>
    <n v="0"/>
    <n v="0"/>
    <n v="879.84"/>
    <n v="0"/>
    <s v="RADIO COMM SRVS CIP FUND"/>
    <x v="9"/>
  </r>
  <r>
    <s v="000003473"/>
    <x v="9"/>
    <s v="C47301"/>
    <s v="36131"/>
    <s v="0000000"/>
    <n v="2012"/>
    <x v="1"/>
    <s v="REALIZED GAIN LOSS INVEST"/>
    <s v="R3000-REVENUE"/>
    <s v="R3600-MISCELLANEOUS REVENUE"/>
    <m/>
    <n v="0"/>
    <n v="0"/>
    <n v="0"/>
    <n v="0"/>
    <n v="0"/>
    <s v="N/A"/>
    <n v="0"/>
    <n v="0"/>
    <n v="0"/>
    <n v="0"/>
    <n v="0"/>
    <n v="0"/>
    <n v="0"/>
    <n v="0"/>
    <n v="0"/>
    <n v="0"/>
    <n v="0"/>
    <n v="0"/>
    <n v="0"/>
    <s v="RADIO COMM SRVS CIP FUND"/>
    <x v="9"/>
  </r>
  <r>
    <s v="000003473"/>
    <x v="9"/>
    <s v="C47301"/>
    <s v="36134"/>
    <s v="0000000"/>
    <n v="2012"/>
    <x v="1"/>
    <s v="UNREALIZED LOSS IMPAIRED INVESTMENT"/>
    <s v="R3000-REVENUE"/>
    <s v="R3600-MISCELLANEOUS REVENUE"/>
    <m/>
    <n v="0"/>
    <n v="0"/>
    <n v="-1261"/>
    <n v="0"/>
    <n v="1261"/>
    <s v="N/A"/>
    <n v="0"/>
    <n v="0"/>
    <n v="0"/>
    <n v="0"/>
    <n v="0"/>
    <n v="0"/>
    <n v="0"/>
    <n v="0"/>
    <n v="0"/>
    <n v="0"/>
    <n v="0"/>
    <n v="-1261"/>
    <n v="0"/>
    <s v="RADIO COMM SRVS CIP FUND"/>
    <x v="9"/>
  </r>
  <r>
    <s v="000003473"/>
    <x v="9"/>
    <s v="C47301"/>
    <s v="36940"/>
    <s v="0000000"/>
    <n v="2012"/>
    <x v="1"/>
    <s v="JUDGMENTS SETTLEMENTS"/>
    <s v="R3000-REVENUE"/>
    <s v="R3600-MISCELLANEOUS REVENUE"/>
    <m/>
    <n v="0"/>
    <n v="0"/>
    <n v="-21330.600000000002"/>
    <n v="0"/>
    <n v="21330.600000000002"/>
    <s v="N/A"/>
    <n v="0"/>
    <n v="0"/>
    <n v="0"/>
    <n v="0"/>
    <n v="0"/>
    <n v="0"/>
    <n v="0"/>
    <n v="-2814.02"/>
    <n v="0"/>
    <n v="-18516.58"/>
    <n v="0"/>
    <n v="0"/>
    <n v="0"/>
    <s v="RADIO COMM SRVS CIP FUND"/>
    <x v="9"/>
  </r>
  <r>
    <s v="000003473"/>
    <x v="9"/>
    <s v="C47301"/>
    <s v="36994"/>
    <s v="0000000"/>
    <n v="2012"/>
    <x v="1"/>
    <s v="IMMATL PRIOR YEAR CORRECT"/>
    <s v="R3000-REVENUE"/>
    <s v="R3600-MISCELLANEOUS REVENUE"/>
    <m/>
    <n v="0"/>
    <n v="0"/>
    <n v="6255.17"/>
    <n v="0"/>
    <n v="-6255.17"/>
    <s v="N/A"/>
    <n v="0"/>
    <n v="0"/>
    <n v="0"/>
    <n v="0"/>
    <n v="0"/>
    <n v="0"/>
    <n v="0"/>
    <n v="0"/>
    <n v="0"/>
    <n v="0"/>
    <n v="0"/>
    <n v="0"/>
    <n v="6255.17"/>
    <s v="RADIO COMM SRVS CIP FUND"/>
    <x v="9"/>
  </r>
  <r>
    <s v="000003473"/>
    <x v="9"/>
    <s v="C47301"/>
    <s v="36999"/>
    <s v="0000000"/>
    <n v="2012"/>
    <x v="1"/>
    <s v="OTHER MISC REVENUE"/>
    <s v="R3000-REVENUE"/>
    <s v="R3600-MISCELLANEOUS REVENUE"/>
    <m/>
    <n v="0"/>
    <n v="0"/>
    <n v="-11.73"/>
    <n v="0"/>
    <n v="11.73"/>
    <s v="N/A"/>
    <n v="0"/>
    <n v="0"/>
    <n v="0"/>
    <n v="0"/>
    <n v="0"/>
    <n v="0"/>
    <n v="0"/>
    <n v="0"/>
    <n v="0"/>
    <n v="-11.73"/>
    <n v="0"/>
    <n v="0"/>
    <n v="0"/>
    <s v="RADIO COMM SRVS CIP FUND"/>
    <x v="9"/>
  </r>
  <r>
    <s v="000003473"/>
    <x v="9"/>
    <s v="C47301"/>
    <s v="44135"/>
    <s v="0000000"/>
    <n v="2012"/>
    <x v="1"/>
    <s v="RESERVE RADIO INFRASTRUCT"/>
    <s v="R3000-REVENUE"/>
    <s v="R3400-CHARGE FOR SERVICES"/>
    <m/>
    <n v="0"/>
    <n v="0"/>
    <n v="-353581.34"/>
    <n v="0"/>
    <n v="353581.34"/>
    <s v="N/A"/>
    <n v="0"/>
    <n v="-28776.66"/>
    <n v="-58218.42"/>
    <n v="-29264.4"/>
    <n v="-29367.86"/>
    <n v="-29500.88"/>
    <n v="-29559.9"/>
    <n v="-29537.73"/>
    <n v="-29559.9"/>
    <n v="-29611.63"/>
    <n v="-29951.57"/>
    <n v="-30232.39"/>
    <n v="0"/>
    <s v="RADIO COMM SRVS CIP FUND"/>
    <x v="9"/>
  </r>
  <r>
    <s v="000003473"/>
    <x v="3"/>
    <s v="C47301"/>
    <s v="40858"/>
    <s v="0000000"/>
    <n v="2012"/>
    <x v="1"/>
    <s v="UASI INDIRECT"/>
    <s v="R3000-REVENUE"/>
    <s v="R3330-FEDERAL GRANTS INDIRECT"/>
    <m/>
    <n v="0"/>
    <n v="0"/>
    <n v="-108683.64"/>
    <n v="0"/>
    <n v="108683.64"/>
    <s v="N/A"/>
    <n v="0"/>
    <n v="0"/>
    <n v="0"/>
    <n v="0"/>
    <n v="0"/>
    <n v="0"/>
    <n v="0"/>
    <n v="0"/>
    <n v="0"/>
    <n v="0"/>
    <n v="0"/>
    <n v="-108683.64"/>
    <n v="0"/>
    <s v="RADIO COMM SRVS CIP FUND"/>
    <x v="3"/>
  </r>
  <r>
    <s v="000003473"/>
    <x v="3"/>
    <s v="C47301"/>
    <s v="43354"/>
    <s v="0000000"/>
    <n v="2012"/>
    <x v="1"/>
    <s v="HW INCORPORATED CITIES"/>
    <s v="R3000-REVENUE"/>
    <s v="R3380-INTERGOVERNMENTAL PAYMENTS"/>
    <m/>
    <n v="0"/>
    <n v="0"/>
    <n v="0"/>
    <n v="0"/>
    <n v="0"/>
    <s v="N/A"/>
    <n v="0"/>
    <n v="0"/>
    <n v="0"/>
    <n v="0"/>
    <n v="1695.89"/>
    <n v="0"/>
    <n v="0"/>
    <n v="0"/>
    <n v="0"/>
    <n v="0"/>
    <n v="0"/>
    <n v="0"/>
    <n v="-1695.89"/>
    <s v="RADIO COMM SRVS CIP FUND"/>
    <x v="3"/>
  </r>
  <r>
    <s v="000003473"/>
    <x v="3"/>
    <s v="C47301"/>
    <s v="43399"/>
    <s v="0000000"/>
    <n v="2012"/>
    <x v="1"/>
    <s v="2009 IECGP IP-T9-0034"/>
    <s v="R3000-REVENUE"/>
    <s v="R3380-INTERGOVERNMENTAL PAYMENTS"/>
    <m/>
    <n v="0"/>
    <n v="0"/>
    <n v="-31555"/>
    <n v="0"/>
    <n v="31555"/>
    <s v="N/A"/>
    <n v="0"/>
    <n v="0"/>
    <n v="0"/>
    <n v="0"/>
    <n v="0"/>
    <n v="-31555"/>
    <n v="0"/>
    <n v="0"/>
    <n v="0"/>
    <n v="0"/>
    <n v="0"/>
    <n v="0"/>
    <n v="0"/>
    <s v="RADIO COMM SRVS CIP FUND"/>
    <x v="3"/>
  </r>
  <r>
    <s v="000003473"/>
    <x v="0"/>
    <s v="C47301"/>
    <s v="34281"/>
    <s v="0000000"/>
    <n v="2012"/>
    <x v="1"/>
    <s v="RESERVE RADIO INFRASTRUCTURE"/>
    <s v="R3000-REVENUE"/>
    <s v="R3400-CHARGE FOR SERVICES"/>
    <m/>
    <n v="0"/>
    <n v="0"/>
    <n v="-166448.84"/>
    <n v="0"/>
    <n v="166448.84"/>
    <s v="N/A"/>
    <n v="0"/>
    <n v="-16014.960000000001"/>
    <n v="-13594.62"/>
    <n v="-17802.510000000002"/>
    <n v="-13893.210000000001"/>
    <n v="-13946.28"/>
    <n v="-12644.29"/>
    <n v="-11838.12"/>
    <n v="-16815.3"/>
    <n v="-12800.84"/>
    <n v="-17663.010000000002"/>
    <n v="-19435.7"/>
    <n v="0"/>
    <s v="RADIO COMM SRVS CIP FUND"/>
    <x v="0"/>
  </r>
  <r>
    <s v="000003473"/>
    <x v="0"/>
    <s v="C47301"/>
    <s v="34283"/>
    <s v="0000000"/>
    <n v="2012"/>
    <x v="1"/>
    <s v="RADIO SERVICES"/>
    <s v="R3000-REVENUE"/>
    <s v="R3400-CHARGE FOR SERVICES"/>
    <m/>
    <n v="0"/>
    <n v="0"/>
    <n v="-167.67000000000002"/>
    <n v="0"/>
    <n v="167.67000000000002"/>
    <s v="N/A"/>
    <n v="0"/>
    <n v="-167.67000000000002"/>
    <n v="0"/>
    <n v="0"/>
    <n v="0"/>
    <n v="0"/>
    <n v="0"/>
    <n v="0"/>
    <n v="0"/>
    <n v="0"/>
    <n v="0"/>
    <n v="0"/>
    <n v="0"/>
    <s v="RADIO COMM SRVS CIP FUND"/>
    <x v="0"/>
  </r>
  <r>
    <s v="000003473"/>
    <x v="10"/>
    <s v="C47301"/>
    <s v="39796"/>
    <s v="0000000"/>
    <n v="2012"/>
    <x v="1"/>
    <s v="CONTRIB OTHER FUNDS"/>
    <s v="R3000-REVENUE"/>
    <s v="R3900-OTHER FINANCING SOURCES"/>
    <m/>
    <n v="0"/>
    <n v="0"/>
    <n v="-1250000"/>
    <n v="0"/>
    <n v="1250000"/>
    <s v="N/A"/>
    <n v="0"/>
    <n v="0"/>
    <n v="0"/>
    <n v="0"/>
    <n v="0"/>
    <n v="0"/>
    <n v="0"/>
    <n v="0"/>
    <n v="0"/>
    <n v="0"/>
    <n v="-1250000"/>
    <n v="0"/>
    <n v="0"/>
    <s v="RADIO COMM SRVS CIP FUND"/>
    <x v="10"/>
  </r>
</pivotCacheRecords>
</file>

<file path=xl/pivotCache/pivotCacheRecords3.xml><?xml version="1.0" encoding="utf-8"?>
<pivotCacheRecords xmlns="http://schemas.openxmlformats.org/spreadsheetml/2006/main" xmlns:r="http://schemas.openxmlformats.org/officeDocument/2006/relationships" count="290">
  <r>
    <s v="000003473"/>
    <s v="0000000"/>
    <x v="0"/>
    <s v="10435"/>
    <s v="0000000"/>
    <x v="0"/>
    <x v="0"/>
    <s v="CASH TRANSFERS"/>
    <s v="BS000-CURRENT ASSETS"/>
    <s v="B1000-CASH"/>
    <m/>
    <n v="0"/>
    <n v="0"/>
    <n v="-439472.68"/>
    <n v="0"/>
    <n v="439472.68"/>
    <s v="N/A"/>
    <n v="-25364.72"/>
    <n v="8525.36"/>
    <n v="178093.91"/>
    <n v="-1576.06"/>
    <n v="101549.39"/>
    <n v="-226562.09"/>
    <n v="20892.28"/>
    <n v="-1240.79"/>
    <n v="-73755.45"/>
    <n v="-168750.17"/>
    <n v="-81416.13"/>
    <n v="-169868.21"/>
    <n v="0"/>
    <s v="RADIO COMM SRVS CIP FUND"/>
    <s v="Default"/>
    <s v="DEFAULT"/>
    <s v="Default"/>
  </r>
  <r>
    <s v="000003473"/>
    <s v="0000000"/>
    <x v="0"/>
    <s v="10435"/>
    <s v="0000000"/>
    <x v="1"/>
    <x v="0"/>
    <s v="CASH TRANSFERS"/>
    <s v="BS000-CURRENT ASSETS"/>
    <s v="B1000-CASH"/>
    <m/>
    <n v="0"/>
    <n v="0"/>
    <n v="50380.32"/>
    <n v="0"/>
    <n v="-50380.32"/>
    <s v="N/A"/>
    <n v="-2140.07"/>
    <n v="-137585.71"/>
    <n v="-17614.350000000002"/>
    <n v="-30734.39"/>
    <n v="271226.9"/>
    <n v="-15982.23"/>
    <n v="-16789.83"/>
    <n v="0"/>
    <n v="0"/>
    <n v="0"/>
    <n v="0"/>
    <n v="0"/>
    <n v="0"/>
    <s v="RADIO COMM SRVS CIP FUND"/>
    <s v="Default"/>
    <s v="DEFAULT"/>
    <s v="Default"/>
  </r>
  <r>
    <s v="000003473"/>
    <s v="0000000"/>
    <x v="0"/>
    <s v="10441"/>
    <s v="0000000"/>
    <x v="0"/>
    <x v="0"/>
    <s v="CASH HELD IN TRUST-ESCROW AGENT"/>
    <s v="BS000-CURRENT ASSETS"/>
    <s v="B1000-CASH"/>
    <m/>
    <n v="0"/>
    <n v="0"/>
    <n v="-5635.46"/>
    <n v="0"/>
    <n v="5635.46"/>
    <s v="N/A"/>
    <n v="0"/>
    <n v="0"/>
    <n v="0"/>
    <n v="0"/>
    <n v="0"/>
    <n v="0"/>
    <n v="0"/>
    <n v="0"/>
    <n v="0"/>
    <n v="0"/>
    <n v="0"/>
    <n v="0"/>
    <n v="-5635.46"/>
    <s v="RADIO COMM SRVS CIP FUND"/>
    <s v="Default"/>
    <s v="DEFAULT"/>
    <s v="Default"/>
  </r>
  <r>
    <s v="000003473"/>
    <s v="0000000"/>
    <x v="0"/>
    <s v="10441"/>
    <s v="0000000"/>
    <x v="1"/>
    <x v="0"/>
    <s v="CASH HELD IN TRUST-ESCROW AGENT"/>
    <s v="BS000-CURRENT ASSETS"/>
    <s v="B1000-CASH"/>
    <m/>
    <n v="0"/>
    <n v="0"/>
    <n v="0"/>
    <n v="0"/>
    <n v="0"/>
    <s v="N/A"/>
    <n v="0"/>
    <n v="0"/>
    <n v="0"/>
    <n v="0"/>
    <n v="0"/>
    <n v="0"/>
    <n v="0"/>
    <n v="0"/>
    <n v="0"/>
    <n v="0"/>
    <n v="0"/>
    <n v="0"/>
    <n v="0"/>
    <s v="RADIO COMM SRVS CIP FUND"/>
    <s v="Default"/>
    <s v="DEFAULT"/>
    <s v="Default"/>
  </r>
  <r>
    <s v="000003473"/>
    <s v="0000000"/>
    <x v="0"/>
    <s v="10460"/>
    <s v="0000000"/>
    <x v="0"/>
    <x v="0"/>
    <s v="CASH-IMPAIRED INVESTMENT"/>
    <s v="BS000-CURRENT ASSETS"/>
    <s v="B1000-CASH"/>
    <m/>
    <n v="0"/>
    <n v="0"/>
    <n v="-2404.29"/>
    <n v="0"/>
    <n v="2404.29"/>
    <s v="N/A"/>
    <n v="-235.89000000000001"/>
    <n v="-179.48"/>
    <n v="-133.81"/>
    <n v="-293.1"/>
    <n v="-192.88"/>
    <n v="-336.74"/>
    <n v="-234.41"/>
    <n v="-173.87"/>
    <n v="-178.48"/>
    <n v="-184.38"/>
    <n v="-113.29"/>
    <n v="-147.96"/>
    <n v="0"/>
    <s v="RADIO COMM SRVS CIP FUND"/>
    <s v="Default"/>
    <s v="DEFAULT"/>
    <s v="Default"/>
  </r>
  <r>
    <s v="000003473"/>
    <s v="0000000"/>
    <x v="0"/>
    <s v="10460"/>
    <s v="0000000"/>
    <x v="1"/>
    <x v="0"/>
    <s v="CASH-IMPAIRED INVESTMENT"/>
    <s v="BS000-CURRENT ASSETS"/>
    <s v="B1000-CASH"/>
    <m/>
    <n v="0"/>
    <n v="0"/>
    <n v="-1258.8"/>
    <n v="0"/>
    <n v="1258.8"/>
    <s v="N/A"/>
    <n v="-258.46"/>
    <n v="-331.1"/>
    <n v="-214.05"/>
    <n v="-159.4"/>
    <n v="-133.63"/>
    <n v="-162.16"/>
    <n v="0"/>
    <n v="0"/>
    <n v="0"/>
    <n v="0"/>
    <n v="0"/>
    <n v="0"/>
    <n v="0"/>
    <s v="RADIO COMM SRVS CIP FUND"/>
    <s v="Default"/>
    <s v="DEFAULT"/>
    <s v="Default"/>
  </r>
  <r>
    <s v="000003473"/>
    <s v="0000000"/>
    <x v="0"/>
    <s v="10461"/>
    <s v="0000000"/>
    <x v="0"/>
    <x v="0"/>
    <s v="CASH-IMPAIRED INVEST GAAP ADJ"/>
    <s v="BS000-CURRENT ASSETS"/>
    <s v="B1000-CASH"/>
    <m/>
    <n v="0"/>
    <n v="0"/>
    <n v="2679.59"/>
    <n v="0"/>
    <n v="-2679.59"/>
    <s v="N/A"/>
    <n v="0"/>
    <n v="0"/>
    <n v="0"/>
    <n v="8559.17"/>
    <n v="0"/>
    <n v="0"/>
    <n v="0"/>
    <n v="0"/>
    <n v="0"/>
    <n v="0"/>
    <n v="0"/>
    <n v="-5879.58"/>
    <n v="0"/>
    <s v="RADIO COMM SRVS CIP FUND"/>
    <s v="Default"/>
    <s v="DEFAULT"/>
    <s v="Default"/>
  </r>
  <r>
    <s v="000003473"/>
    <s v="0000000"/>
    <x v="0"/>
    <s v="10461"/>
    <s v="0000000"/>
    <x v="1"/>
    <x v="0"/>
    <s v="CASH-IMPAIRED INVEST GAAP ADJ"/>
    <s v="BS000-CURRENT ASSETS"/>
    <s v="B1000-CASH"/>
    <m/>
    <n v="0"/>
    <n v="0"/>
    <n v="5879.58"/>
    <n v="0"/>
    <n v="-5879.58"/>
    <s v="N/A"/>
    <n v="0"/>
    <n v="5879.58"/>
    <n v="0"/>
    <n v="0"/>
    <n v="0"/>
    <n v="0"/>
    <n v="0"/>
    <n v="0"/>
    <n v="0"/>
    <n v="0"/>
    <n v="0"/>
    <n v="0"/>
    <n v="0"/>
    <s v="RADIO COMM SRVS CIP FUND"/>
    <s v="Default"/>
    <s v="DEFAULT"/>
    <s v="Default"/>
  </r>
  <r>
    <s v="000003473"/>
    <s v="0000000"/>
    <x v="0"/>
    <s v="10490"/>
    <s v="0000000"/>
    <x v="0"/>
    <x v="0"/>
    <s v="CASH POOL FMV GAAP ADJUSTMENTS"/>
    <s v="BS000-CURRENT ASSETS"/>
    <s v="B1000-CASH"/>
    <m/>
    <n v="0"/>
    <n v="0"/>
    <n v="0"/>
    <n v="0"/>
    <n v="0"/>
    <s v="N/A"/>
    <n v="0"/>
    <n v="0"/>
    <n v="0"/>
    <n v="0"/>
    <n v="0"/>
    <n v="0"/>
    <n v="0"/>
    <n v="0"/>
    <n v="0"/>
    <n v="0"/>
    <n v="0"/>
    <n v="0"/>
    <n v="0"/>
    <s v="RADIO COMM SRVS CIP FUND"/>
    <s v="Default"/>
    <s v="DEFAULT"/>
    <s v="Default"/>
  </r>
  <r>
    <s v="000003473"/>
    <s v="0000000"/>
    <x v="0"/>
    <s v="10490"/>
    <s v="0000000"/>
    <x v="1"/>
    <x v="0"/>
    <s v="CASH POOL FMV GAAP ADJUSTMENTS"/>
    <s v="BS000-CURRENT ASSETS"/>
    <s v="B1000-CASH"/>
    <m/>
    <n v="0"/>
    <n v="0"/>
    <n v="0"/>
    <n v="0"/>
    <n v="0"/>
    <s v="N/A"/>
    <n v="0"/>
    <n v="0"/>
    <n v="0"/>
    <n v="0"/>
    <n v="0"/>
    <n v="0"/>
    <n v="0"/>
    <n v="0"/>
    <n v="0"/>
    <n v="0"/>
    <n v="0"/>
    <n v="0"/>
    <n v="0"/>
    <s v="RADIO COMM SRVS CIP FUND"/>
    <s v="Default"/>
    <s v="DEFAULT"/>
    <s v="Default"/>
  </r>
  <r>
    <s v="000003473"/>
    <s v="0000000"/>
    <x v="0"/>
    <s v="11500"/>
    <s v="0000000"/>
    <x v="0"/>
    <x v="0"/>
    <s v="ACCOUNTS RECEIVABLE"/>
    <s v="BS000-CURRENT ASSETS"/>
    <s v="B1150-ACCOUNTS RECEIVABLE"/>
    <m/>
    <n v="0"/>
    <n v="0"/>
    <n v="0"/>
    <n v="0"/>
    <n v="0"/>
    <s v="N/A"/>
    <n v="0"/>
    <n v="0"/>
    <n v="0"/>
    <n v="0"/>
    <n v="0"/>
    <n v="0"/>
    <n v="0"/>
    <n v="0"/>
    <n v="0"/>
    <n v="0"/>
    <n v="0"/>
    <n v="0"/>
    <n v="0"/>
    <s v="RADIO COMM SRVS CIP FUND"/>
    <s v="Default"/>
    <s v="DEFAULT"/>
    <s v="Default"/>
  </r>
  <r>
    <s v="000003473"/>
    <s v="0000000"/>
    <x v="0"/>
    <s v="11500"/>
    <s v="0000000"/>
    <x v="1"/>
    <x v="0"/>
    <s v="ACCOUNTS RECEIVABLE"/>
    <s v="BS000-CURRENT ASSETS"/>
    <s v="B1150-ACCOUNTS RECEIVABLE"/>
    <m/>
    <n v="0"/>
    <n v="0"/>
    <n v="0"/>
    <n v="0"/>
    <n v="0"/>
    <s v="N/A"/>
    <n v="0"/>
    <n v="0"/>
    <n v="0"/>
    <n v="0"/>
    <n v="0"/>
    <n v="0"/>
    <n v="0"/>
    <n v="0"/>
    <n v="0"/>
    <n v="0"/>
    <n v="0"/>
    <n v="0"/>
    <n v="0"/>
    <s v="RADIO COMM SRVS CIP FUND"/>
    <s v="Default"/>
    <s v="DEFAULT"/>
    <s v="Default"/>
  </r>
  <r>
    <s v="000003473"/>
    <s v="0000000"/>
    <x v="0"/>
    <s v="11506"/>
    <s v="0000000"/>
    <x v="0"/>
    <x v="0"/>
    <s v="DUE FROM EMPLOYEES TRAVEL ADVANCES"/>
    <s v="BS000-CURRENT ASSETS"/>
    <s v="B1150-ACCOUNTS RECEIVABLE"/>
    <m/>
    <n v="0"/>
    <n v="0"/>
    <n v="0"/>
    <n v="0"/>
    <n v="0"/>
    <s v="N/A"/>
    <n v="0"/>
    <n v="0"/>
    <n v="0"/>
    <n v="0"/>
    <n v="0"/>
    <n v="0"/>
    <n v="0"/>
    <n v="0"/>
    <n v="0"/>
    <n v="0"/>
    <n v="0"/>
    <n v="0"/>
    <n v="0"/>
    <s v="RADIO COMM SRVS CIP FUND"/>
    <s v="Default"/>
    <s v="DEFAULT"/>
    <s v="Default"/>
  </r>
  <r>
    <s v="000003473"/>
    <s v="0000000"/>
    <x v="0"/>
    <s v="11506"/>
    <s v="0000000"/>
    <x v="1"/>
    <x v="0"/>
    <s v="DUE FROM EMPLOYEES TRAVEL ADVANCES"/>
    <s v="BS000-CURRENT ASSETS"/>
    <s v="B1150-ACCOUNTS RECEIVABLE"/>
    <m/>
    <n v="0"/>
    <n v="0"/>
    <n v="0"/>
    <n v="0"/>
    <n v="0"/>
    <s v="N/A"/>
    <n v="0"/>
    <n v="0"/>
    <n v="0"/>
    <n v="481.45"/>
    <n v="-481.45"/>
    <n v="0"/>
    <n v="0"/>
    <n v="0"/>
    <n v="0"/>
    <n v="0"/>
    <n v="0"/>
    <n v="0"/>
    <n v="0"/>
    <s v="RADIO COMM SRVS CIP FUND"/>
    <s v="Default"/>
    <s v="DEFAULT"/>
    <s v="Default"/>
  </r>
  <r>
    <s v="000003473"/>
    <s v="0000000"/>
    <x v="0"/>
    <s v="11530"/>
    <s v="0000000"/>
    <x v="0"/>
    <x v="0"/>
    <s v="UNBILLED RECEIVABLES"/>
    <s v="BS000-CURRENT ASSETS"/>
    <s v="B1150-ACCOUNTS RECEIVABLE"/>
    <m/>
    <n v="0"/>
    <n v="0"/>
    <n v="0"/>
    <n v="0"/>
    <n v="0"/>
    <s v="N/A"/>
    <n v="0"/>
    <n v="0"/>
    <n v="0"/>
    <n v="0"/>
    <n v="0"/>
    <n v="0"/>
    <n v="0"/>
    <n v="0"/>
    <n v="0"/>
    <n v="0"/>
    <n v="0"/>
    <n v="0"/>
    <n v="0"/>
    <s v="RADIO COMM SRVS CIP FUND"/>
    <s v="Default"/>
    <s v="DEFAULT"/>
    <s v="Default"/>
  </r>
  <r>
    <s v="000003473"/>
    <s v="0000000"/>
    <x v="0"/>
    <s v="11530"/>
    <s v="0000000"/>
    <x v="1"/>
    <x v="0"/>
    <s v="UNBILLED RECEIVABLES"/>
    <s v="BS000-CURRENT ASSETS"/>
    <s v="B1150-ACCOUNTS RECEIVABLE"/>
    <m/>
    <n v="0"/>
    <n v="0"/>
    <n v="0"/>
    <n v="0"/>
    <n v="0"/>
    <s v="N/A"/>
    <n v="0"/>
    <n v="0"/>
    <n v="0"/>
    <n v="0"/>
    <n v="0"/>
    <n v="0"/>
    <n v="0"/>
    <n v="0"/>
    <n v="0"/>
    <n v="0"/>
    <n v="0"/>
    <n v="0"/>
    <n v="0"/>
    <s v="RADIO COMM SRVS CIP FUND"/>
    <s v="Default"/>
    <s v="DEFAULT"/>
    <s v="Default"/>
  </r>
  <r>
    <s v="000003473"/>
    <s v="0000000"/>
    <x v="0"/>
    <s v="13101"/>
    <s v="0000000"/>
    <x v="0"/>
    <x v="0"/>
    <s v="DUE FROM OTHER FUNDS"/>
    <s v="BS000-CURRENT ASSETS"/>
    <s v="B1310-DUE FROM OTHER FUNDS"/>
    <m/>
    <n v="0"/>
    <n v="0"/>
    <n v="-289.46"/>
    <n v="0"/>
    <n v="289.46"/>
    <s v="N/A"/>
    <n v="0"/>
    <n v="0"/>
    <n v="0"/>
    <n v="-1494.21"/>
    <n v="0"/>
    <n v="0"/>
    <n v="0"/>
    <n v="0"/>
    <n v="0"/>
    <n v="0"/>
    <n v="0"/>
    <n v="0"/>
    <n v="1204.75"/>
    <s v="RADIO COMM SRVS CIP FUND"/>
    <s v="Default"/>
    <s v="DEFAULT"/>
    <s v="Default"/>
  </r>
  <r>
    <s v="000003473"/>
    <s v="0000000"/>
    <x v="0"/>
    <s v="13101"/>
    <s v="0000000"/>
    <x v="1"/>
    <x v="0"/>
    <s v="DUE FROM OTHER FUNDS"/>
    <s v="BS000-CURRENT ASSETS"/>
    <s v="B1310-DUE FROM OTHER FUNDS"/>
    <m/>
    <n v="0"/>
    <n v="0"/>
    <n v="-1204.75"/>
    <n v="0"/>
    <n v="1204.75"/>
    <s v="N/A"/>
    <n v="0"/>
    <n v="0"/>
    <n v="-1204.75"/>
    <n v="0"/>
    <n v="0"/>
    <n v="0"/>
    <n v="0"/>
    <n v="0"/>
    <n v="0"/>
    <n v="0"/>
    <n v="0"/>
    <n v="0"/>
    <n v="0"/>
    <s v="RADIO COMM SRVS CIP FUND"/>
    <s v="Default"/>
    <s v="DEFAULT"/>
    <s v="Default"/>
  </r>
  <r>
    <s v="000003473"/>
    <s v="0000000"/>
    <x v="0"/>
    <s v="13200"/>
    <s v="0000000"/>
    <x v="0"/>
    <x v="0"/>
    <s v="INTERFUND LOANS RECEIVABLE"/>
    <s v="BS000-CURRENT ASSETS"/>
    <s v="B1310-DUE FROM OTHER FUNDS"/>
    <m/>
    <n v="0"/>
    <n v="0"/>
    <n v="-1571.53"/>
    <n v="0"/>
    <n v="1571.53"/>
    <s v="N/A"/>
    <n v="0"/>
    <n v="0"/>
    <n v="-311291.68"/>
    <n v="0"/>
    <n v="0"/>
    <n v="0"/>
    <n v="0"/>
    <n v="0"/>
    <n v="0"/>
    <n v="0"/>
    <n v="0"/>
    <n v="309720.15"/>
    <n v="0"/>
    <s v="RADIO COMM SRVS CIP FUND"/>
    <s v="Default"/>
    <s v="DEFAULT"/>
    <s v="Default"/>
  </r>
  <r>
    <s v="000003473"/>
    <s v="0000000"/>
    <x v="0"/>
    <s v="13200"/>
    <s v="0000000"/>
    <x v="1"/>
    <x v="0"/>
    <s v="INTERFUND LOANS RECEIVABLE"/>
    <s v="BS000-CURRENT ASSETS"/>
    <s v="B1310-DUE FROM OTHER FUNDS"/>
    <m/>
    <n v="0"/>
    <n v="0"/>
    <n v="-309720.35000000003"/>
    <n v="0"/>
    <n v="309720.35000000003"/>
    <s v="N/A"/>
    <n v="0"/>
    <n v="0"/>
    <n v="0"/>
    <n v="0"/>
    <n v="-309720.35000000003"/>
    <n v="0"/>
    <n v="0"/>
    <n v="0"/>
    <n v="0"/>
    <n v="0"/>
    <n v="0"/>
    <n v="0"/>
    <n v="0"/>
    <s v="RADIO COMM SRVS CIP FUND"/>
    <s v="Default"/>
    <s v="DEFAULT"/>
    <s v="Default"/>
  </r>
  <r>
    <s v="000003473"/>
    <s v="0000000"/>
    <x v="0"/>
    <s v="15600"/>
    <s v="0000000"/>
    <x v="0"/>
    <x v="0"/>
    <s v="ADVANCES TO OTHER FUNDS"/>
    <s v="BS000-CURRENT ASSETS"/>
    <s v="B1560-ADVANCES TO OTHER FUNDS"/>
    <m/>
    <n v="0"/>
    <n v="0"/>
    <n v="-303434"/>
    <n v="0"/>
    <n v="303434"/>
    <s v="N/A"/>
    <n v="0"/>
    <n v="0"/>
    <n v="0"/>
    <n v="0"/>
    <n v="0"/>
    <n v="0"/>
    <n v="0"/>
    <n v="0"/>
    <n v="0"/>
    <n v="0"/>
    <n v="0"/>
    <n v="-303434"/>
    <n v="0"/>
    <s v="RADIO COMM SRVS CIP FUND"/>
    <s v="Default"/>
    <s v="DEFAULT"/>
    <s v="Default"/>
  </r>
  <r>
    <s v="000003473"/>
    <s v="0000000"/>
    <x v="0"/>
    <s v="15600"/>
    <s v="0000000"/>
    <x v="1"/>
    <x v="0"/>
    <s v="ADVANCES TO OTHER FUNDS"/>
    <s v="BS000-CURRENT ASSETS"/>
    <s v="B1560-ADVANCES TO OTHER FUNDS"/>
    <m/>
    <n v="0"/>
    <n v="0"/>
    <n v="0"/>
    <n v="0"/>
    <n v="0"/>
    <s v="N/A"/>
    <n v="0"/>
    <n v="0"/>
    <n v="0"/>
    <n v="0"/>
    <n v="0"/>
    <n v="0"/>
    <n v="0"/>
    <n v="0"/>
    <n v="0"/>
    <n v="0"/>
    <n v="0"/>
    <n v="0"/>
    <n v="0"/>
    <s v="RADIO COMM SRVS CIP FUND"/>
    <s v="Default"/>
    <s v="DEFAULT"/>
    <s v="Default"/>
  </r>
  <r>
    <s v="000003473"/>
    <s v="0000000"/>
    <x v="0"/>
    <s v="16720"/>
    <s v="0000000"/>
    <x v="0"/>
    <x v="0"/>
    <s v="FURNITURE, MACHINERY &amp; EQUIPMENT"/>
    <s v="BS160-CAPITAL ASSETS"/>
    <s v="B1670-EQUIPMENT"/>
    <m/>
    <n v="0"/>
    <n v="0"/>
    <n v="122541.1"/>
    <n v="0"/>
    <n v="-122541.1"/>
    <s v="N/A"/>
    <n v="0"/>
    <n v="0"/>
    <n v="122541.1"/>
    <n v="0"/>
    <n v="0"/>
    <n v="0"/>
    <n v="0"/>
    <n v="0"/>
    <n v="0"/>
    <n v="0"/>
    <n v="0"/>
    <n v="0"/>
    <n v="0"/>
    <s v="RADIO COMM SRVS CIP FUND"/>
    <s v="Default"/>
    <s v="DEFAULT"/>
    <s v="Default"/>
  </r>
  <r>
    <s v="000003473"/>
    <s v="0000000"/>
    <x v="0"/>
    <s v="16720"/>
    <s v="0000000"/>
    <x v="1"/>
    <x v="0"/>
    <s v="FURNITURE, MACHINERY &amp; EQUIPMENT"/>
    <s v="BS160-CAPITAL ASSETS"/>
    <s v="B1670-EQUIPMENT"/>
    <m/>
    <n v="0"/>
    <n v="0"/>
    <n v="0"/>
    <n v="0"/>
    <n v="0"/>
    <s v="N/A"/>
    <n v="0"/>
    <n v="0"/>
    <n v="0"/>
    <n v="0"/>
    <n v="0"/>
    <n v="0"/>
    <n v="0"/>
    <n v="0"/>
    <n v="0"/>
    <n v="0"/>
    <n v="0"/>
    <n v="0"/>
    <n v="0"/>
    <s v="RADIO COMM SRVS CIP FUND"/>
    <s v="Default"/>
    <s v="DEFAULT"/>
    <s v="Default"/>
  </r>
  <r>
    <s v="000003473"/>
    <s v="0000000"/>
    <x v="0"/>
    <s v="16729"/>
    <s v="0000000"/>
    <x v="0"/>
    <x v="0"/>
    <s v="EQUIPMENT ACCUM DEPRECIATION"/>
    <s v="BS160-CAPITAL ASSETS"/>
    <s v="B1670-EQUIPMENT"/>
    <m/>
    <n v="0"/>
    <n v="0"/>
    <n v="-7488.59"/>
    <n v="0"/>
    <n v="7488.59"/>
    <s v="N/A"/>
    <n v="0"/>
    <n v="0"/>
    <n v="-1361.58"/>
    <n v="-680.79"/>
    <n v="-680.79"/>
    <n v="-680.79"/>
    <n v="-680.79"/>
    <n v="-680.79"/>
    <n v="-680.79"/>
    <n v="-680.79"/>
    <n v="-680.79"/>
    <n v="-680.69"/>
    <n v="0"/>
    <s v="RADIO COMM SRVS CIP FUND"/>
    <s v="Default"/>
    <s v="DEFAULT"/>
    <s v="Default"/>
  </r>
  <r>
    <s v="000003473"/>
    <s v="0000000"/>
    <x v="0"/>
    <s v="16729"/>
    <s v="0000000"/>
    <x v="1"/>
    <x v="0"/>
    <s v="EQUIPMENT ACCUM DEPRECIATION"/>
    <s v="BS160-CAPITAL ASSETS"/>
    <s v="B1670-EQUIPMENT"/>
    <m/>
    <n v="0"/>
    <n v="0"/>
    <n v="-3403.9500000000003"/>
    <n v="0"/>
    <n v="3403.9500000000003"/>
    <s v="N/A"/>
    <n v="-680.79"/>
    <n v="-680.79"/>
    <n v="-680.79"/>
    <n v="-680.79"/>
    <n v="-680.79"/>
    <n v="0"/>
    <n v="0"/>
    <n v="0"/>
    <n v="0"/>
    <n v="0"/>
    <n v="0"/>
    <n v="0"/>
    <n v="0"/>
    <s v="RADIO COMM SRVS CIP FUND"/>
    <s v="Default"/>
    <s v="DEFAULT"/>
    <s v="Default"/>
  </r>
  <r>
    <s v="000003473"/>
    <s v="0000000"/>
    <x v="0"/>
    <s v="16999"/>
    <s v="0000000"/>
    <x v="0"/>
    <x v="0"/>
    <s v="FIXED ASSETS CLEARING  SYSTEM GENERATED"/>
    <s v="BS160-CAPITAL ASSETS"/>
    <s v="B1670-EQUIPMENT"/>
    <m/>
    <n v="0"/>
    <n v="0"/>
    <n v="0"/>
    <n v="0"/>
    <n v="0"/>
    <s v="N/A"/>
    <n v="0"/>
    <n v="0"/>
    <n v="-122541.1"/>
    <n v="0"/>
    <n v="0"/>
    <n v="0"/>
    <n v="0"/>
    <n v="0"/>
    <n v="0"/>
    <n v="0"/>
    <n v="0"/>
    <n v="0"/>
    <n v="122541.1"/>
    <s v="RADIO COMM SRVS CIP FUND"/>
    <s v="Default"/>
    <s v="DEFAULT"/>
    <s v="Default"/>
  </r>
  <r>
    <s v="000003473"/>
    <s v="0000000"/>
    <x v="0"/>
    <s v="16999"/>
    <s v="0000000"/>
    <x v="1"/>
    <x v="0"/>
    <s v="FIXED ASSETS CLEARING  SYSTEM GENERATED"/>
    <s v="BS160-CAPITAL ASSETS"/>
    <s v="B1670-EQUIPMENT"/>
    <m/>
    <n v="0"/>
    <n v="0"/>
    <n v="0"/>
    <n v="0"/>
    <n v="0"/>
    <s v="N/A"/>
    <n v="0"/>
    <n v="0"/>
    <n v="0"/>
    <n v="0"/>
    <n v="0"/>
    <n v="0"/>
    <n v="0"/>
    <n v="0"/>
    <n v="0"/>
    <n v="0"/>
    <n v="0"/>
    <n v="0"/>
    <n v="0"/>
    <s v="RADIO COMM SRVS CIP FUND"/>
    <s v="Default"/>
    <s v="DEFAULT"/>
    <s v="Default"/>
  </r>
  <r>
    <s v="000003473"/>
    <s v="0000000"/>
    <x v="0"/>
    <s v="19904"/>
    <s v="0000000"/>
    <x v="0"/>
    <x v="0"/>
    <s v="PAYROLL CONTROL"/>
    <s v="BS000-CURRENT ASSETS"/>
    <s v="B1990-CONTROL ACCOUNTS"/>
    <m/>
    <n v="0"/>
    <n v="0"/>
    <n v="0"/>
    <n v="0"/>
    <n v="0"/>
    <s v="N/A"/>
    <n v="0"/>
    <n v="0"/>
    <n v="0"/>
    <n v="0"/>
    <n v="0"/>
    <n v="0"/>
    <n v="0"/>
    <n v="0"/>
    <n v="0"/>
    <n v="0"/>
    <n v="0"/>
    <n v="0"/>
    <n v="0"/>
    <s v="RADIO COMM SRVS CIP FUND"/>
    <s v="Default"/>
    <s v="DEFAULT"/>
    <s v="Default"/>
  </r>
  <r>
    <s v="000003473"/>
    <s v="0000000"/>
    <x v="0"/>
    <s v="19904"/>
    <s v="0000000"/>
    <x v="1"/>
    <x v="0"/>
    <s v="PAYROLL CONTROL"/>
    <s v="BS000-CURRENT ASSETS"/>
    <s v="B1990-CONTROL ACCOUNTS"/>
    <m/>
    <n v="0"/>
    <n v="0"/>
    <n v="0"/>
    <n v="0"/>
    <n v="0"/>
    <s v="N/A"/>
    <n v="0"/>
    <n v="0"/>
    <n v="0"/>
    <n v="0"/>
    <n v="0"/>
    <n v="0"/>
    <n v="0"/>
    <n v="0"/>
    <n v="0"/>
    <n v="0"/>
    <n v="0"/>
    <n v="0"/>
    <n v="0"/>
    <s v="RADIO COMM SRVS CIP FUND"/>
    <s v="Default"/>
    <s v="DEFAULT"/>
    <s v="Default"/>
  </r>
  <r>
    <s v="000003473"/>
    <s v="0000000"/>
    <x v="0"/>
    <s v="20200"/>
    <s v="0000000"/>
    <x v="0"/>
    <x v="1"/>
    <s v="ACCOUNTS PAYABLE ORACLE"/>
    <s v="BS200-CURRENT LIABILITIES"/>
    <s v="B2020-ACCOUNTS PAYABLE"/>
    <m/>
    <n v="0"/>
    <n v="0"/>
    <n v="31278.48"/>
    <n v="0"/>
    <n v="-31278.48"/>
    <s v="N/A"/>
    <n v="31278.48"/>
    <n v="0"/>
    <n v="0"/>
    <n v="0"/>
    <n v="0"/>
    <n v="0"/>
    <n v="0"/>
    <n v="0"/>
    <n v="0"/>
    <n v="-47.08"/>
    <n v="-34651.5"/>
    <n v="34698.58"/>
    <n v="0"/>
    <s v="RADIO COMM SRVS CIP FUND"/>
    <s v="Default"/>
    <s v="DEFAULT"/>
    <s v="Default"/>
  </r>
  <r>
    <s v="000003473"/>
    <s v="0000000"/>
    <x v="0"/>
    <s v="20200"/>
    <s v="0000000"/>
    <x v="1"/>
    <x v="1"/>
    <s v="ACCOUNTS PAYABLE ORACLE"/>
    <s v="BS200-CURRENT LIABILITIES"/>
    <s v="B2020-ACCOUNTS PAYABLE"/>
    <m/>
    <n v="0"/>
    <n v="0"/>
    <n v="0"/>
    <n v="0"/>
    <n v="0"/>
    <s v="N/A"/>
    <n v="0"/>
    <n v="0"/>
    <n v="0"/>
    <n v="-4270.5"/>
    <n v="4270.5"/>
    <n v="0"/>
    <n v="0"/>
    <n v="0"/>
    <n v="0"/>
    <n v="0"/>
    <n v="0"/>
    <n v="0"/>
    <n v="0"/>
    <s v="RADIO COMM SRVS CIP FUND"/>
    <s v="Default"/>
    <s v="DEFAULT"/>
    <s v="Default"/>
  </r>
  <r>
    <s v="000003473"/>
    <s v="0000000"/>
    <x v="0"/>
    <s v="20213"/>
    <s v="0000000"/>
    <x v="0"/>
    <x v="1"/>
    <s v="PURCHASING RECEIPTS"/>
    <s v="BS200-CURRENT LIABILITIES"/>
    <s v="B2020-ACCOUNTS PAYABLE"/>
    <m/>
    <n v="0"/>
    <n v="0"/>
    <n v="0"/>
    <n v="0"/>
    <n v="0"/>
    <s v="N/A"/>
    <n v="-3178.48"/>
    <n v="-142576.18"/>
    <n v="134028"/>
    <n v="11726.66"/>
    <n v="0"/>
    <n v="0"/>
    <n v="-22595.53"/>
    <n v="22595.53"/>
    <n v="-199509"/>
    <n v="199237.22"/>
    <n v="271.78000000000003"/>
    <n v="0"/>
    <n v="0"/>
    <s v="RADIO COMM SRVS CIP FUND"/>
    <s v="Default"/>
    <s v="DEFAULT"/>
    <s v="Default"/>
  </r>
  <r>
    <s v="000003473"/>
    <s v="0000000"/>
    <x v="0"/>
    <s v="20213"/>
    <s v="0000000"/>
    <x v="1"/>
    <x v="1"/>
    <s v="PURCHASING RECEIPTS"/>
    <s v="BS200-CURRENT LIABILITIES"/>
    <s v="B2020-ACCOUNTS PAYABLE"/>
    <m/>
    <n v="0"/>
    <n v="0"/>
    <n v="0"/>
    <n v="0"/>
    <n v="0"/>
    <s v="N/A"/>
    <n v="0"/>
    <n v="0"/>
    <n v="0"/>
    <n v="-2290"/>
    <n v="763.44"/>
    <n v="941.5600000000001"/>
    <n v="585"/>
    <n v="0"/>
    <n v="0"/>
    <n v="0"/>
    <n v="0"/>
    <n v="0"/>
    <n v="0"/>
    <s v="RADIO COMM SRVS CIP FUND"/>
    <s v="Default"/>
    <s v="DEFAULT"/>
    <s v="Default"/>
  </r>
  <r>
    <s v="000003473"/>
    <s v="0000000"/>
    <x v="0"/>
    <s v="20310"/>
    <s v="0000000"/>
    <x v="0"/>
    <x v="1"/>
    <s v="ACCRUAL OFFSET"/>
    <s v="BS200-CURRENT LIABILITIES"/>
    <s v="B2020-ACCOUNTS PAYABLE"/>
    <m/>
    <n v="0"/>
    <n v="0"/>
    <n v="0"/>
    <n v="0"/>
    <n v="0"/>
    <s v="N/A"/>
    <n v="0"/>
    <n v="0"/>
    <n v="0"/>
    <n v="0"/>
    <n v="0"/>
    <n v="0"/>
    <n v="0"/>
    <n v="0"/>
    <n v="0"/>
    <n v="0"/>
    <n v="0"/>
    <n v="0"/>
    <n v="0"/>
    <s v="RADIO COMM SRVS CIP FUND"/>
    <s v="Default"/>
    <s v="DEFAULT"/>
    <s v="Default"/>
  </r>
  <r>
    <s v="000003473"/>
    <s v="0000000"/>
    <x v="0"/>
    <s v="20310"/>
    <s v="0000000"/>
    <x v="1"/>
    <x v="1"/>
    <s v="ACCRUAL OFFSET"/>
    <s v="BS200-CURRENT LIABILITIES"/>
    <s v="B2020-ACCOUNTS PAYABLE"/>
    <m/>
    <n v="0"/>
    <n v="0"/>
    <n v="0"/>
    <n v="0"/>
    <n v="0"/>
    <s v="N/A"/>
    <n v="0"/>
    <n v="0"/>
    <n v="0"/>
    <n v="0"/>
    <n v="0"/>
    <n v="0"/>
    <n v="0"/>
    <n v="0"/>
    <n v="0"/>
    <n v="0"/>
    <n v="0"/>
    <n v="0"/>
    <n v="0"/>
    <s v="RADIO COMM SRVS CIP FUND"/>
    <s v="Default"/>
    <s v="DEFAULT"/>
    <s v="Default"/>
  </r>
  <r>
    <s v="000003473"/>
    <s v="0000000"/>
    <x v="0"/>
    <s v="20700"/>
    <s v="0000000"/>
    <x v="0"/>
    <x v="1"/>
    <s v="DUE TO PAYROLL FUND"/>
    <s v="BS200-CURRENT LIABILITIES"/>
    <s v="B2070-DUE TO OTHER FUNDS"/>
    <m/>
    <n v="0"/>
    <n v="0"/>
    <n v="0"/>
    <n v="0"/>
    <n v="0"/>
    <s v="N/A"/>
    <n v="0"/>
    <n v="0"/>
    <n v="-5520.16"/>
    <n v="0"/>
    <n v="0"/>
    <n v="-0.01"/>
    <n v="-95.13"/>
    <n v="-915.61"/>
    <n v="-5443.7300000000005"/>
    <n v="277.48"/>
    <n v="359.14"/>
    <n v="11338.02"/>
    <n v="0"/>
    <s v="RADIO COMM SRVS CIP FUND"/>
    <s v="Default"/>
    <s v="DEFAULT"/>
    <s v="Default"/>
  </r>
  <r>
    <s v="000003473"/>
    <s v="0000000"/>
    <x v="0"/>
    <s v="20700"/>
    <s v="0000000"/>
    <x v="1"/>
    <x v="1"/>
    <s v="DUE TO PAYROLL FUND"/>
    <s v="BS200-CURRENT LIABILITIES"/>
    <s v="B2070-DUE TO OTHER FUNDS"/>
    <m/>
    <n v="0"/>
    <n v="0"/>
    <n v="0"/>
    <n v="0"/>
    <n v="0"/>
    <s v="N/A"/>
    <n v="-16789.84"/>
    <n v="-119.99000000000001"/>
    <n v="120.01"/>
    <n v="-0.01"/>
    <n v="0.01"/>
    <n v="-0.01"/>
    <n v="16789.83"/>
    <n v="0"/>
    <n v="0"/>
    <n v="0"/>
    <n v="0"/>
    <n v="0"/>
    <n v="0"/>
    <s v="RADIO COMM SRVS CIP FUND"/>
    <s v="Default"/>
    <s v="DEFAULT"/>
    <s v="Default"/>
  </r>
  <r>
    <s v="000003473"/>
    <s v="0000000"/>
    <x v="0"/>
    <s v="21600"/>
    <s v="0000000"/>
    <x v="0"/>
    <x v="1"/>
    <s v="WAGES PAYABLE"/>
    <s v="BS200-CURRENT LIABILITIES"/>
    <s v="B2160-WAGES PAYABLE"/>
    <m/>
    <n v="0"/>
    <n v="0"/>
    <n v="-11798.1"/>
    <n v="0"/>
    <n v="11798.1"/>
    <s v="N/A"/>
    <n v="8567.16"/>
    <n v="0"/>
    <n v="0"/>
    <n v="0"/>
    <n v="0"/>
    <n v="0"/>
    <n v="0"/>
    <n v="0"/>
    <n v="0"/>
    <n v="0"/>
    <n v="0"/>
    <n v="-20365.260000000002"/>
    <n v="0"/>
    <s v="RADIO COMM SRVS CIP FUND"/>
    <s v="Default"/>
    <s v="DEFAULT"/>
    <s v="Default"/>
  </r>
  <r>
    <s v="000003473"/>
    <s v="0000000"/>
    <x v="0"/>
    <s v="21600"/>
    <s v="0000000"/>
    <x v="1"/>
    <x v="1"/>
    <s v="WAGES PAYABLE"/>
    <s v="BS200-CURRENT LIABILITIES"/>
    <s v="B2160-WAGES PAYABLE"/>
    <m/>
    <n v="0"/>
    <n v="0"/>
    <n v="20365.260000000002"/>
    <n v="0"/>
    <n v="-20365.260000000002"/>
    <s v="N/A"/>
    <n v="20365.260000000002"/>
    <n v="0"/>
    <n v="0"/>
    <n v="0"/>
    <n v="0"/>
    <n v="0"/>
    <n v="0"/>
    <n v="0"/>
    <n v="0"/>
    <n v="0"/>
    <n v="0"/>
    <n v="0"/>
    <n v="0"/>
    <s v="RADIO COMM SRVS CIP FUND"/>
    <s v="Default"/>
    <s v="DEFAULT"/>
    <s v="Default"/>
  </r>
  <r>
    <s v="000003473"/>
    <s v="0000000"/>
    <x v="0"/>
    <s v="21800"/>
    <s v="0000000"/>
    <x v="0"/>
    <x v="1"/>
    <s v="DEPOSITS"/>
    <s v="BS200-CURRENT LIABILITIES"/>
    <s v="B2180-DEPOSITS"/>
    <m/>
    <n v="0"/>
    <n v="0"/>
    <n v="0"/>
    <n v="0"/>
    <n v="0"/>
    <s v="N/A"/>
    <n v="0"/>
    <n v="0"/>
    <n v="0"/>
    <n v="0"/>
    <n v="0"/>
    <n v="0"/>
    <n v="0"/>
    <n v="0"/>
    <n v="0"/>
    <n v="0"/>
    <n v="0"/>
    <n v="0"/>
    <n v="0"/>
    <s v="RADIO COMM SRVS CIP FUND"/>
    <s v="Default"/>
    <s v="DEFAULT"/>
    <s v="Default"/>
  </r>
  <r>
    <s v="000003473"/>
    <s v="0000000"/>
    <x v="0"/>
    <s v="21800"/>
    <s v="0000000"/>
    <x v="1"/>
    <x v="1"/>
    <s v="DEPOSITS"/>
    <s v="BS200-CURRENT LIABILITIES"/>
    <s v="B2180-DEPOSITS"/>
    <m/>
    <n v="0"/>
    <n v="0"/>
    <n v="0"/>
    <n v="0"/>
    <n v="0"/>
    <s v="N/A"/>
    <n v="0"/>
    <n v="0"/>
    <n v="0"/>
    <n v="0"/>
    <n v="0"/>
    <n v="0"/>
    <n v="0"/>
    <n v="0"/>
    <n v="0"/>
    <n v="0"/>
    <n v="0"/>
    <n v="0"/>
    <n v="0"/>
    <s v="RADIO COMM SRVS CIP FUND"/>
    <s v="Default"/>
    <s v="DEFAULT"/>
    <s v="Default"/>
  </r>
  <r>
    <s v="000003473"/>
    <s v="0000000"/>
    <x v="0"/>
    <s v="22340"/>
    <s v="0000000"/>
    <x v="0"/>
    <x v="1"/>
    <s v="EXTERNAL BANK &amp; ESCROW RETENTION-CASH MGT/AP USE"/>
    <s v="BS200-CURRENT LIABILITIES"/>
    <s v="B2234-RETAINAGE PAYABLE"/>
    <m/>
    <n v="0"/>
    <n v="0"/>
    <n v="11078.42"/>
    <n v="0"/>
    <n v="-11078.42"/>
    <s v="N/A"/>
    <n v="0"/>
    <n v="0"/>
    <n v="0"/>
    <n v="0"/>
    <n v="0"/>
    <n v="5442.96"/>
    <n v="0"/>
    <n v="0"/>
    <n v="0"/>
    <n v="0"/>
    <n v="0"/>
    <n v="0"/>
    <n v="5635.46"/>
    <s v="RADIO COMM SRVS CIP FUND"/>
    <s v="Default"/>
    <s v="DEFAULT"/>
    <s v="Default"/>
  </r>
  <r>
    <s v="000003473"/>
    <s v="0000000"/>
    <x v="0"/>
    <s v="22340"/>
    <s v="0000000"/>
    <x v="1"/>
    <x v="1"/>
    <s v="EXTERNAL BANK &amp; ESCROW RETENTION-CASH MGT/AP USE"/>
    <s v="BS200-CURRENT LIABILITIES"/>
    <s v="B2234-RETAINAGE PAYABLE"/>
    <m/>
    <n v="0"/>
    <n v="0"/>
    <n v="0"/>
    <n v="0"/>
    <n v="0"/>
    <s v="N/A"/>
    <n v="0"/>
    <n v="0"/>
    <n v="0"/>
    <n v="0"/>
    <n v="0"/>
    <n v="0"/>
    <n v="0"/>
    <n v="0"/>
    <n v="0"/>
    <n v="0"/>
    <n v="0"/>
    <n v="0"/>
    <n v="0"/>
    <s v="RADIO COMM SRVS CIP FUND"/>
    <s v="Default"/>
    <s v="DEFAULT"/>
    <s v="Default"/>
  </r>
  <r>
    <s v="000003473"/>
    <s v="0000000"/>
    <x v="0"/>
    <s v="22341"/>
    <s v="0000000"/>
    <x v="0"/>
    <x v="2"/>
    <s v="DNU-IN-HOUSE RETENTION-AP ONLY"/>
    <s v="BS200-CURRENT LIABILITIES"/>
    <s v="B2234-RETAINAGE PAYABLE"/>
    <m/>
    <n v="0"/>
    <n v="0"/>
    <n v="0"/>
    <n v="0"/>
    <n v="0"/>
    <s v="N/A"/>
    <n v="0"/>
    <n v="0"/>
    <n v="0"/>
    <n v="0"/>
    <n v="0"/>
    <n v="192.5"/>
    <n v="0"/>
    <n v="0"/>
    <n v="0"/>
    <n v="0"/>
    <n v="0"/>
    <n v="0"/>
    <n v="-192.5"/>
    <s v="RADIO COMM SRVS CIP FUND"/>
    <s v="Default"/>
    <s v="DEFAULT"/>
    <s v="Default"/>
  </r>
  <r>
    <s v="000003473"/>
    <s v="0000000"/>
    <x v="0"/>
    <s v="22341"/>
    <s v="0000000"/>
    <x v="1"/>
    <x v="2"/>
    <s v="DNU-IN-HOUSE RETENTION-AP ONLY"/>
    <s v="BS200-CURRENT LIABILITIES"/>
    <s v="B2234-RETAINAGE PAYABLE"/>
    <m/>
    <n v="0"/>
    <n v="0"/>
    <n v="0"/>
    <n v="0"/>
    <n v="0"/>
    <s v="N/A"/>
    <n v="0"/>
    <n v="0"/>
    <n v="0"/>
    <n v="0"/>
    <n v="0"/>
    <n v="0"/>
    <n v="0"/>
    <n v="0"/>
    <n v="0"/>
    <n v="0"/>
    <n v="0"/>
    <n v="0"/>
    <n v="0"/>
    <s v="RADIO COMM SRVS CIP FUND"/>
    <s v="Default"/>
    <s v="DEFAULT"/>
    <s v="Default"/>
  </r>
  <r>
    <s v="000003473"/>
    <s v="0000000"/>
    <x v="0"/>
    <s v="22342"/>
    <s v="0000000"/>
    <x v="0"/>
    <x v="1"/>
    <s v="IN-HOUSE RETENTION-AP ONLY"/>
    <s v="BS200-CURRENT LIABILITIES"/>
    <s v="B2234-RETAINAGE PAYABLE"/>
    <m/>
    <n v="0"/>
    <n v="0"/>
    <n v="192.5"/>
    <n v="0"/>
    <n v="-192.5"/>
    <s v="N/A"/>
    <n v="0"/>
    <n v="0"/>
    <n v="0"/>
    <n v="0"/>
    <n v="0"/>
    <n v="0"/>
    <n v="0"/>
    <n v="0"/>
    <n v="0"/>
    <n v="0"/>
    <n v="0"/>
    <n v="0"/>
    <n v="192.5"/>
    <s v="RADIO COMM SRVS CIP FUND"/>
    <s v="Default"/>
    <s v="DEFAULT"/>
    <s v="Default"/>
  </r>
  <r>
    <s v="000003473"/>
    <s v="0000000"/>
    <x v="0"/>
    <s v="22342"/>
    <s v="0000000"/>
    <x v="1"/>
    <x v="1"/>
    <s v="IN-HOUSE RETENTION-AP ONLY"/>
    <s v="BS200-CURRENT LIABILITIES"/>
    <s v="B2234-RETAINAGE PAYABLE"/>
    <m/>
    <n v="0"/>
    <n v="0"/>
    <n v="0"/>
    <n v="0"/>
    <n v="0"/>
    <s v="N/A"/>
    <n v="0"/>
    <n v="0"/>
    <n v="0"/>
    <n v="0"/>
    <n v="0"/>
    <n v="0"/>
    <n v="0"/>
    <n v="0"/>
    <n v="0"/>
    <n v="0"/>
    <n v="0"/>
    <n v="0"/>
    <n v="0"/>
    <s v="RADIO COMM SRVS CIP FUND"/>
    <s v="Default"/>
    <s v="DEFAULT"/>
    <s v="Default"/>
  </r>
  <r>
    <s v="000003473"/>
    <s v="0000000"/>
    <x v="0"/>
    <s v="24300"/>
    <s v="0000000"/>
    <x v="0"/>
    <x v="1"/>
    <s v="RESERVE ENCUMBRANCES"/>
    <s v="BS250-NET ASSETS RESERVES"/>
    <s v="B2430-RESERVES"/>
    <m/>
    <n v="0"/>
    <n v="0"/>
    <n v="0"/>
    <n v="-3551.62"/>
    <n v="3551.62"/>
    <s v="N/A"/>
    <n v="0"/>
    <n v="0"/>
    <n v="0"/>
    <n v="0"/>
    <n v="0"/>
    <n v="0"/>
    <n v="0"/>
    <n v="0"/>
    <n v="0"/>
    <n v="0"/>
    <n v="0"/>
    <n v="0"/>
    <n v="0"/>
    <s v="RADIO COMM SRVS CIP FUND"/>
    <s v="Default"/>
    <s v="DEFAULT"/>
    <s v="Default"/>
  </r>
  <r>
    <s v="000003473"/>
    <s v="0000000"/>
    <x v="0"/>
    <s v="24300"/>
    <s v="0000000"/>
    <x v="1"/>
    <x v="1"/>
    <s v="RESERVE ENCUMBRANCES"/>
    <s v="BS250-NET ASSETS RESERVES"/>
    <s v="B2430-RESERVES"/>
    <m/>
    <n v="0"/>
    <n v="0"/>
    <n v="0"/>
    <n v="-319241.64"/>
    <n v="319241.64"/>
    <s v="N/A"/>
    <n v="0"/>
    <n v="0"/>
    <n v="0"/>
    <n v="0"/>
    <n v="0"/>
    <n v="0"/>
    <n v="0"/>
    <n v="0"/>
    <n v="0"/>
    <n v="0"/>
    <n v="0"/>
    <n v="0"/>
    <n v="0"/>
    <s v="RADIO COMM SRVS CIP FUND"/>
    <s v="Default"/>
    <s v="DEFAULT"/>
    <s v="Default"/>
  </r>
  <r>
    <s v="000003473"/>
    <s v="0000000"/>
    <x v="0"/>
    <s v="27100"/>
    <s v="0000000"/>
    <x v="0"/>
    <x v="3"/>
    <s v="FUND BALANCE"/>
    <s v="BS260-NET ASSETS/FUND BALANCE"/>
    <s v="B2710-FUND BALANCE"/>
    <m/>
    <n v="0"/>
    <n v="0"/>
    <n v="5865044.5600000005"/>
    <n v="0"/>
    <n v="-5865044.5600000005"/>
    <s v="N/A"/>
    <n v="0"/>
    <n v="0"/>
    <n v="0"/>
    <n v="0"/>
    <n v="0"/>
    <n v="0"/>
    <n v="0"/>
    <n v="5865044.5600000005"/>
    <n v="0"/>
    <n v="0"/>
    <n v="0"/>
    <n v="0"/>
    <n v="0"/>
    <s v="RADIO COMM SRVS CIP FUND"/>
    <s v="Default"/>
    <s v="DEFAULT"/>
    <s v="Default"/>
  </r>
  <r>
    <s v="000003473"/>
    <s v="0000000"/>
    <x v="0"/>
    <s v="27100"/>
    <s v="0000000"/>
    <x v="1"/>
    <x v="3"/>
    <s v="FUND BALANCE"/>
    <s v="BS260-NET ASSETS/FUND BALANCE"/>
    <s v="B2710-FUND BALANCE"/>
    <m/>
    <n v="0"/>
    <n v="0"/>
    <n v="0"/>
    <n v="0"/>
    <n v="0"/>
    <s v="N/A"/>
    <n v="0"/>
    <n v="0"/>
    <n v="0"/>
    <n v="0"/>
    <n v="0"/>
    <n v="0"/>
    <n v="0"/>
    <n v="0"/>
    <n v="0"/>
    <n v="0"/>
    <n v="0"/>
    <n v="0"/>
    <n v="0"/>
    <s v="RADIO COMM SRVS CIP FUND"/>
    <s v="Default"/>
    <s v="DEFAULT"/>
    <s v="Default"/>
  </r>
  <r>
    <s v="000003473"/>
    <s v="0000000"/>
    <x v="0"/>
    <s v="27200"/>
    <s v="0000000"/>
    <x v="0"/>
    <x v="3"/>
    <s v="FUND BALANCE/NET POSITION"/>
    <s v="BS260-NET ASSETS/FUND BALANCE"/>
    <s v="B2720-RETAINED EARNINGS"/>
    <m/>
    <n v="0"/>
    <n v="0"/>
    <n v="-5987585.66"/>
    <n v="0"/>
    <n v="5987585.66"/>
    <s v="N/A"/>
    <n v="0"/>
    <n v="0"/>
    <n v="0"/>
    <n v="0"/>
    <n v="0"/>
    <n v="0"/>
    <n v="0"/>
    <n v="-5865044.5600000005"/>
    <n v="0"/>
    <n v="0"/>
    <n v="0"/>
    <n v="0"/>
    <n v="-122541.1"/>
    <s v="RADIO COMM SRVS CIP FUND"/>
    <s v="Default"/>
    <s v="DEFAULT"/>
    <s v="Default"/>
  </r>
  <r>
    <s v="000003473"/>
    <s v="0000000"/>
    <x v="0"/>
    <s v="27200"/>
    <s v="0000000"/>
    <x v="1"/>
    <x v="3"/>
    <s v="FUND BALANCE/NET POSITION"/>
    <s v="BS260-NET ASSETS/FUND BALANCE"/>
    <s v="B2720-RETAINED EARNINGS"/>
    <m/>
    <n v="0"/>
    <n v="0"/>
    <n v="0"/>
    <n v="0"/>
    <n v="0"/>
    <s v="N/A"/>
    <n v="0"/>
    <n v="0"/>
    <n v="0"/>
    <n v="0"/>
    <n v="0"/>
    <n v="0"/>
    <n v="0"/>
    <n v="0"/>
    <n v="0"/>
    <n v="0"/>
    <n v="0"/>
    <n v="0"/>
    <n v="0"/>
    <s v="RADIO COMM SRVS CIP FUND"/>
    <s v="Default"/>
    <s v="DEFAULT"/>
    <s v="Default"/>
  </r>
  <r>
    <s v="000003473"/>
    <s v="0000000"/>
    <x v="1"/>
    <s v="34281"/>
    <s v="0000000"/>
    <x v="0"/>
    <x v="4"/>
    <s v="RESERVE RADIO INFRASTRUCTURE"/>
    <s v="R3000-REVENUE"/>
    <s v="R3400-CHARGE FOR SERVICES"/>
    <m/>
    <n v="0"/>
    <n v="0"/>
    <n v="-1485.91"/>
    <n v="0"/>
    <n v="1485.91"/>
    <s v="N/A"/>
    <n v="0"/>
    <n v="0"/>
    <n v="0"/>
    <n v="0"/>
    <n v="0"/>
    <n v="-1485.91"/>
    <n v="0"/>
    <n v="0"/>
    <n v="0"/>
    <n v="0"/>
    <n v="0"/>
    <n v="0"/>
    <n v="0"/>
    <s v="RADIO COMM SRVS CIP FUND"/>
    <s v="Default"/>
    <s v="RADIO COMM INFRASTRCTR RV"/>
    <s v="Default"/>
  </r>
  <r>
    <s v="000003473"/>
    <s v="0000000"/>
    <x v="1"/>
    <s v="34281"/>
    <s v="0000000"/>
    <x v="1"/>
    <x v="4"/>
    <s v="RESERVE RADIO INFRASTRUCTURE"/>
    <s v="R3000-REVENUE"/>
    <s v="R3400-CHARGE FOR SERVICES"/>
    <m/>
    <n v="0"/>
    <n v="0"/>
    <n v="0"/>
    <n v="0"/>
    <n v="0"/>
    <s v="N/A"/>
    <n v="0"/>
    <n v="0"/>
    <n v="0"/>
    <n v="0"/>
    <n v="0"/>
    <n v="0"/>
    <n v="0"/>
    <n v="0"/>
    <n v="0"/>
    <n v="0"/>
    <n v="0"/>
    <n v="0"/>
    <n v="0"/>
    <s v="RADIO COMM SRVS CIP FUND"/>
    <s v="Default"/>
    <s v="RADIO COMM INFRASTRCTR RV"/>
    <s v="Default"/>
  </r>
  <r>
    <s v="000003473"/>
    <s v="0000000"/>
    <x v="1"/>
    <s v="36111"/>
    <s v="0000000"/>
    <x v="0"/>
    <x v="4"/>
    <s v="INVESTMENT INTEREST GROSS"/>
    <s v="R3000-REVENUE"/>
    <s v="R3600-MISCELLANEOUS REVENUE"/>
    <m/>
    <n v="0"/>
    <n v="0"/>
    <n v="-24221.600000000002"/>
    <n v="0"/>
    <n v="24221.600000000002"/>
    <s v="N/A"/>
    <n v="-1617.1000000000001"/>
    <n v="-1618.39"/>
    <n v="-2259.54"/>
    <n v="132.65"/>
    <n v="-1497.02"/>
    <n v="-1364.99"/>
    <n v="-1511.51"/>
    <n v="-1549.17"/>
    <n v="-1397.68"/>
    <n v="-1437.75"/>
    <n v="-1300.55"/>
    <n v="-7484.29"/>
    <n v="-1316.26"/>
    <s v="RADIO COMM SRVS CIP FUND"/>
    <s v="Default"/>
    <s v="RADIO COMM INFRASTRCTR RV"/>
    <s v="Default"/>
  </r>
  <r>
    <s v="000003473"/>
    <s v="0000000"/>
    <x v="1"/>
    <s v="36111"/>
    <s v="0000000"/>
    <x v="1"/>
    <x v="4"/>
    <s v="INVESTMENT INTEREST GROSS"/>
    <s v="R3000-REVENUE"/>
    <s v="R3600-MISCELLANEOUS REVENUE"/>
    <m/>
    <n v="0"/>
    <n v="0"/>
    <n v="-7531.27"/>
    <n v="0"/>
    <n v="7531.27"/>
    <s v="N/A"/>
    <n v="-1316.26"/>
    <n v="-1173.98"/>
    <n v="167.16"/>
    <n v="-1153.53"/>
    <n v="-1779.3400000000001"/>
    <n v="-2275.32"/>
    <n v="0"/>
    <n v="0"/>
    <n v="0"/>
    <n v="0"/>
    <n v="0"/>
    <n v="0"/>
    <n v="0"/>
    <s v="RADIO COMM SRVS CIP FUND"/>
    <s v="Default"/>
    <s v="RADIO COMM INFRASTRCTR RV"/>
    <s v="Default"/>
  </r>
  <r>
    <s v="000003473"/>
    <s v="0000000"/>
    <x v="1"/>
    <s v="36117"/>
    <s v="0000000"/>
    <x v="0"/>
    <x v="4"/>
    <s v="CASH MANAGEMENT SVCS FEE"/>
    <s v="R3000-REVENUE"/>
    <s v="R3600-MISCELLANEOUS REVENUE"/>
    <m/>
    <n v="0"/>
    <n v="0"/>
    <n v="258.3"/>
    <n v="0"/>
    <n v="-258.3"/>
    <s v="N/A"/>
    <n v="24.26"/>
    <n v="24.26"/>
    <n v="23.17"/>
    <n v="-1.99"/>
    <n v="22.45"/>
    <n v="20.48"/>
    <n v="22.68"/>
    <n v="23.240000000000002"/>
    <n v="20.96"/>
    <n v="21.580000000000002"/>
    <n v="19.5"/>
    <n v="17.97"/>
    <n v="19.740000000000002"/>
    <s v="RADIO COMM SRVS CIP FUND"/>
    <s v="Default"/>
    <s v="RADIO COMM INFRASTRCTR RV"/>
    <s v="Default"/>
  </r>
  <r>
    <s v="000003473"/>
    <s v="0000000"/>
    <x v="1"/>
    <s v="36117"/>
    <s v="0000000"/>
    <x v="1"/>
    <x v="4"/>
    <s v="CASH MANAGEMENT SVCS FEE"/>
    <s v="R3000-REVENUE"/>
    <s v="R3600-MISCELLANEOUS REVENUE"/>
    <m/>
    <n v="0"/>
    <n v="0"/>
    <n v="104.4"/>
    <n v="0"/>
    <n v="-104.4"/>
    <s v="N/A"/>
    <n v="19.740000000000002"/>
    <n v="17.61"/>
    <n v="-2.5100000000000002"/>
    <n v="17.31"/>
    <n v="18.11"/>
    <n v="34.14"/>
    <n v="0"/>
    <n v="0"/>
    <n v="0"/>
    <n v="0"/>
    <n v="0"/>
    <n v="0"/>
    <n v="0"/>
    <s v="RADIO COMM SRVS CIP FUND"/>
    <s v="Default"/>
    <s v="RADIO COMM INFRASTRCTR RV"/>
    <s v="Default"/>
  </r>
  <r>
    <s v="000003473"/>
    <s v="0000000"/>
    <x v="1"/>
    <s v="36118"/>
    <s v="0000000"/>
    <x v="0"/>
    <x v="4"/>
    <s v="INVEST SERVICE FEE POOL"/>
    <s v="R3000-REVENUE"/>
    <s v="R3600-MISCELLANEOUS REVENUE"/>
    <m/>
    <n v="0"/>
    <n v="0"/>
    <n v="636.4"/>
    <n v="0"/>
    <n v="-636.4"/>
    <s v="N/A"/>
    <n v="98.63"/>
    <n v="100.74000000000001"/>
    <n v="91.23"/>
    <n v="-0.1"/>
    <n v="103.53"/>
    <n v="109.09"/>
    <n v="103.78"/>
    <n v="103.09"/>
    <n v="-455.08"/>
    <n v="100.56"/>
    <n v="97.34"/>
    <n v="91.82000000000001"/>
    <n v="91.77"/>
    <s v="RADIO COMM SRVS CIP FUND"/>
    <s v="Default"/>
    <s v="RADIO COMM INFRASTRCTR RV"/>
    <s v="Default"/>
  </r>
  <r>
    <s v="000003473"/>
    <s v="0000000"/>
    <x v="1"/>
    <s v="36118"/>
    <s v="0000000"/>
    <x v="1"/>
    <x v="4"/>
    <s v="INVEST SERVICE FEE POOL"/>
    <s v="R3000-REVENUE"/>
    <s v="R3600-MISCELLANEOUS REVENUE"/>
    <m/>
    <n v="0"/>
    <n v="0"/>
    <n v="501.45"/>
    <n v="0"/>
    <n v="-501.45"/>
    <s v="N/A"/>
    <n v="91.77"/>
    <n v="88.82000000000001"/>
    <n v="-13.06"/>
    <n v="84.85000000000001"/>
    <n v="81.27"/>
    <n v="167.8"/>
    <n v="0"/>
    <n v="0"/>
    <n v="0"/>
    <n v="0"/>
    <n v="0"/>
    <n v="0"/>
    <n v="0"/>
    <s v="RADIO COMM SRVS CIP FUND"/>
    <s v="Default"/>
    <s v="RADIO COMM INFRASTRCTR RV"/>
    <s v="Default"/>
  </r>
  <r>
    <s v="000003473"/>
    <s v="0000000"/>
    <x v="1"/>
    <s v="36129"/>
    <s v="0000000"/>
    <x v="0"/>
    <x v="4"/>
    <s v="REALIZED LOSS-IMPAIRINV"/>
    <s v="R3000-REVENUE"/>
    <s v="R3600-MISCELLANEOUS REVENUE"/>
    <m/>
    <n v="0"/>
    <n v="0"/>
    <n v="0"/>
    <n v="0"/>
    <n v="0"/>
    <s v="N/A"/>
    <n v="0"/>
    <n v="0"/>
    <n v="0"/>
    <n v="0"/>
    <n v="0"/>
    <n v="0"/>
    <n v="0"/>
    <n v="0"/>
    <n v="0"/>
    <n v="0"/>
    <n v="0"/>
    <n v="0"/>
    <n v="0"/>
    <s v="RADIO COMM SRVS CIP FUND"/>
    <s v="Default"/>
    <s v="RADIO COMM INFRASTRCTR RV"/>
    <s v="Default"/>
  </r>
  <r>
    <s v="000003473"/>
    <s v="0000000"/>
    <x v="1"/>
    <s v="36129"/>
    <s v="0000000"/>
    <x v="1"/>
    <x v="4"/>
    <s v="REALIZED LOSS-IMPAIRINV"/>
    <s v="R3000-REVENUE"/>
    <s v="R3600-MISCELLANEOUS REVENUE"/>
    <m/>
    <n v="0"/>
    <n v="0"/>
    <n v="0"/>
    <n v="0"/>
    <n v="0"/>
    <s v="N/A"/>
    <n v="0"/>
    <n v="0"/>
    <n v="0"/>
    <n v="0"/>
    <n v="0"/>
    <n v="0"/>
    <n v="0"/>
    <n v="0"/>
    <n v="0"/>
    <n v="0"/>
    <n v="0"/>
    <n v="0"/>
    <n v="0"/>
    <s v="RADIO COMM SRVS CIP FUND"/>
    <s v="Default"/>
    <s v="RADIO COMM INFRASTRCTR RV"/>
    <s v="Default"/>
  </r>
  <r>
    <s v="000003473"/>
    <s v="0000000"/>
    <x v="1"/>
    <s v="36131"/>
    <s v="0000000"/>
    <x v="0"/>
    <x v="4"/>
    <s v="REALIZED GAIN LOSS INVEST"/>
    <s v="R3000-REVENUE"/>
    <s v="R3600-MISCELLANEOUS REVENUE"/>
    <m/>
    <n v="0"/>
    <n v="0"/>
    <n v="0"/>
    <n v="0"/>
    <n v="0"/>
    <s v="N/A"/>
    <n v="0"/>
    <n v="0"/>
    <n v="0"/>
    <n v="0"/>
    <n v="0"/>
    <n v="0"/>
    <n v="0"/>
    <n v="0"/>
    <n v="0"/>
    <n v="0"/>
    <n v="0"/>
    <n v="0"/>
    <n v="0"/>
    <s v="RADIO COMM SRVS CIP FUND"/>
    <s v="Default"/>
    <s v="RADIO COMM INFRASTRCTR RV"/>
    <s v="Default"/>
  </r>
  <r>
    <s v="000003473"/>
    <s v="0000000"/>
    <x v="1"/>
    <s v="36131"/>
    <s v="0000000"/>
    <x v="1"/>
    <x v="4"/>
    <s v="REALIZED GAIN LOSS INVEST"/>
    <s v="R3000-REVENUE"/>
    <s v="R3600-MISCELLANEOUS REVENUE"/>
    <m/>
    <n v="0"/>
    <n v="0"/>
    <n v="0"/>
    <n v="0"/>
    <n v="0"/>
    <s v="N/A"/>
    <n v="0"/>
    <n v="0"/>
    <n v="0"/>
    <n v="0"/>
    <n v="0"/>
    <n v="0"/>
    <n v="0"/>
    <n v="0"/>
    <n v="0"/>
    <n v="0"/>
    <n v="0"/>
    <n v="0"/>
    <n v="0"/>
    <s v="RADIO COMM SRVS CIP FUND"/>
    <s v="Default"/>
    <s v="RADIO COMM INFRASTRCTR RV"/>
    <s v="Default"/>
  </r>
  <r>
    <s v="000003473"/>
    <s v="0000000"/>
    <x v="1"/>
    <s v="36134"/>
    <s v="0000000"/>
    <x v="0"/>
    <x v="4"/>
    <s v="UNREALIZED LOSS IMPAIRED INVESTMENT"/>
    <s v="R3000-REVENUE"/>
    <s v="R3600-MISCELLANEOUS REVENUE"/>
    <m/>
    <n v="0"/>
    <n v="0"/>
    <n v="-2679.59"/>
    <n v="0"/>
    <n v="2679.59"/>
    <s v="N/A"/>
    <n v="0"/>
    <n v="0"/>
    <n v="0"/>
    <n v="-8559.17"/>
    <n v="0"/>
    <n v="0"/>
    <n v="0"/>
    <n v="0"/>
    <n v="0"/>
    <n v="0"/>
    <n v="0"/>
    <n v="5879.58"/>
    <n v="0"/>
    <s v="RADIO COMM SRVS CIP FUND"/>
    <s v="Default"/>
    <s v="RADIO COMM INFRASTRCTR RV"/>
    <s v="Default"/>
  </r>
  <r>
    <s v="000003473"/>
    <s v="0000000"/>
    <x v="1"/>
    <s v="36134"/>
    <s v="0000000"/>
    <x v="1"/>
    <x v="4"/>
    <s v="UNREALIZED LOSS IMPAIRED INVESTMENT"/>
    <s v="R3000-REVENUE"/>
    <s v="R3600-MISCELLANEOUS REVENUE"/>
    <m/>
    <n v="0"/>
    <n v="0"/>
    <n v="-5879.58"/>
    <n v="0"/>
    <n v="5879.58"/>
    <s v="N/A"/>
    <n v="0"/>
    <n v="-5879.58"/>
    <n v="0"/>
    <n v="0"/>
    <n v="0"/>
    <n v="0"/>
    <n v="0"/>
    <n v="0"/>
    <n v="0"/>
    <n v="0"/>
    <n v="0"/>
    <n v="0"/>
    <n v="0"/>
    <s v="RADIO COMM SRVS CIP FUND"/>
    <s v="Default"/>
    <s v="RADIO COMM INFRASTRCTR RV"/>
    <s v="Default"/>
  </r>
  <r>
    <s v="000003473"/>
    <s v="0000000"/>
    <x v="1"/>
    <s v="36940"/>
    <s v="0000000"/>
    <x v="0"/>
    <x v="4"/>
    <s v="JUDGMENTS SETTLEMENTS"/>
    <s v="R3000-REVENUE"/>
    <s v="R3600-MISCELLANEOUS REVENUE"/>
    <m/>
    <n v="0"/>
    <n v="0"/>
    <n v="-10691.74"/>
    <n v="0"/>
    <n v="10691.74"/>
    <s v="N/A"/>
    <n v="0"/>
    <n v="0"/>
    <n v="-833.57"/>
    <n v="0"/>
    <n v="-9857.79"/>
    <n v="0"/>
    <n v="0"/>
    <n v="0"/>
    <n v="-0.38"/>
    <n v="0"/>
    <n v="0"/>
    <n v="0"/>
    <n v="0"/>
    <s v="RADIO COMM SRVS CIP FUND"/>
    <s v="Default"/>
    <s v="RADIO COMM INFRASTRCTR RV"/>
    <s v="Default"/>
  </r>
  <r>
    <s v="000003473"/>
    <s v="0000000"/>
    <x v="1"/>
    <s v="36940"/>
    <s v="0000000"/>
    <x v="1"/>
    <x v="4"/>
    <s v="JUDGMENTS SETTLEMENTS"/>
    <s v="R3000-REVENUE"/>
    <s v="R3600-MISCELLANEOUS REVENUE"/>
    <m/>
    <n v="0"/>
    <n v="0"/>
    <n v="0"/>
    <n v="0"/>
    <n v="0"/>
    <s v="N/A"/>
    <n v="0"/>
    <n v="0"/>
    <n v="0"/>
    <n v="0"/>
    <n v="0"/>
    <n v="0"/>
    <n v="0"/>
    <n v="0"/>
    <n v="0"/>
    <n v="0"/>
    <n v="0"/>
    <n v="0"/>
    <n v="0"/>
    <s v="RADIO COMM SRVS CIP FUND"/>
    <s v="Default"/>
    <s v="RADIO COMM INFRASTRCTR RV"/>
    <s v="Default"/>
  </r>
  <r>
    <s v="000003473"/>
    <s v="0000000"/>
    <x v="1"/>
    <s v="36994"/>
    <s v="0000000"/>
    <x v="0"/>
    <x v="4"/>
    <s v="IMMATL PRIOR YEAR CORRECT"/>
    <s v="R3000-REVENUE"/>
    <s v="R3600-MISCELLANEOUS REVENUE"/>
    <m/>
    <n v="0"/>
    <n v="0"/>
    <n v="0"/>
    <n v="0"/>
    <n v="0"/>
    <s v="N/A"/>
    <n v="0"/>
    <n v="0"/>
    <n v="0"/>
    <n v="0"/>
    <n v="0"/>
    <n v="0"/>
    <n v="0"/>
    <n v="0"/>
    <n v="0"/>
    <n v="0"/>
    <n v="0"/>
    <n v="0"/>
    <n v="0"/>
    <s v="RADIO COMM SRVS CIP FUND"/>
    <s v="Default"/>
    <s v="RADIO COMM INFRASTRCTR RV"/>
    <s v="Default"/>
  </r>
  <r>
    <s v="000003473"/>
    <s v="0000000"/>
    <x v="1"/>
    <s v="36994"/>
    <s v="0000000"/>
    <x v="1"/>
    <x v="4"/>
    <s v="IMMATL PRIOR YEAR CORRECT"/>
    <s v="R3000-REVENUE"/>
    <s v="R3600-MISCELLANEOUS REVENUE"/>
    <m/>
    <n v="0"/>
    <n v="0"/>
    <n v="0"/>
    <n v="0"/>
    <n v="0"/>
    <s v="N/A"/>
    <n v="0"/>
    <n v="0"/>
    <n v="0"/>
    <n v="0"/>
    <n v="0"/>
    <n v="0"/>
    <n v="0"/>
    <n v="0"/>
    <n v="0"/>
    <n v="0"/>
    <n v="0"/>
    <n v="0"/>
    <n v="0"/>
    <s v="RADIO COMM SRVS CIP FUND"/>
    <s v="Default"/>
    <s v="RADIO COMM INFRASTRCTR RV"/>
    <s v="Default"/>
  </r>
  <r>
    <s v="000003473"/>
    <s v="0000000"/>
    <x v="1"/>
    <s v="36999"/>
    <s v="0000000"/>
    <x v="0"/>
    <x v="4"/>
    <s v="OTHER MISC REVENUE"/>
    <s v="R3000-REVENUE"/>
    <s v="R3600-MISCELLANEOUS REVENUE"/>
    <m/>
    <n v="0"/>
    <n v="0"/>
    <n v="0"/>
    <n v="0"/>
    <n v="0"/>
    <s v="N/A"/>
    <n v="0"/>
    <n v="0"/>
    <n v="0"/>
    <n v="0"/>
    <n v="0"/>
    <n v="0"/>
    <n v="0"/>
    <n v="0"/>
    <n v="0"/>
    <n v="0"/>
    <n v="0"/>
    <n v="0"/>
    <n v="0"/>
    <s v="RADIO COMM SRVS CIP FUND"/>
    <s v="Default"/>
    <s v="RADIO COMM INFRASTRCTR RV"/>
    <s v="Default"/>
  </r>
  <r>
    <s v="000003473"/>
    <s v="0000000"/>
    <x v="1"/>
    <s v="36999"/>
    <s v="0000000"/>
    <x v="1"/>
    <x v="4"/>
    <s v="OTHER MISC REVENUE"/>
    <s v="R3000-REVENUE"/>
    <s v="R3600-MISCELLANEOUS REVENUE"/>
    <m/>
    <n v="0"/>
    <n v="0"/>
    <n v="0"/>
    <n v="0"/>
    <n v="0"/>
    <s v="N/A"/>
    <n v="0"/>
    <n v="0"/>
    <n v="0"/>
    <n v="0"/>
    <n v="0"/>
    <n v="0"/>
    <n v="0"/>
    <n v="0"/>
    <n v="0"/>
    <n v="0"/>
    <n v="0"/>
    <n v="0"/>
    <n v="0"/>
    <s v="RADIO COMM SRVS CIP FUND"/>
    <s v="Default"/>
    <s v="RADIO COMM INFRASTRCTR RV"/>
    <s v="Default"/>
  </r>
  <r>
    <s v="000003473"/>
    <s v="0000000"/>
    <x v="1"/>
    <s v="44135"/>
    <s v="0000000"/>
    <x v="0"/>
    <x v="4"/>
    <s v="RESERVE RADIO INFRASTRUCT"/>
    <s v="R3000-REVENUE"/>
    <s v="R3400-CHARGE FOR SERVICES"/>
    <m/>
    <n v="0"/>
    <n v="0"/>
    <n v="-305037.13"/>
    <n v="0"/>
    <n v="305037.13"/>
    <s v="N/A"/>
    <n v="-29360.47"/>
    <n v="-29382.64"/>
    <n v="-29382.64"/>
    <n v="-29382.64"/>
    <n v="-29441.760000000002"/>
    <n v="-29426.98"/>
    <n v="-29434.37"/>
    <n v="-29486.100000000002"/>
    <n v="-29486.100000000002"/>
    <n v="-29515.66"/>
    <n v="-29729.97"/>
    <n v="18992.2"/>
    <n v="0"/>
    <s v="RADIO COMM SRVS CIP FUND"/>
    <s v="Default"/>
    <s v="RADIO COMM INFRASTRCTR RV"/>
    <s v="Default"/>
  </r>
  <r>
    <s v="000003473"/>
    <s v="0000000"/>
    <x v="1"/>
    <s v="44135"/>
    <s v="0000000"/>
    <x v="1"/>
    <x v="4"/>
    <s v="RESERVE RADIO INFRASTRUCT"/>
    <s v="R3000-REVENUE"/>
    <s v="R3400-CHARGE FOR SERVICES"/>
    <m/>
    <n v="0"/>
    <n v="0"/>
    <n v="-157435.74"/>
    <n v="0"/>
    <n v="157435.74"/>
    <s v="N/A"/>
    <n v="-26470.8"/>
    <n v="-26432.8"/>
    <n v="-25613.74"/>
    <n v="-26318.8"/>
    <n v="-26311.2"/>
    <n v="-26288.4"/>
    <n v="0"/>
    <n v="0"/>
    <n v="0"/>
    <n v="0"/>
    <n v="0"/>
    <n v="0"/>
    <n v="0"/>
    <s v="RADIO COMM SRVS CIP FUND"/>
    <s v="Default"/>
    <s v="RADIO COMM INFRASTRCTR RV"/>
    <s v="Default"/>
  </r>
  <r>
    <s v="000003473"/>
    <s v="0000000"/>
    <x v="2"/>
    <s v="10490"/>
    <s v="0000000"/>
    <x v="0"/>
    <x v="0"/>
    <s v="CASH POOL FMV GAAP ADJUSTMENTS"/>
    <s v="BS000-CURRENT ASSETS"/>
    <s v="B1000-CASH"/>
    <m/>
    <n v="0"/>
    <n v="0"/>
    <n v="-16000"/>
    <n v="0"/>
    <n v="16000"/>
    <s v="N/A"/>
    <n v="0"/>
    <n v="0"/>
    <n v="0"/>
    <n v="-10700"/>
    <n v="0"/>
    <n v="0"/>
    <n v="0"/>
    <n v="0"/>
    <n v="0"/>
    <n v="0"/>
    <n v="0"/>
    <n v="-5300"/>
    <n v="0"/>
    <s v="RADIO COMM SRVS CIP FUND"/>
    <s v="Default"/>
    <s v="GAAP ADJUSTMENTS"/>
    <s v="Default"/>
  </r>
  <r>
    <s v="000003473"/>
    <s v="0000000"/>
    <x v="2"/>
    <s v="10490"/>
    <s v="0000000"/>
    <x v="1"/>
    <x v="0"/>
    <s v="CASH POOL FMV GAAP ADJUSTMENTS"/>
    <s v="BS000-CURRENT ASSETS"/>
    <s v="B1000-CASH"/>
    <m/>
    <n v="0"/>
    <n v="0"/>
    <n v="5300"/>
    <n v="0"/>
    <n v="-5300"/>
    <s v="N/A"/>
    <n v="0"/>
    <n v="5300"/>
    <n v="0"/>
    <n v="0"/>
    <n v="0"/>
    <n v="0"/>
    <n v="0"/>
    <n v="0"/>
    <n v="0"/>
    <n v="0"/>
    <n v="0"/>
    <n v="0"/>
    <n v="0"/>
    <s v="RADIO COMM SRVS CIP FUND"/>
    <s v="Default"/>
    <s v="GAAP ADJUSTMENTS"/>
    <s v="Default"/>
  </r>
  <r>
    <s v="000003473"/>
    <s v="0000000"/>
    <x v="2"/>
    <s v="36132"/>
    <s v="0000000"/>
    <x v="0"/>
    <x v="4"/>
    <s v="UNREALIZED GAIN LOSS INVEST"/>
    <s v="R3000-REVENUE"/>
    <s v="R3600-MISCELLANEOUS REVENUE"/>
    <m/>
    <n v="0"/>
    <n v="0"/>
    <n v="16000"/>
    <n v="0"/>
    <n v="-16000"/>
    <s v="N/A"/>
    <n v="0"/>
    <n v="0"/>
    <n v="0"/>
    <n v="10700"/>
    <n v="0"/>
    <n v="0"/>
    <n v="0"/>
    <n v="0"/>
    <n v="0"/>
    <n v="0"/>
    <n v="0"/>
    <n v="5300"/>
    <n v="0"/>
    <s v="RADIO COMM SRVS CIP FUND"/>
    <s v="Default"/>
    <s v="GAAP ADJUSTMENTS"/>
    <s v="Default"/>
  </r>
  <r>
    <s v="000003473"/>
    <s v="0000000"/>
    <x v="2"/>
    <s v="36132"/>
    <s v="0000000"/>
    <x v="1"/>
    <x v="4"/>
    <s v="UNREALIZED GAIN LOSS INVEST"/>
    <s v="R3000-REVENUE"/>
    <s v="R3600-MISCELLANEOUS REVENUE"/>
    <m/>
    <n v="0"/>
    <n v="0"/>
    <n v="-5300"/>
    <n v="0"/>
    <n v="5300"/>
    <s v="N/A"/>
    <n v="0"/>
    <n v="-5300"/>
    <n v="0"/>
    <n v="0"/>
    <n v="0"/>
    <n v="0"/>
    <n v="0"/>
    <n v="0"/>
    <n v="0"/>
    <n v="0"/>
    <n v="0"/>
    <n v="0"/>
    <n v="0"/>
    <s v="RADIO COMM SRVS CIP FUND"/>
    <s v="Default"/>
    <s v="GAAP ADJUSTMENTS"/>
    <s v="Default"/>
  </r>
  <r>
    <s v="000003473"/>
    <s v="0000000"/>
    <x v="2"/>
    <s v="59091"/>
    <s v="0000000"/>
    <x v="0"/>
    <x v="2"/>
    <s v="DEPRECIATION"/>
    <s v="50000-PROGRAM EXPENDITURE BUDGET"/>
    <s v="59000-EXTRAORDINARY EXPENSES"/>
    <m/>
    <n v="0"/>
    <n v="0"/>
    <n v="0"/>
    <n v="0"/>
    <n v="0"/>
    <s v="N/A"/>
    <n v="0"/>
    <n v="0"/>
    <n v="1361.58"/>
    <n v="680.79"/>
    <n v="680.79"/>
    <n v="680.79"/>
    <n v="680.79"/>
    <n v="680.79"/>
    <n v="680.79"/>
    <n v="680.79"/>
    <n v="-6127.110000000001"/>
    <n v="0"/>
    <n v="0"/>
    <s v="RADIO COMM SRVS CIP FUND"/>
    <s v="Default"/>
    <s v="GAAP ADJUSTMENTS"/>
    <s v="Default"/>
  </r>
  <r>
    <s v="000003473"/>
    <s v="0000000"/>
    <x v="2"/>
    <s v="59091"/>
    <s v="0000000"/>
    <x v="1"/>
    <x v="2"/>
    <s v="DEPRECIATION"/>
    <s v="50000-PROGRAM EXPENDITURE BUDGET"/>
    <s v="59000-EXTRAORDINARY EXPENSES"/>
    <m/>
    <n v="0"/>
    <n v="0"/>
    <n v="0"/>
    <n v="0"/>
    <n v="0"/>
    <s v="N/A"/>
    <n v="0"/>
    <n v="0"/>
    <n v="0"/>
    <n v="0"/>
    <n v="0"/>
    <n v="0"/>
    <n v="0"/>
    <n v="0"/>
    <n v="0"/>
    <n v="0"/>
    <n v="0"/>
    <n v="0"/>
    <n v="0"/>
    <s v="RADIO COMM SRVS CIP FUND"/>
    <s v="Default"/>
    <s v="GAAP ADJUSTMENTS"/>
    <s v="Default"/>
  </r>
  <r>
    <s v="000003473"/>
    <s v="0000000"/>
    <x v="2"/>
    <s v="59091"/>
    <s v="5188000"/>
    <x v="0"/>
    <x v="2"/>
    <s v="DEPRECIATION"/>
    <s v="50000-PROGRAM EXPENDITURE BUDGET"/>
    <s v="59000-EXTRAORDINARY EXPENSES"/>
    <m/>
    <n v="0"/>
    <n v="0"/>
    <n v="1361.48"/>
    <n v="0"/>
    <n v="-1361.48"/>
    <s v="N/A"/>
    <n v="0"/>
    <n v="0"/>
    <n v="0"/>
    <n v="0"/>
    <n v="0"/>
    <n v="0"/>
    <n v="0"/>
    <n v="0"/>
    <n v="0"/>
    <n v="0"/>
    <n v="680.79"/>
    <n v="680.69"/>
    <n v="0"/>
    <s v="RADIO COMM SRVS CIP FUND"/>
    <s v="Default"/>
    <s v="GAAP ADJUSTMENTS"/>
    <s v="DATA PROCESSING"/>
  </r>
  <r>
    <s v="000003473"/>
    <s v="0000000"/>
    <x v="2"/>
    <s v="59091"/>
    <s v="5188000"/>
    <x v="1"/>
    <x v="2"/>
    <s v="DEPRECIATION"/>
    <s v="50000-PROGRAM EXPENDITURE BUDGET"/>
    <s v="59000-EXTRAORDINARY EXPENSES"/>
    <m/>
    <n v="0"/>
    <n v="0"/>
    <n v="3403.9500000000003"/>
    <n v="0"/>
    <n v="-3403.9500000000003"/>
    <s v="N/A"/>
    <n v="680.79"/>
    <n v="680.79"/>
    <n v="680.79"/>
    <n v="680.79"/>
    <n v="680.79"/>
    <n v="0"/>
    <n v="0"/>
    <n v="0"/>
    <n v="0"/>
    <n v="0"/>
    <n v="0"/>
    <n v="0"/>
    <n v="0"/>
    <s v="RADIO COMM SRVS CIP FUND"/>
    <s v="Default"/>
    <s v="GAAP ADJUSTMENTS"/>
    <s v="DATA PROCESSING"/>
  </r>
  <r>
    <s v="000003473"/>
    <s v="0000000"/>
    <x v="2"/>
    <s v="59091"/>
    <s v="5188800"/>
    <x v="0"/>
    <x v="2"/>
    <s v="DEPRECIATION"/>
    <s v="50000-PROGRAM EXPENDITURE BUDGET"/>
    <s v="59000-EXTRAORDINARY EXPENSES"/>
    <m/>
    <n v="0"/>
    <n v="0"/>
    <n v="6127.110000000001"/>
    <n v="0"/>
    <n v="-6127.110000000001"/>
    <s v="N/A"/>
    <n v="0"/>
    <n v="0"/>
    <n v="0"/>
    <n v="0"/>
    <n v="0"/>
    <n v="0"/>
    <n v="0"/>
    <n v="0"/>
    <n v="0"/>
    <n v="0"/>
    <n v="6127.110000000001"/>
    <n v="0"/>
    <n v="0"/>
    <s v="RADIO COMM SRVS CIP FUND"/>
    <s v="Default"/>
    <s v="GAAP ADJUSTMENTS"/>
    <s v="INFORMATION TECHNOLOGY: OPERATIONS-GENERAL"/>
  </r>
  <r>
    <s v="000003473"/>
    <s v="0000000"/>
    <x v="2"/>
    <s v="59091"/>
    <s v="5188800"/>
    <x v="1"/>
    <x v="2"/>
    <s v="DEPRECIATION"/>
    <s v="50000-PROGRAM EXPENDITURE BUDGET"/>
    <s v="59000-EXTRAORDINARY EXPENSES"/>
    <m/>
    <n v="0"/>
    <n v="0"/>
    <n v="0"/>
    <n v="0"/>
    <n v="0"/>
    <s v="N/A"/>
    <n v="0"/>
    <n v="0"/>
    <n v="0"/>
    <n v="0"/>
    <n v="0"/>
    <n v="0"/>
    <n v="0"/>
    <n v="0"/>
    <n v="0"/>
    <n v="0"/>
    <n v="0"/>
    <n v="0"/>
    <n v="0"/>
    <s v="RADIO COMM SRVS CIP FUND"/>
    <s v="Default"/>
    <s v="GAAP ADJUSTMENTS"/>
    <s v="INFORMATION TECHNOLOGY: OPERATIONS-GENERAL"/>
  </r>
  <r>
    <s v="000003473"/>
    <s v="1045836"/>
    <x v="3"/>
    <s v="34281"/>
    <s v="0000000"/>
    <x v="0"/>
    <x v="4"/>
    <s v="RESERVE RADIO INFRASTRUCTURE"/>
    <s v="R3000-REVENUE"/>
    <s v="R3400-CHARGE FOR SERVICES"/>
    <m/>
    <n v="0"/>
    <n v="0"/>
    <n v="0"/>
    <n v="0"/>
    <n v="0"/>
    <s v="N/A"/>
    <n v="0"/>
    <n v="0"/>
    <n v="0"/>
    <n v="0"/>
    <n v="0"/>
    <n v="0"/>
    <n v="0"/>
    <n v="0"/>
    <n v="0"/>
    <n v="0"/>
    <n v="0"/>
    <n v="0"/>
    <n v="0"/>
    <s v="RADIO COMM SRVS CIP FUND"/>
    <s v="213002 ADMIN DEFAULT"/>
    <s v="RADIO INF EQUIP  RSRVS"/>
    <s v="Default"/>
  </r>
  <r>
    <s v="000003473"/>
    <s v="1045836"/>
    <x v="3"/>
    <s v="34281"/>
    <s v="0000000"/>
    <x v="1"/>
    <x v="4"/>
    <s v="RESERVE RADIO INFRASTRUCTURE"/>
    <s v="R3000-REVENUE"/>
    <s v="R3400-CHARGE FOR SERVICES"/>
    <m/>
    <n v="0"/>
    <n v="0"/>
    <n v="0"/>
    <n v="0"/>
    <n v="0"/>
    <s v="N/A"/>
    <n v="0"/>
    <n v="0"/>
    <n v="0"/>
    <n v="0"/>
    <n v="0"/>
    <n v="0"/>
    <n v="0"/>
    <n v="0"/>
    <n v="0"/>
    <n v="0"/>
    <n v="0"/>
    <n v="0"/>
    <n v="0"/>
    <s v="RADIO COMM SRVS CIP FUND"/>
    <s v="213002 ADMIN DEFAULT"/>
    <s v="RADIO INF EQUIP  RSRVS"/>
    <s v="Default"/>
  </r>
  <r>
    <s v="000003473"/>
    <s v="1045836"/>
    <x v="1"/>
    <s v="34281"/>
    <s v="0000000"/>
    <x v="0"/>
    <x v="4"/>
    <s v="RESERVE RADIO INFRASTRUCTURE"/>
    <s v="R3000-REVENUE"/>
    <s v="R3400-CHARGE FOR SERVICES"/>
    <m/>
    <n v="0"/>
    <n v="0"/>
    <n v="-399.06"/>
    <n v="0"/>
    <n v="399.06"/>
    <s v="N/A"/>
    <n v="0"/>
    <n v="0"/>
    <n v="0"/>
    <n v="0"/>
    <n v="0"/>
    <n v="0"/>
    <n v="0"/>
    <n v="-288.21"/>
    <n v="0"/>
    <n v="-110.85000000000001"/>
    <n v="0"/>
    <n v="0"/>
    <n v="0"/>
    <s v="RADIO COMM SRVS CIP FUND"/>
    <s v="213002 ADMIN DEFAULT"/>
    <s v="RADIO COMM INFRASTRCTR RV"/>
    <s v="Default"/>
  </r>
  <r>
    <s v="000003473"/>
    <s v="1045836"/>
    <x v="1"/>
    <s v="34281"/>
    <s v="0000000"/>
    <x v="1"/>
    <x v="4"/>
    <s v="RESERVE RADIO INFRASTRUCTURE"/>
    <s v="R3000-REVENUE"/>
    <s v="R3400-CHARGE FOR SERVICES"/>
    <m/>
    <n v="0"/>
    <n v="0"/>
    <n v="0"/>
    <n v="0"/>
    <n v="0"/>
    <s v="N/A"/>
    <n v="0"/>
    <n v="0"/>
    <n v="0"/>
    <n v="0"/>
    <n v="0"/>
    <n v="0"/>
    <n v="0"/>
    <n v="0"/>
    <n v="0"/>
    <n v="0"/>
    <n v="0"/>
    <n v="0"/>
    <n v="0"/>
    <s v="RADIO COMM SRVS CIP FUND"/>
    <s v="213002 ADMIN DEFAULT"/>
    <s v="RADIO COMM INFRASTRCTR RV"/>
    <s v="Default"/>
  </r>
  <r>
    <s v="000003473"/>
    <s v="1047310"/>
    <x v="0"/>
    <s v="16900"/>
    <s v="0000000"/>
    <x v="0"/>
    <x v="0"/>
    <s v="CONSTRUCTION WORK IN PROGRESS CWIP"/>
    <s v="BS160-CAPITAL ASSETS"/>
    <s v="B1690-CWIP"/>
    <m/>
    <n v="0"/>
    <n v="0"/>
    <n v="-1601"/>
    <n v="0"/>
    <n v="1601"/>
    <s v="N/A"/>
    <n v="0"/>
    <n v="0"/>
    <n v="0"/>
    <n v="0"/>
    <n v="0"/>
    <n v="0"/>
    <n v="0"/>
    <n v="0"/>
    <n v="0"/>
    <n v="744.8000000000001"/>
    <n v="0"/>
    <n v="-744.8000000000001"/>
    <n v="-1601"/>
    <s v="RADIO COMM SRVS CIP FUND"/>
    <s v="KCIT REGIONAL 800 MHZ TRUNKED"/>
    <s v="DEFAULT"/>
    <s v="Default"/>
  </r>
  <r>
    <s v="000003473"/>
    <s v="1047310"/>
    <x v="0"/>
    <s v="16900"/>
    <s v="0000000"/>
    <x v="1"/>
    <x v="0"/>
    <s v="CONSTRUCTION WORK IN PROGRESS CWIP"/>
    <s v="BS160-CAPITAL ASSETS"/>
    <s v="B1690-CWIP"/>
    <m/>
    <n v="0"/>
    <n v="0"/>
    <n v="0"/>
    <n v="0"/>
    <n v="0"/>
    <s v="N/A"/>
    <n v="0"/>
    <n v="0"/>
    <n v="0"/>
    <n v="0"/>
    <n v="0"/>
    <n v="0"/>
    <n v="0"/>
    <n v="0"/>
    <n v="0"/>
    <n v="0"/>
    <n v="0"/>
    <n v="0"/>
    <n v="0"/>
    <s v="RADIO COMM SRVS CIP FUND"/>
    <s v="KCIT REGIONAL 800 MHZ TRUNKED"/>
    <s v="DEFAULT"/>
    <s v="Default"/>
  </r>
  <r>
    <s v="000003473"/>
    <s v="1047310"/>
    <x v="1"/>
    <s v="53311"/>
    <s v="5188000"/>
    <x v="0"/>
    <x v="2"/>
    <s v="TRAVEL SUBSISTENCE OUT OF STATE"/>
    <s v="50000-PROGRAM EXPENDITURE BUDGET"/>
    <s v="53000-SERVICES-OTHER CHARGES"/>
    <m/>
    <n v="0"/>
    <n v="0"/>
    <n v="2985.6"/>
    <n v="0"/>
    <n v="-2985.6"/>
    <s v="N/A"/>
    <n v="0"/>
    <n v="0"/>
    <n v="0"/>
    <n v="0"/>
    <n v="0"/>
    <n v="0"/>
    <n v="0"/>
    <n v="0"/>
    <n v="0"/>
    <n v="0"/>
    <n v="0"/>
    <n v="1419.6000000000001"/>
    <n v="1566"/>
    <s v="RADIO COMM SRVS CIP FUND"/>
    <s v="KCIT REGIONAL 800 MHZ TRUNKED"/>
    <s v="RADIO COMM INFRASTRCTR RV"/>
    <s v="DATA PROCESSING"/>
  </r>
  <r>
    <s v="000003473"/>
    <s v="1047310"/>
    <x v="1"/>
    <s v="53311"/>
    <s v="5188000"/>
    <x v="1"/>
    <x v="2"/>
    <s v="TRAVEL SUBSISTENCE OUT OF STATE"/>
    <s v="50000-PROGRAM EXPENDITURE BUDGET"/>
    <s v="53000-SERVICES-OTHER CHARGES"/>
    <m/>
    <n v="0"/>
    <n v="0"/>
    <n v="0"/>
    <n v="0"/>
    <n v="0"/>
    <s v="N/A"/>
    <n v="0"/>
    <n v="0"/>
    <n v="0"/>
    <n v="0"/>
    <n v="0"/>
    <n v="0"/>
    <n v="0"/>
    <n v="0"/>
    <n v="0"/>
    <n v="0"/>
    <n v="0"/>
    <n v="0"/>
    <n v="0"/>
    <s v="RADIO COMM SRVS CIP FUND"/>
    <s v="KCIT REGIONAL 800 MHZ TRUNKED"/>
    <s v="RADIO COMM INFRASTRCTR RV"/>
    <s v="DATA PROCESSING"/>
  </r>
  <r>
    <s v="000003473"/>
    <s v="1047310"/>
    <x v="1"/>
    <s v="53330"/>
    <s v="5188000"/>
    <x v="0"/>
    <x v="2"/>
    <s v="PURCHASED TRANSPORTATION"/>
    <s v="50000-PROGRAM EXPENDITURE BUDGET"/>
    <s v="53000-SERVICES-OTHER CHARGES"/>
    <m/>
    <n v="0"/>
    <n v="0"/>
    <n v="108"/>
    <n v="0"/>
    <n v="-108"/>
    <s v="N/A"/>
    <n v="0"/>
    <n v="0"/>
    <n v="0"/>
    <n v="0"/>
    <n v="0"/>
    <n v="0"/>
    <n v="0"/>
    <n v="0"/>
    <n v="0"/>
    <n v="0"/>
    <n v="0"/>
    <n v="73"/>
    <n v="35"/>
    <s v="RADIO COMM SRVS CIP FUND"/>
    <s v="KCIT REGIONAL 800 MHZ TRUNKED"/>
    <s v="RADIO COMM INFRASTRCTR RV"/>
    <s v="DATA PROCESSING"/>
  </r>
  <r>
    <s v="000003473"/>
    <s v="1047310"/>
    <x v="1"/>
    <s v="53330"/>
    <s v="5188000"/>
    <x v="1"/>
    <x v="2"/>
    <s v="PURCHASED TRANSPORTATION"/>
    <s v="50000-PROGRAM EXPENDITURE BUDGET"/>
    <s v="53000-SERVICES-OTHER CHARGES"/>
    <m/>
    <n v="0"/>
    <n v="0"/>
    <n v="0"/>
    <n v="0"/>
    <n v="0"/>
    <s v="N/A"/>
    <n v="0"/>
    <n v="0"/>
    <n v="0"/>
    <n v="0"/>
    <n v="0"/>
    <n v="0"/>
    <n v="0"/>
    <n v="0"/>
    <n v="0"/>
    <n v="0"/>
    <n v="0"/>
    <n v="0"/>
    <n v="0"/>
    <s v="RADIO COMM SRVS CIP FUND"/>
    <s v="KCIT REGIONAL 800 MHZ TRUNKED"/>
    <s v="RADIO COMM INFRASTRCTR RV"/>
    <s v="DATA PROCESSING"/>
  </r>
  <r>
    <s v="000003473"/>
    <s v="1047311"/>
    <x v="0"/>
    <s v="11530"/>
    <s v="0000000"/>
    <x v="0"/>
    <x v="0"/>
    <s v="UNBILLED RECEIVABLES"/>
    <s v="BS000-CURRENT ASSETS"/>
    <s v="B1150-ACCOUNTS RECEIVABLE"/>
    <m/>
    <n v="0"/>
    <n v="0"/>
    <n v="0"/>
    <n v="0"/>
    <n v="0"/>
    <s v="N/A"/>
    <n v="0"/>
    <n v="0"/>
    <n v="0"/>
    <n v="0"/>
    <n v="0"/>
    <n v="0"/>
    <n v="0"/>
    <n v="0"/>
    <n v="0"/>
    <n v="0"/>
    <n v="0"/>
    <n v="0"/>
    <n v="0"/>
    <s v="RADIO COMM SRVS CIP FUND"/>
    <s v="KCIT EMER RADIO EQ REPLACE ASM"/>
    <s v="DEFAULT"/>
    <s v="Default"/>
  </r>
  <r>
    <s v="000003473"/>
    <s v="1047311"/>
    <x v="0"/>
    <s v="11530"/>
    <s v="0000000"/>
    <x v="1"/>
    <x v="0"/>
    <s v="UNBILLED RECEIVABLES"/>
    <s v="BS000-CURRENT ASSETS"/>
    <s v="B1150-ACCOUNTS RECEIVABLE"/>
    <m/>
    <n v="0"/>
    <n v="0"/>
    <n v="0"/>
    <n v="0"/>
    <n v="0"/>
    <s v="N/A"/>
    <n v="0"/>
    <n v="0"/>
    <n v="0"/>
    <n v="0"/>
    <n v="0"/>
    <n v="0"/>
    <n v="0"/>
    <n v="0"/>
    <n v="0"/>
    <n v="0"/>
    <n v="0"/>
    <n v="0"/>
    <n v="0"/>
    <s v="RADIO COMM SRVS CIP FUND"/>
    <s v="KCIT EMER RADIO EQ REPLACE ASM"/>
    <s v="DEFAULT"/>
    <s v="Default"/>
  </r>
  <r>
    <s v="000003473"/>
    <s v="1047311"/>
    <x v="0"/>
    <s v="16900"/>
    <s v="0000000"/>
    <x v="0"/>
    <x v="0"/>
    <s v="CONSTRUCTION WORK IN PROGRESS CWIP"/>
    <s v="BS160-CAPITAL ASSETS"/>
    <s v="B1690-CWIP"/>
    <m/>
    <n v="0"/>
    <n v="0"/>
    <n v="0"/>
    <n v="0"/>
    <n v="0"/>
    <s v="N/A"/>
    <n v="0"/>
    <n v="0"/>
    <n v="0"/>
    <n v="0"/>
    <n v="-92098.3"/>
    <n v="0"/>
    <n v="-58418.35"/>
    <n v="0"/>
    <n v="0"/>
    <n v="150516.65"/>
    <n v="0"/>
    <n v="0"/>
    <n v="0"/>
    <s v="RADIO COMM SRVS CIP FUND"/>
    <s v="KCIT EMER RADIO EQ REPLACE ASM"/>
    <s v="DEFAULT"/>
    <s v="Default"/>
  </r>
  <r>
    <s v="000003473"/>
    <s v="1047311"/>
    <x v="0"/>
    <s v="16900"/>
    <s v="0000000"/>
    <x v="1"/>
    <x v="0"/>
    <s v="CONSTRUCTION WORK IN PROGRESS CWIP"/>
    <s v="BS160-CAPITAL ASSETS"/>
    <s v="B1690-CWIP"/>
    <m/>
    <n v="0"/>
    <n v="0"/>
    <n v="0"/>
    <n v="0"/>
    <n v="0"/>
    <s v="N/A"/>
    <n v="0"/>
    <n v="0"/>
    <n v="0"/>
    <n v="0"/>
    <n v="0"/>
    <n v="0"/>
    <n v="0"/>
    <n v="0"/>
    <n v="0"/>
    <n v="0"/>
    <n v="0"/>
    <n v="0"/>
    <n v="0"/>
    <s v="RADIO COMM SRVS CIP FUND"/>
    <s v="KCIT EMER RADIO EQ REPLACE ASM"/>
    <s v="DEFAULT"/>
    <s v="Default"/>
  </r>
  <r>
    <s v="000003473"/>
    <s v="1047311"/>
    <x v="0"/>
    <s v="22258"/>
    <s v="0000000"/>
    <x v="0"/>
    <x v="1"/>
    <s v="DEFERRED ACCT REC 11503"/>
    <s v="BS200-CURRENT LIABILITIES"/>
    <s v="B2220-DEFERRED REVENUES"/>
    <m/>
    <n v="0"/>
    <n v="0"/>
    <n v="0"/>
    <n v="0"/>
    <n v="0"/>
    <s v="N/A"/>
    <n v="0"/>
    <n v="0"/>
    <n v="0"/>
    <n v="0"/>
    <n v="0"/>
    <n v="0"/>
    <n v="0"/>
    <n v="0"/>
    <n v="0"/>
    <n v="0"/>
    <n v="0"/>
    <n v="0"/>
    <n v="0"/>
    <s v="RADIO COMM SRVS CIP FUND"/>
    <s v="KCIT EMER RADIO EQ REPLACE ASM"/>
    <s v="DEFAULT"/>
    <s v="Default"/>
  </r>
  <r>
    <s v="000003473"/>
    <s v="1047311"/>
    <x v="0"/>
    <s v="22258"/>
    <s v="0000000"/>
    <x v="1"/>
    <x v="1"/>
    <s v="DEFERRED ACCT REC 11503"/>
    <s v="BS200-CURRENT LIABILITIES"/>
    <s v="B2220-DEFERRED REVENUES"/>
    <m/>
    <n v="0"/>
    <n v="0"/>
    <n v="0"/>
    <n v="0"/>
    <n v="0"/>
    <s v="N/A"/>
    <n v="0"/>
    <n v="0"/>
    <n v="0"/>
    <n v="0"/>
    <n v="0"/>
    <n v="0"/>
    <n v="0"/>
    <n v="0"/>
    <n v="0"/>
    <n v="0"/>
    <n v="0"/>
    <n v="0"/>
    <n v="0"/>
    <s v="RADIO COMM SRVS CIP FUND"/>
    <s v="KCIT EMER RADIO EQ REPLACE ASM"/>
    <s v="DEFAULT"/>
    <s v="Default"/>
  </r>
  <r>
    <s v="000003473"/>
    <s v="1047311"/>
    <x v="4"/>
    <s v="55010"/>
    <s v="5188800"/>
    <x v="0"/>
    <x v="2"/>
    <s v="MOTOR POOL ER R SERVICE"/>
    <s v="50000-PROGRAM EXPENDITURE BUDGET"/>
    <s v="55000-INTRAGOVERNMENTAL SERVICES"/>
    <m/>
    <n v="0"/>
    <n v="0"/>
    <n v="0"/>
    <n v="0"/>
    <n v="0"/>
    <s v="N/A"/>
    <n v="0"/>
    <n v="0"/>
    <n v="0"/>
    <n v="0"/>
    <n v="0"/>
    <n v="0"/>
    <n v="0"/>
    <n v="0"/>
    <n v="0"/>
    <n v="0"/>
    <n v="0"/>
    <n v="0"/>
    <n v="0"/>
    <s v="RADIO COMM SRVS CIP FUND"/>
    <s v="KCIT EMER RADIO EQ REPLACE ASM"/>
    <s v="VEHICLE MAINTENANCE"/>
    <s v="INFORMATION TECHNOLOGY: OPERATIONS-GENERAL"/>
  </r>
  <r>
    <s v="000003473"/>
    <s v="1047311"/>
    <x v="4"/>
    <s v="55010"/>
    <s v="5188800"/>
    <x v="1"/>
    <x v="2"/>
    <s v="MOTOR POOL ER R SERVICE"/>
    <s v="50000-PROGRAM EXPENDITURE BUDGET"/>
    <s v="55000-INTRAGOVERNMENTAL SERVICES"/>
    <m/>
    <n v="0"/>
    <n v="0"/>
    <n v="0"/>
    <n v="0"/>
    <n v="0"/>
    <s v="N/A"/>
    <n v="0"/>
    <n v="0"/>
    <n v="0"/>
    <n v="0"/>
    <n v="0"/>
    <n v="0"/>
    <n v="0"/>
    <n v="0"/>
    <n v="0"/>
    <n v="0"/>
    <n v="0"/>
    <n v="0"/>
    <n v="0"/>
    <s v="RADIO COMM SRVS CIP FUND"/>
    <s v="KCIT EMER RADIO EQ REPLACE ASM"/>
    <s v="VEHICLE MAINTENANCE"/>
    <s v="INFORMATION TECHNOLOGY: OPERATIONS-GENERAL"/>
  </r>
  <r>
    <s v="000003473"/>
    <s v="1047311"/>
    <x v="1"/>
    <s v="40858"/>
    <s v="0000000"/>
    <x v="0"/>
    <x v="4"/>
    <s v="UASI INDIRECT"/>
    <s v="R3000-REVENUE"/>
    <s v="R3330-FEDERAL GRANTS INDIRECT"/>
    <m/>
    <n v="0"/>
    <n v="0"/>
    <n v="0"/>
    <n v="0"/>
    <n v="0"/>
    <s v="N/A"/>
    <n v="0"/>
    <n v="0"/>
    <n v="0"/>
    <n v="0"/>
    <n v="0"/>
    <n v="0"/>
    <n v="0"/>
    <n v="0"/>
    <n v="0"/>
    <n v="0"/>
    <n v="0"/>
    <n v="0"/>
    <n v="0"/>
    <s v="RADIO COMM SRVS CIP FUND"/>
    <s v="KCIT EMER RADIO EQ REPLACE ASM"/>
    <s v="RADIO COMM INFRASTRCTR RV"/>
    <s v="Default"/>
  </r>
  <r>
    <s v="000003473"/>
    <s v="1047311"/>
    <x v="1"/>
    <s v="40858"/>
    <s v="0000000"/>
    <x v="1"/>
    <x v="4"/>
    <s v="UASI INDIRECT"/>
    <s v="R3000-REVENUE"/>
    <s v="R3330-FEDERAL GRANTS INDIRECT"/>
    <m/>
    <n v="0"/>
    <n v="0"/>
    <n v="0"/>
    <n v="0"/>
    <n v="0"/>
    <s v="N/A"/>
    <n v="0"/>
    <n v="0"/>
    <n v="0"/>
    <n v="0"/>
    <n v="0"/>
    <n v="0"/>
    <n v="0"/>
    <n v="0"/>
    <n v="0"/>
    <n v="0"/>
    <n v="0"/>
    <n v="0"/>
    <n v="0"/>
    <s v="RADIO COMM SRVS CIP FUND"/>
    <s v="KCIT EMER RADIO EQ REPLACE ASM"/>
    <s v="RADIO COMM INFRASTRCTR RV"/>
    <s v="Default"/>
  </r>
  <r>
    <s v="000003473"/>
    <s v="1047311"/>
    <x v="1"/>
    <s v="43354"/>
    <s v="0000000"/>
    <x v="0"/>
    <x v="4"/>
    <s v="HW INCORPORATED CITIES"/>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43354"/>
    <s v="0000000"/>
    <x v="1"/>
    <x v="4"/>
    <s v="HW INCORPORATED CITIES"/>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43399"/>
    <s v="0000000"/>
    <x v="0"/>
    <x v="4"/>
    <s v="2009 IECGP IP-T9-0034"/>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43399"/>
    <s v="0000000"/>
    <x v="1"/>
    <x v="4"/>
    <s v="2009 IECGP IP-T9-0034"/>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51110"/>
    <s v="5188000"/>
    <x v="0"/>
    <x v="2"/>
    <s v="REGULAR SALARIED EMPLOYEE"/>
    <s v="50000-PROGRAM EXPENDITURE BUDGET"/>
    <s v="51000-WAGES AND BENEFITS"/>
    <s v="51100-SALARIES/WAGES"/>
    <n v="0"/>
    <n v="0"/>
    <n v="-72768.02"/>
    <n v="0"/>
    <n v="72768.02"/>
    <s v="N/A"/>
    <n v="0"/>
    <n v="0"/>
    <n v="0"/>
    <n v="0"/>
    <n v="0"/>
    <n v="0"/>
    <n v="0"/>
    <n v="0"/>
    <n v="0"/>
    <n v="-72768.02"/>
    <n v="0"/>
    <n v="0"/>
    <n v="0"/>
    <s v="RADIO COMM SRVS CIP FUND"/>
    <s v="KCIT EMER RADIO EQ REPLACE ASM"/>
    <s v="RADIO COMM INFRASTRCTR RV"/>
    <s v="DATA PROCESSING"/>
  </r>
  <r>
    <s v="000003473"/>
    <s v="1047311"/>
    <x v="1"/>
    <s v="51110"/>
    <s v="5188000"/>
    <x v="1"/>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DATA PROCESSING"/>
  </r>
  <r>
    <s v="000003473"/>
    <s v="1047311"/>
    <x v="1"/>
    <s v="51110"/>
    <s v="5188800"/>
    <x v="0"/>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INFORMATION TECHNOLOGY: OPERATIONS-GENERAL"/>
  </r>
  <r>
    <s v="000003473"/>
    <s v="1047311"/>
    <x v="1"/>
    <s v="51110"/>
    <s v="5188800"/>
    <x v="1"/>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INFORMATION TECHNOLOGY: OPERATIONS-GENERAL"/>
  </r>
  <r>
    <s v="000003473"/>
    <s v="1047311"/>
    <x v="1"/>
    <s v="51315"/>
    <s v="5188000"/>
    <x v="0"/>
    <x v="2"/>
    <s v="MED DENTAL LIFE INS BENEFITS/NON 587"/>
    <s v="50000-PROGRAM EXPENDITURE BUDGET"/>
    <s v="51000-WAGES AND BENEFITS"/>
    <s v="51300-PERSONNEL BENEFITS"/>
    <n v="0"/>
    <n v="0"/>
    <n v="-9355.11"/>
    <n v="0"/>
    <n v="9355.11"/>
    <s v="N/A"/>
    <n v="0"/>
    <n v="0"/>
    <n v="0"/>
    <n v="0"/>
    <n v="0"/>
    <n v="0"/>
    <n v="0"/>
    <n v="0"/>
    <n v="0"/>
    <n v="-9355.11"/>
    <n v="0"/>
    <n v="0"/>
    <n v="0"/>
    <s v="RADIO COMM SRVS CIP FUND"/>
    <s v="KCIT EMER RADIO EQ REPLACE ASM"/>
    <s v="RADIO COMM INFRASTRCTR RV"/>
    <s v="DATA PROCESSING"/>
  </r>
  <r>
    <s v="000003473"/>
    <s v="1047311"/>
    <x v="1"/>
    <s v="51315"/>
    <s v="5188000"/>
    <x v="1"/>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15"/>
    <s v="5188800"/>
    <x v="0"/>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15"/>
    <s v="5188800"/>
    <x v="1"/>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20"/>
    <s v="5188000"/>
    <x v="0"/>
    <x v="2"/>
    <s v="SOCIAL SECURITY MEDICARE FICA"/>
    <s v="50000-PROGRAM EXPENDITURE BUDGET"/>
    <s v="51000-WAGES AND BENEFITS"/>
    <s v="51300-PERSONNEL BENEFITS"/>
    <n v="0"/>
    <n v="0"/>
    <n v="-4980.84"/>
    <n v="0"/>
    <n v="4980.84"/>
    <s v="N/A"/>
    <n v="0"/>
    <n v="0"/>
    <n v="0"/>
    <n v="0"/>
    <n v="0"/>
    <n v="0"/>
    <n v="0"/>
    <n v="0"/>
    <n v="0"/>
    <n v="-4980.84"/>
    <n v="0"/>
    <n v="0"/>
    <n v="0"/>
    <s v="RADIO COMM SRVS CIP FUND"/>
    <s v="KCIT EMER RADIO EQ REPLACE ASM"/>
    <s v="RADIO COMM INFRASTRCTR RV"/>
    <s v="DATA PROCESSING"/>
  </r>
  <r>
    <s v="000003473"/>
    <s v="1047311"/>
    <x v="1"/>
    <s v="51320"/>
    <s v="5188000"/>
    <x v="1"/>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20"/>
    <s v="5188800"/>
    <x v="0"/>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20"/>
    <s v="5188800"/>
    <x v="1"/>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30"/>
    <s v="5188000"/>
    <x v="0"/>
    <x v="2"/>
    <s v="RETIREMENT"/>
    <s v="50000-PROGRAM EXPENDITURE BUDGET"/>
    <s v="51000-WAGES AND BENEFITS"/>
    <s v="51300-PERSONNEL BENEFITS"/>
    <n v="0"/>
    <n v="0"/>
    <n v="-5104.7300000000005"/>
    <n v="0"/>
    <n v="5104.7300000000005"/>
    <s v="N/A"/>
    <n v="0"/>
    <n v="0"/>
    <n v="0"/>
    <n v="0"/>
    <n v="0"/>
    <n v="0"/>
    <n v="0"/>
    <n v="0"/>
    <n v="0"/>
    <n v="-5104.7300000000005"/>
    <n v="0"/>
    <n v="0"/>
    <n v="0"/>
    <s v="RADIO COMM SRVS CIP FUND"/>
    <s v="KCIT EMER RADIO EQ REPLACE ASM"/>
    <s v="RADIO COMM INFRASTRCTR RV"/>
    <s v="DATA PROCESSING"/>
  </r>
  <r>
    <s v="000003473"/>
    <s v="1047311"/>
    <x v="1"/>
    <s v="51330"/>
    <s v="5188000"/>
    <x v="1"/>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30"/>
    <s v="5188800"/>
    <x v="0"/>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30"/>
    <s v="5188800"/>
    <x v="1"/>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2205"/>
    <s v="5188800"/>
    <x v="0"/>
    <x v="2"/>
    <s v="SUPPLIES FOOD"/>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2205"/>
    <s v="5188800"/>
    <x v="1"/>
    <x v="2"/>
    <s v="SUPPLIES FOOD"/>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2410"/>
    <s v="5188800"/>
    <x v="0"/>
    <x v="2"/>
    <s v="COST GOODS SOLD SUPPLIES FOR RESALE"/>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2410"/>
    <s v="5188800"/>
    <x v="1"/>
    <x v="2"/>
    <s v="COST GOODS SOLD SUPPLIES FOR RESALE"/>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3105"/>
    <s v="5188000"/>
    <x v="0"/>
    <x v="2"/>
    <s v="OTHER CONTRACTUAL PROF SVCS"/>
    <s v="50000-PROGRAM EXPENDITURE BUDGET"/>
    <s v="53000-SERVICES-OTHER CHARGES"/>
    <m/>
    <n v="0"/>
    <n v="0"/>
    <n v="-58003.55"/>
    <n v="0"/>
    <n v="58003.55"/>
    <s v="N/A"/>
    <n v="0"/>
    <n v="0"/>
    <n v="0"/>
    <n v="0"/>
    <n v="0"/>
    <n v="0"/>
    <n v="0"/>
    <n v="0"/>
    <n v="0"/>
    <n v="-58003.55"/>
    <n v="0"/>
    <n v="0"/>
    <n v="0"/>
    <s v="RADIO COMM SRVS CIP FUND"/>
    <s v="KCIT EMER RADIO EQ REPLACE ASM"/>
    <s v="RADIO COMM INFRASTRCTR RV"/>
    <s v="DATA PROCESSING"/>
  </r>
  <r>
    <s v="000003473"/>
    <s v="1047311"/>
    <x v="1"/>
    <s v="53105"/>
    <s v="5188000"/>
    <x v="1"/>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DATA PROCESSING"/>
  </r>
  <r>
    <s v="000003473"/>
    <s v="1047311"/>
    <x v="1"/>
    <s v="53105"/>
    <s v="5188800"/>
    <x v="0"/>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105"/>
    <s v="5188800"/>
    <x v="1"/>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0"/>
    <s v="5188000"/>
    <x v="0"/>
    <x v="2"/>
    <s v="TRAVEL SUBSISTENCE IN STATE"/>
    <s v="50000-PROGRAM EXPENDITURE BUDGET"/>
    <s v="53000-SERVICES-OTHER CHARGES"/>
    <m/>
    <n v="0"/>
    <n v="0"/>
    <n v="-336.40000000000003"/>
    <n v="0"/>
    <n v="336.40000000000003"/>
    <s v="N/A"/>
    <n v="0"/>
    <n v="0"/>
    <n v="0"/>
    <n v="0"/>
    <n v="0"/>
    <n v="0"/>
    <n v="0"/>
    <n v="0"/>
    <n v="0"/>
    <n v="-336.40000000000003"/>
    <n v="0"/>
    <n v="0"/>
    <n v="0"/>
    <s v="RADIO COMM SRVS CIP FUND"/>
    <s v="KCIT EMER RADIO EQ REPLACE ASM"/>
    <s v="RADIO COMM INFRASTRCTR RV"/>
    <s v="DATA PROCESSING"/>
  </r>
  <r>
    <s v="000003473"/>
    <s v="1047311"/>
    <x v="1"/>
    <s v="53310"/>
    <s v="5188000"/>
    <x v="1"/>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DATA PROCESSING"/>
  </r>
  <r>
    <s v="000003473"/>
    <s v="1047311"/>
    <x v="1"/>
    <s v="53310"/>
    <s v="5188800"/>
    <x v="0"/>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0"/>
    <s v="5188800"/>
    <x v="1"/>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1"/>
    <s v="5188800"/>
    <x v="0"/>
    <x v="2"/>
    <s v="TRAVEL SUBSISTENCE OUT OF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1"/>
    <s v="5188800"/>
    <x v="1"/>
    <x v="2"/>
    <s v="TRAVEL SUBSISTENCE OUT OF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20"/>
    <s v="5188800"/>
    <x v="0"/>
    <x v="2"/>
    <s v="FREIGHT AND DELIVRY SRV"/>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20"/>
    <s v="5188800"/>
    <x v="1"/>
    <x v="2"/>
    <s v="FREIGHT AND DELIVRY SRV"/>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30"/>
    <s v="5188800"/>
    <x v="0"/>
    <x v="2"/>
    <s v="PURCHASED TRANSPORTATION"/>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30"/>
    <s v="5188800"/>
    <x v="1"/>
    <x v="2"/>
    <s v="PURCHASED TRANSPORTATION"/>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03"/>
    <s v="5188800"/>
    <x v="0"/>
    <x v="2"/>
    <s v="DUES MEMBERSHIP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03"/>
    <s v="5188800"/>
    <x v="1"/>
    <x v="2"/>
    <s v="DUES MEMBERSHIP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90"/>
    <s v="5188800"/>
    <x v="0"/>
    <x v="2"/>
    <s v="MISC SERVICES CHARGE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90"/>
    <s v="5188800"/>
    <x v="1"/>
    <x v="2"/>
    <s v="MISC SERVICES CHARGE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5010"/>
    <s v="5188000"/>
    <x v="0"/>
    <x v="2"/>
    <s v="MOTOR POOL ER R SERVICE"/>
    <s v="50000-PROGRAM EXPENDITURE BUDGET"/>
    <s v="55000-INTRAGOVERNMENTAL SERVICES"/>
    <m/>
    <n v="0"/>
    <n v="0"/>
    <n v="32"/>
    <n v="0"/>
    <n v="-32"/>
    <s v="N/A"/>
    <n v="0"/>
    <n v="0"/>
    <n v="0"/>
    <n v="0"/>
    <n v="0"/>
    <n v="0"/>
    <n v="0"/>
    <n v="0"/>
    <n v="0"/>
    <n v="32"/>
    <n v="0"/>
    <n v="0"/>
    <n v="0"/>
    <s v="RADIO COMM SRVS CIP FUND"/>
    <s v="KCIT EMER RADIO EQ REPLACE ASM"/>
    <s v="RADIO COMM INFRASTRCTR RV"/>
    <s v="DATA PROCESSING"/>
  </r>
  <r>
    <s v="000003473"/>
    <s v="1047311"/>
    <x v="1"/>
    <s v="55010"/>
    <s v="5188000"/>
    <x v="1"/>
    <x v="2"/>
    <s v="MOTOR POOL ER R SERVICE"/>
    <s v="50000-PROGRAM EXPENDITURE BUDGET"/>
    <s v="55000-INTRAGOVERNMENTAL SERVICES"/>
    <m/>
    <n v="0"/>
    <n v="0"/>
    <n v="0"/>
    <n v="0"/>
    <n v="0"/>
    <s v="N/A"/>
    <n v="0"/>
    <n v="0"/>
    <n v="0"/>
    <n v="0"/>
    <n v="0"/>
    <n v="0"/>
    <n v="0"/>
    <n v="0"/>
    <n v="0"/>
    <n v="0"/>
    <n v="0"/>
    <n v="0"/>
    <n v="0"/>
    <s v="RADIO COMM SRVS CIP FUND"/>
    <s v="KCIT EMER RADIO EQ REPLACE ASM"/>
    <s v="RADIO COMM INFRASTRCTR RV"/>
    <s v="DATA PROCESSING"/>
  </r>
  <r>
    <s v="000003473"/>
    <s v="1047312"/>
    <x v="0"/>
    <s v="16900"/>
    <s v="0000000"/>
    <x v="0"/>
    <x v="0"/>
    <s v="CONSTRUCTION WORK IN PROGRESS CWIP"/>
    <s v="BS160-CAPITAL ASSETS"/>
    <s v="B1690-CWIP"/>
    <m/>
    <n v="0"/>
    <n v="0"/>
    <n v="0"/>
    <n v="0"/>
    <n v="0"/>
    <s v="N/A"/>
    <n v="0"/>
    <n v="0"/>
    <n v="0"/>
    <n v="0"/>
    <n v="0"/>
    <n v="0"/>
    <n v="0"/>
    <n v="0"/>
    <n v="0"/>
    <n v="0"/>
    <n v="0"/>
    <n v="0"/>
    <n v="0"/>
    <s v="RADIO COMM SRVS CIP FUND"/>
    <s v="KCIT PS Next Gen Voice/Data"/>
    <s v="DEFAULT"/>
    <s v="Default"/>
  </r>
  <r>
    <s v="000003473"/>
    <s v="1047312"/>
    <x v="0"/>
    <s v="16900"/>
    <s v="0000000"/>
    <x v="1"/>
    <x v="0"/>
    <s v="CONSTRUCTION WORK IN PROGRESS CWIP"/>
    <s v="BS160-CAPITAL ASSETS"/>
    <s v="B1690-CWIP"/>
    <m/>
    <n v="0"/>
    <n v="0"/>
    <n v="0"/>
    <n v="0"/>
    <n v="0"/>
    <s v="N/A"/>
    <n v="0"/>
    <n v="0"/>
    <n v="0"/>
    <n v="0"/>
    <n v="0"/>
    <n v="0"/>
    <n v="0"/>
    <n v="0"/>
    <n v="0"/>
    <n v="0"/>
    <n v="0"/>
    <n v="0"/>
    <n v="0"/>
    <s v="RADIO COMM SRVS CIP FUND"/>
    <s v="KCIT PS Next Gen Voice/Data"/>
    <s v="DEFAULT"/>
    <s v="Default"/>
  </r>
  <r>
    <s v="000003473"/>
    <s v="1047313"/>
    <x v="0"/>
    <s v="16900"/>
    <s v="0000000"/>
    <x v="0"/>
    <x v="0"/>
    <s v="CONSTRUCTION WORK IN PROGRESS CWIP"/>
    <s v="BS160-CAPITAL ASSETS"/>
    <s v="B1690-CWIP"/>
    <m/>
    <n v="0"/>
    <n v="0"/>
    <n v="0"/>
    <n v="0"/>
    <n v="0"/>
    <s v="N/A"/>
    <n v="0"/>
    <n v="0"/>
    <n v="0"/>
    <n v="0"/>
    <n v="0"/>
    <n v="0"/>
    <n v="0"/>
    <n v="0"/>
    <n v="0"/>
    <n v="0"/>
    <n v="0"/>
    <n v="0"/>
    <n v="0"/>
    <s v="RADIO COMM SRVS CIP FUND"/>
    <s v="KCIT REBANDING 800MHZ RADIO"/>
    <s v="DEFAULT"/>
    <s v="Default"/>
  </r>
  <r>
    <s v="000003473"/>
    <s v="1047313"/>
    <x v="0"/>
    <s v="16900"/>
    <s v="0000000"/>
    <x v="1"/>
    <x v="0"/>
    <s v="CONSTRUCTION WORK IN PROGRESS CWIP"/>
    <s v="BS160-CAPITAL ASSETS"/>
    <s v="B1690-CWIP"/>
    <m/>
    <n v="0"/>
    <n v="0"/>
    <n v="0"/>
    <n v="0"/>
    <n v="0"/>
    <s v="N/A"/>
    <n v="0"/>
    <n v="0"/>
    <n v="0"/>
    <n v="0"/>
    <n v="0"/>
    <n v="0"/>
    <n v="0"/>
    <n v="0"/>
    <n v="0"/>
    <n v="0"/>
    <n v="0"/>
    <n v="0"/>
    <n v="0"/>
    <s v="RADIO COMM SRVS CIP FUND"/>
    <s v="KCIT REBANDING 800MHZ RADIO"/>
    <s v="DEFAULT"/>
    <s v="Default"/>
  </r>
  <r>
    <s v="000003473"/>
    <s v="1047313"/>
    <x v="5"/>
    <s v="55253"/>
    <s v="5188800"/>
    <x v="0"/>
    <x v="2"/>
    <s v="SYSTEMS SERVICES SVC"/>
    <s v="50000-PROGRAM EXPENDITURE BUDGET"/>
    <s v="55000-INTRAGOVERNMENTAL SERVICES"/>
    <m/>
    <n v="0"/>
    <n v="0"/>
    <n v="0"/>
    <n v="0"/>
    <n v="0"/>
    <s v="N/A"/>
    <n v="0"/>
    <n v="0"/>
    <n v="0"/>
    <n v="0"/>
    <n v="0"/>
    <n v="0"/>
    <n v="0"/>
    <n v="0"/>
    <n v="0"/>
    <n v="0"/>
    <n v="0"/>
    <n v="0"/>
    <n v="0"/>
    <s v="RADIO COMM SRVS CIP FUND"/>
    <s v="KCIT REBANDING 800MHZ RADIO"/>
    <s v="PROJECT MANAGEMENT"/>
    <s v="INFORMATION TECHNOLOGY: OPERATIONS-GENERAL"/>
  </r>
  <r>
    <s v="000003473"/>
    <s v="1047313"/>
    <x v="5"/>
    <s v="55253"/>
    <s v="5188800"/>
    <x v="1"/>
    <x v="2"/>
    <s v="SYSTEMS SERVICES SVC"/>
    <s v="50000-PROGRAM EXPENDITURE BUDGET"/>
    <s v="55000-INTRAGOVERNMENTAL SERVICES"/>
    <m/>
    <n v="0"/>
    <n v="0"/>
    <n v="0"/>
    <n v="0"/>
    <n v="0"/>
    <s v="N/A"/>
    <n v="0"/>
    <n v="0"/>
    <n v="0"/>
    <n v="0"/>
    <n v="0"/>
    <n v="0"/>
    <n v="0"/>
    <n v="0"/>
    <n v="0"/>
    <n v="0"/>
    <n v="0"/>
    <n v="0"/>
    <n v="0"/>
    <s v="RADIO COMM SRVS CIP FUND"/>
    <s v="KCIT REBANDING 800MHZ RADIO"/>
    <s v="PROJECT MANAGEMENT"/>
    <s v="INFORMATION TECHNOLOGY: OPERATIONS-GENERAL"/>
  </r>
  <r>
    <s v="000003473"/>
    <s v="1047313"/>
    <x v="1"/>
    <s v="53710"/>
    <s v="5188800"/>
    <x v="0"/>
    <x v="2"/>
    <s v="RENT LEASE"/>
    <s v="50000-PROGRAM EXPENDITURE BUDGET"/>
    <s v="53000-SERVICES-OTHER CHARGES"/>
    <m/>
    <n v="0"/>
    <n v="0"/>
    <n v="0"/>
    <n v="0"/>
    <n v="0"/>
    <s v="N/A"/>
    <n v="0"/>
    <n v="0"/>
    <n v="0"/>
    <n v="0"/>
    <n v="0"/>
    <n v="0"/>
    <n v="0"/>
    <n v="0"/>
    <n v="0"/>
    <n v="0"/>
    <n v="0"/>
    <n v="0"/>
    <n v="0"/>
    <s v="RADIO COMM SRVS CIP FUND"/>
    <s v="KCIT REBANDING 800MHZ RADIO"/>
    <s v="RADIO COMM INFRASTRCTR RV"/>
    <s v="INFORMATION TECHNOLOGY: OPERATIONS-GENERAL"/>
  </r>
  <r>
    <s v="000003473"/>
    <s v="1047313"/>
    <x v="1"/>
    <s v="53710"/>
    <s v="5188800"/>
    <x v="1"/>
    <x v="2"/>
    <s v="RENT LEASE"/>
    <s v="50000-PROGRAM EXPENDITURE BUDGET"/>
    <s v="53000-SERVICES-OTHER CHARGES"/>
    <m/>
    <n v="0"/>
    <n v="0"/>
    <n v="0"/>
    <n v="0"/>
    <n v="0"/>
    <s v="N/A"/>
    <n v="0"/>
    <n v="0"/>
    <n v="0"/>
    <n v="0"/>
    <n v="0"/>
    <n v="0"/>
    <n v="0"/>
    <n v="0"/>
    <n v="0"/>
    <n v="0"/>
    <n v="0"/>
    <n v="0"/>
    <n v="0"/>
    <s v="RADIO COMM SRVS CIP FUND"/>
    <s v="KCIT REBANDING 800MHZ RADIO"/>
    <s v="RADIO COMM INFRASTRCTR RV"/>
    <s v="INFORMATION TECHNOLOGY: OPERATIONS-GENERAL"/>
  </r>
  <r>
    <s v="000003473"/>
    <s v="1047314"/>
    <x v="0"/>
    <s v="16900"/>
    <s v="0000000"/>
    <x v="0"/>
    <x v="0"/>
    <s v="CONSTRUCTION WORK IN PROGRESS CWIP"/>
    <s v="BS160-CAPITAL ASSETS"/>
    <s v="B1690-CWIP"/>
    <m/>
    <n v="0"/>
    <n v="0"/>
    <n v="0"/>
    <n v="0"/>
    <n v="0"/>
    <s v="N/A"/>
    <n v="0"/>
    <n v="0"/>
    <n v="0"/>
    <n v="0"/>
    <n v="0"/>
    <n v="0"/>
    <n v="0"/>
    <n v="0"/>
    <n v="0"/>
    <n v="0"/>
    <n v="0"/>
    <n v="0"/>
    <n v="0"/>
    <s v="RADIO COMM SRVS CIP FUND"/>
    <s v="KCIT RADIO INFRA ASSESS/REPAIR"/>
    <s v="DEFAULT"/>
    <s v="Default"/>
  </r>
  <r>
    <s v="000003473"/>
    <s v="1047314"/>
    <x v="0"/>
    <s v="16900"/>
    <s v="0000000"/>
    <x v="1"/>
    <x v="0"/>
    <s v="CONSTRUCTION WORK IN PROGRESS CWIP"/>
    <s v="BS160-CAPITAL ASSETS"/>
    <s v="B1690-CWIP"/>
    <m/>
    <n v="0"/>
    <n v="0"/>
    <n v="0"/>
    <n v="0"/>
    <n v="0"/>
    <s v="N/A"/>
    <n v="0"/>
    <n v="0"/>
    <n v="0"/>
    <n v="0"/>
    <n v="0"/>
    <n v="0"/>
    <n v="0"/>
    <n v="0"/>
    <n v="0"/>
    <n v="0"/>
    <n v="0"/>
    <n v="0"/>
    <n v="0"/>
    <s v="RADIO COMM SRVS CIP FUND"/>
    <s v="KCIT RADIO INFRA ASSESS/REPAIR"/>
    <s v="DEFAULT"/>
    <s v="Default"/>
  </r>
  <r>
    <s v="000003473"/>
    <s v="1047315"/>
    <x v="0"/>
    <s v="16900"/>
    <s v="0000000"/>
    <x v="0"/>
    <x v="0"/>
    <s v="CONSTRUCTION WORK IN PROGRESS CWIP"/>
    <s v="BS160-CAPITAL ASSETS"/>
    <s v="B1690-CWIP"/>
    <m/>
    <n v="0"/>
    <n v="0"/>
    <n v="0"/>
    <n v="0"/>
    <n v="0"/>
    <s v="N/A"/>
    <n v="0"/>
    <n v="0"/>
    <n v="0"/>
    <n v="0"/>
    <n v="0"/>
    <n v="0"/>
    <n v="0"/>
    <n v="0"/>
    <n v="0"/>
    <n v="0"/>
    <n v="0"/>
    <n v="0"/>
    <n v="0"/>
    <s v="RADIO COMM SRVS CIP FUND"/>
    <s v="KCIT RADIO INFRA FACILITY AND"/>
    <s v="DEFAULT"/>
    <s v="Default"/>
  </r>
  <r>
    <s v="000003473"/>
    <s v="1047315"/>
    <x v="0"/>
    <s v="16900"/>
    <s v="0000000"/>
    <x v="1"/>
    <x v="0"/>
    <s v="CONSTRUCTION WORK IN PROGRESS CWIP"/>
    <s v="BS160-CAPITAL ASSETS"/>
    <s v="B1690-CWIP"/>
    <m/>
    <n v="0"/>
    <n v="0"/>
    <n v="4270.5"/>
    <n v="0"/>
    <n v="-4270.5"/>
    <s v="N/A"/>
    <n v="0"/>
    <n v="0"/>
    <n v="0"/>
    <n v="4270.5"/>
    <n v="0"/>
    <n v="0"/>
    <n v="0"/>
    <n v="0"/>
    <n v="0"/>
    <n v="0"/>
    <n v="0"/>
    <n v="0"/>
    <n v="0"/>
    <s v="RADIO COMM SRVS CIP FUND"/>
    <s v="KCIT RADIO INFRA FACILITY AND"/>
    <s v="DEFAULT"/>
    <s v="Default"/>
  </r>
  <r>
    <s v="000003473"/>
    <s v="1047315"/>
    <x v="1"/>
    <s v="52181"/>
    <s v="5188800"/>
    <x v="0"/>
    <x v="2"/>
    <s v="INVENTORY EQUIP 5K UNDER"/>
    <s v="50000-PROGRAM EXPENDITURE BUDGET"/>
    <s v="52000-SUPPLIES"/>
    <m/>
    <n v="0"/>
    <n v="0"/>
    <n v="0"/>
    <n v="0"/>
    <n v="0"/>
    <s v="N/A"/>
    <n v="0"/>
    <n v="0"/>
    <n v="0"/>
    <n v="0"/>
    <n v="0"/>
    <n v="0"/>
    <n v="0"/>
    <n v="0"/>
    <n v="0"/>
    <n v="0"/>
    <n v="0"/>
    <n v="0"/>
    <n v="0"/>
    <s v="RADIO COMM SRVS CIP FUND"/>
    <s v="KCIT RADIO INFRA FACILITY AND"/>
    <s v="RADIO COMM INFRASTRCTR RV"/>
    <s v="INFORMATION TECHNOLOGY: OPERATIONS-GENERAL"/>
  </r>
  <r>
    <s v="000003473"/>
    <s v="1047315"/>
    <x v="1"/>
    <s v="52181"/>
    <s v="5188800"/>
    <x v="1"/>
    <x v="2"/>
    <s v="INVENTORY EQUIP 5K UNDER"/>
    <s v="50000-PROGRAM EXPENDITURE BUDGET"/>
    <s v="52000-SUPPLIES"/>
    <m/>
    <n v="0"/>
    <n v="0"/>
    <n v="0"/>
    <n v="0"/>
    <n v="0"/>
    <s v="N/A"/>
    <n v="0"/>
    <n v="0"/>
    <n v="0"/>
    <n v="0"/>
    <n v="0"/>
    <n v="0"/>
    <n v="0"/>
    <n v="0"/>
    <n v="0"/>
    <n v="0"/>
    <n v="0"/>
    <n v="0"/>
    <n v="0"/>
    <s v="RADIO COMM SRVS CIP FUND"/>
    <s v="KCIT RADIO INFRA FACILITY AND"/>
    <s v="RADIO COMM INFRASTRCTR RV"/>
    <s v="INFORMATION TECHNOLOGY: OPERATIONS-GENERAL"/>
  </r>
  <r>
    <s v="000003473"/>
    <s v="1047316"/>
    <x v="0"/>
    <s v="16900"/>
    <s v="0000000"/>
    <x v="0"/>
    <x v="0"/>
    <s v="CONSTRUCTION WORK IN PROGRESS CWIP"/>
    <s v="BS160-CAPITAL ASSETS"/>
    <s v="B1690-CWIP"/>
    <m/>
    <n v="0"/>
    <n v="0"/>
    <n v="0"/>
    <n v="0"/>
    <n v="0"/>
    <s v="N/A"/>
    <n v="0"/>
    <n v="0"/>
    <n v="0"/>
    <n v="0"/>
    <n v="0"/>
    <n v="0"/>
    <n v="0"/>
    <n v="0"/>
    <n v="0"/>
    <n v="0"/>
    <n v="0"/>
    <n v="0"/>
    <n v="0"/>
    <s v="RADIO COMM SRVS CIP FUND"/>
    <s v="KCIT RADIO TOWER REPAIR WORK"/>
    <s v="DEFAULT"/>
    <s v="Default"/>
  </r>
  <r>
    <s v="000003473"/>
    <s v="1047316"/>
    <x v="0"/>
    <s v="16900"/>
    <s v="0000000"/>
    <x v="1"/>
    <x v="0"/>
    <s v="CONSTRUCTION WORK IN PROGRESS CWIP"/>
    <s v="BS160-CAPITAL ASSETS"/>
    <s v="B1690-CWIP"/>
    <m/>
    <n v="0"/>
    <n v="0"/>
    <n v="0"/>
    <n v="0"/>
    <n v="0"/>
    <s v="N/A"/>
    <n v="0"/>
    <n v="0"/>
    <n v="0"/>
    <n v="0"/>
    <n v="0"/>
    <n v="0"/>
    <n v="0"/>
    <n v="0"/>
    <n v="0"/>
    <n v="0"/>
    <n v="0"/>
    <n v="0"/>
    <n v="0"/>
    <s v="RADIO COMM SRVS CIP FUND"/>
    <s v="KCIT RADIO TOWER REPAIR WORK"/>
    <s v="DEFAULT"/>
    <s v="Default"/>
  </r>
  <r>
    <s v="000003473"/>
    <s v="1047316"/>
    <x v="1"/>
    <s v="53610"/>
    <s v="5188800"/>
    <x v="0"/>
    <x v="2"/>
    <s v="SERVICES REPAIR MAINTENANCE"/>
    <s v="50000-PROGRAM EXPENDITURE BUDGET"/>
    <s v="53000-SERVICES-OTHER CHARGES"/>
    <m/>
    <n v="0"/>
    <n v="0"/>
    <n v="0"/>
    <n v="0"/>
    <n v="0"/>
    <s v="N/A"/>
    <n v="0"/>
    <n v="0"/>
    <n v="0"/>
    <n v="0"/>
    <n v="0"/>
    <n v="0"/>
    <n v="0"/>
    <n v="0"/>
    <n v="0"/>
    <n v="0"/>
    <n v="0"/>
    <n v="0"/>
    <n v="0"/>
    <s v="RADIO COMM SRVS CIP FUND"/>
    <s v="KCIT RADIO TOWER REPAIR WORK"/>
    <s v="RADIO COMM INFRASTRCTR RV"/>
    <s v="INFORMATION TECHNOLOGY: OPERATIONS-GENERAL"/>
  </r>
  <r>
    <s v="000003473"/>
    <s v="1047316"/>
    <x v="1"/>
    <s v="53610"/>
    <s v="5188800"/>
    <x v="1"/>
    <x v="2"/>
    <s v="SERVICES REPAIR MAINTENANCE"/>
    <s v="50000-PROGRAM EXPENDITURE BUDGET"/>
    <s v="53000-SERVICES-OTHER CHARGES"/>
    <m/>
    <n v="0"/>
    <n v="0"/>
    <n v="0"/>
    <n v="0"/>
    <n v="0"/>
    <s v="N/A"/>
    <n v="0"/>
    <n v="0"/>
    <n v="0"/>
    <n v="0"/>
    <n v="0"/>
    <n v="0"/>
    <n v="0"/>
    <n v="0"/>
    <n v="0"/>
    <n v="0"/>
    <n v="0"/>
    <n v="0"/>
    <n v="0"/>
    <s v="RADIO COMM SRVS CIP FUND"/>
    <s v="KCIT RADIO TOWER REPAIR WORK"/>
    <s v="RADIO COMM INFRASTRCTR RV"/>
    <s v="INFORMATION TECHNOLOGY: OPERATIONS-GENERAL"/>
  </r>
  <r>
    <s v="000003473"/>
    <s v="1047317"/>
    <x v="0"/>
    <s v="16900"/>
    <s v="0000000"/>
    <x v="0"/>
    <x v="0"/>
    <s v="CONSTRUCTION WORK IN PROGRESS CWIP"/>
    <s v="BS160-CAPITAL ASSETS"/>
    <s v="B1690-CWIP"/>
    <m/>
    <n v="0"/>
    <n v="0"/>
    <n v="0"/>
    <n v="0.01"/>
    <n v="-0.01"/>
    <s v="N/A"/>
    <n v="3178.48"/>
    <n v="8548.18"/>
    <n v="0"/>
    <n v="0"/>
    <n v="0"/>
    <n v="0"/>
    <n v="0"/>
    <n v="0"/>
    <n v="0"/>
    <n v="-11726.66"/>
    <n v="0"/>
    <n v="0"/>
    <n v="0"/>
    <s v="RADIO COMM SRVS CIP FUND"/>
    <s v="KCIT SOUTHLOOP MICROWAVE REPLA"/>
    <s v="DEFAULT"/>
    <s v="Default"/>
  </r>
  <r>
    <s v="000003473"/>
    <s v="1047317"/>
    <x v="0"/>
    <s v="16900"/>
    <s v="0000000"/>
    <x v="1"/>
    <x v="0"/>
    <s v="CONSTRUCTION WORK IN PROGRESS CWIP"/>
    <s v="BS160-CAPITAL ASSETS"/>
    <s v="B1690-CWIP"/>
    <m/>
    <n v="0"/>
    <n v="0"/>
    <n v="0"/>
    <n v="0"/>
    <n v="0"/>
    <s v="N/A"/>
    <n v="0"/>
    <n v="0"/>
    <n v="0"/>
    <n v="0"/>
    <n v="0"/>
    <n v="0"/>
    <n v="0"/>
    <n v="0"/>
    <n v="0"/>
    <n v="0"/>
    <n v="0"/>
    <n v="0"/>
    <n v="0"/>
    <s v="RADIO COMM SRVS CIP FUND"/>
    <s v="KCIT SOUTHLOOP MICROWAVE REPLA"/>
    <s v="DEFAULT"/>
    <s v="Default"/>
  </r>
  <r>
    <s v="000003473"/>
    <s v="1047317"/>
    <x v="0"/>
    <s v="20310"/>
    <s v="5188800"/>
    <x v="0"/>
    <x v="1"/>
    <s v="ACCRUAL OFFSET"/>
    <s v="BS200-CURRENT LIABILITIES"/>
    <s v="B2020-ACCOUNTS PAYABLE"/>
    <m/>
    <n v="0"/>
    <n v="0"/>
    <n v="10709.26"/>
    <n v="0"/>
    <n v="-10709.26"/>
    <s v="N/A"/>
    <n v="10709.26"/>
    <n v="0"/>
    <n v="0"/>
    <n v="0"/>
    <n v="0"/>
    <n v="0"/>
    <n v="0"/>
    <n v="0"/>
    <n v="0"/>
    <n v="0"/>
    <n v="0"/>
    <n v="0"/>
    <n v="0"/>
    <s v="RADIO COMM SRVS CIP FUND"/>
    <s v="KCIT SOUTHLOOP MICROWAVE REPLA"/>
    <s v="DEFAULT"/>
    <s v="INFORMATION TECHNOLOGY: OPERATIONS-GENERAL"/>
  </r>
  <r>
    <s v="000003473"/>
    <s v="1047317"/>
    <x v="0"/>
    <s v="20310"/>
    <s v="5188800"/>
    <x v="1"/>
    <x v="1"/>
    <s v="ACCRUAL OFFSET"/>
    <s v="BS200-CURRENT LIABILITIES"/>
    <s v="B2020-ACCOUNTS PAYABLE"/>
    <m/>
    <n v="0"/>
    <n v="0"/>
    <n v="0"/>
    <n v="0"/>
    <n v="0"/>
    <s v="N/A"/>
    <n v="0"/>
    <n v="0"/>
    <n v="0"/>
    <n v="0"/>
    <n v="0"/>
    <n v="0"/>
    <n v="0"/>
    <n v="0"/>
    <n v="0"/>
    <n v="0"/>
    <n v="0"/>
    <n v="0"/>
    <n v="0"/>
    <s v="RADIO COMM SRVS CIP FUND"/>
    <s v="KCIT SOUTHLOOP MICROWAVE REPLA"/>
    <s v="DEFAULT"/>
    <s v="INFORMATION TECHNOLOGY: OPERATIONS-GENERAL"/>
  </r>
  <r>
    <s v="000003473"/>
    <s v="1047317"/>
    <x v="1"/>
    <s v="53610"/>
    <s v="5188000"/>
    <x v="0"/>
    <x v="2"/>
    <s v="SERVICES REPAIR MAINTENANCE"/>
    <s v="50000-PROGRAM EXPENDITURE BUDGET"/>
    <s v="53000-SERVICES-OTHER CHARGES"/>
    <m/>
    <n v="0"/>
    <n v="0"/>
    <n v="11726.66"/>
    <n v="0"/>
    <n v="-11726.66"/>
    <s v="N/A"/>
    <n v="0"/>
    <n v="0"/>
    <n v="0"/>
    <n v="0"/>
    <n v="0"/>
    <n v="0"/>
    <n v="0"/>
    <n v="0"/>
    <n v="0"/>
    <n v="11726.66"/>
    <n v="0"/>
    <n v="0"/>
    <n v="0"/>
    <s v="RADIO COMM SRVS CIP FUND"/>
    <s v="KCIT SOUTHLOOP MICROWAVE REPLA"/>
    <s v="RADIO COMM INFRASTRCTR RV"/>
    <s v="DATA PROCESSING"/>
  </r>
  <r>
    <s v="000003473"/>
    <s v="1047317"/>
    <x v="1"/>
    <s v="53610"/>
    <s v="5188000"/>
    <x v="1"/>
    <x v="2"/>
    <s v="SERVICES REPAIR MAINTENANCE"/>
    <s v="50000-PROGRAM EXPENDITURE BUDGET"/>
    <s v="53000-SERVICES-OTHER CHARGES"/>
    <m/>
    <n v="0"/>
    <n v="0"/>
    <n v="0"/>
    <n v="0"/>
    <n v="0"/>
    <s v="N/A"/>
    <n v="0"/>
    <n v="0"/>
    <n v="0"/>
    <n v="0"/>
    <n v="0"/>
    <n v="0"/>
    <n v="0"/>
    <n v="0"/>
    <n v="0"/>
    <n v="0"/>
    <n v="0"/>
    <n v="0"/>
    <n v="0"/>
    <s v="RADIO COMM SRVS CIP FUND"/>
    <s v="KCIT SOUTHLOOP MICROWAVE REPLA"/>
    <s v="RADIO COMM INFRASTRCTR RV"/>
    <s v="DATA PROCESSING"/>
  </r>
  <r>
    <s v="000003473"/>
    <s v="1047317"/>
    <x v="1"/>
    <s v="53610"/>
    <s v="5188800"/>
    <x v="0"/>
    <x v="2"/>
    <s v="SERVICES REPAIR MAINTENANCE"/>
    <s v="50000-PROGRAM EXPENDITURE BUDGET"/>
    <s v="53000-SERVICES-OTHER CHARGES"/>
    <m/>
    <n v="0"/>
    <n v="0"/>
    <n v="-10709.26"/>
    <n v="0"/>
    <n v="10709.26"/>
    <s v="N/A"/>
    <n v="-10709.26"/>
    <n v="0"/>
    <n v="0"/>
    <n v="0"/>
    <n v="0"/>
    <n v="0"/>
    <n v="0"/>
    <n v="0"/>
    <n v="0"/>
    <n v="0"/>
    <n v="0"/>
    <n v="0"/>
    <n v="0"/>
    <s v="RADIO COMM SRVS CIP FUND"/>
    <s v="KCIT SOUTHLOOP MICROWAVE REPLA"/>
    <s v="RADIO COMM INFRASTRCTR RV"/>
    <s v="INFORMATION TECHNOLOGY: OPERATIONS-GENERAL"/>
  </r>
  <r>
    <s v="000003473"/>
    <s v="1047317"/>
    <x v="1"/>
    <s v="53610"/>
    <s v="5188800"/>
    <x v="1"/>
    <x v="2"/>
    <s v="SERVICES REPAIR MAINTENANCE"/>
    <s v="50000-PROGRAM EXPENDITURE BUDGET"/>
    <s v="53000-SERVICES-OTHER CHARGES"/>
    <m/>
    <n v="0"/>
    <n v="0"/>
    <n v="0"/>
    <n v="0"/>
    <n v="0"/>
    <s v="N/A"/>
    <n v="0"/>
    <n v="0"/>
    <n v="0"/>
    <n v="0"/>
    <n v="0"/>
    <n v="0"/>
    <n v="0"/>
    <n v="0"/>
    <n v="0"/>
    <n v="0"/>
    <n v="0"/>
    <n v="0"/>
    <n v="0"/>
    <s v="RADIO COMM SRVS CIP FUND"/>
    <s v="KCIT SOUTHLOOP MICROWAVE REPLA"/>
    <s v="RADIO COMM INFRASTRCTR RV"/>
    <s v="INFORMATION TECHNOLOGY: OPERATIONS-GENERAL"/>
  </r>
  <r>
    <s v="000003473"/>
    <s v="1047319"/>
    <x v="0"/>
    <s v="16900"/>
    <s v="0000000"/>
    <x v="0"/>
    <x v="0"/>
    <s v="CONSTRUCTION WORK IN PROGRESS CWIP"/>
    <s v="BS160-CAPITAL ASSETS"/>
    <s v="B1690-CWIP"/>
    <m/>
    <n v="0"/>
    <n v="0"/>
    <n v="0"/>
    <n v="0"/>
    <n v="0"/>
    <s v="N/A"/>
    <n v="0"/>
    <n v="0"/>
    <n v="0"/>
    <n v="0"/>
    <n v="0"/>
    <n v="0"/>
    <n v="0"/>
    <n v="0"/>
    <n v="0"/>
    <n v="0"/>
    <n v="0"/>
    <n v="0"/>
    <n v="0"/>
    <s v="RADIO COMM SRVS CIP FUND"/>
    <s v="KCIT CAP PROJ OVERSIGHT-RADIO"/>
    <s v="DEFAULT"/>
    <s v="Default"/>
  </r>
  <r>
    <s v="000003473"/>
    <s v="1047319"/>
    <x v="0"/>
    <s v="16900"/>
    <s v="0000000"/>
    <x v="1"/>
    <x v="0"/>
    <s v="CONSTRUCTION WORK IN PROGRESS CWIP"/>
    <s v="BS160-CAPITAL ASSETS"/>
    <s v="B1690-CWIP"/>
    <m/>
    <n v="0"/>
    <n v="0"/>
    <n v="0"/>
    <n v="0"/>
    <n v="0"/>
    <s v="N/A"/>
    <n v="0"/>
    <n v="0"/>
    <n v="0"/>
    <n v="0"/>
    <n v="0"/>
    <n v="0"/>
    <n v="0"/>
    <n v="0"/>
    <n v="0"/>
    <n v="0"/>
    <n v="0"/>
    <n v="0"/>
    <n v="0"/>
    <s v="RADIO COMM SRVS CIP FUND"/>
    <s v="KCIT CAP PROJ OVERSIGHT-RADIO"/>
    <s v="DEFAULT"/>
    <s v="Default"/>
  </r>
  <r>
    <s v="000003473"/>
    <s v="1047320"/>
    <x v="0"/>
    <s v="16900"/>
    <s v="0000000"/>
    <x v="0"/>
    <x v="0"/>
    <s v="CONSTRUCTION WORK IN PROGRESS CWIP"/>
    <s v="BS160-CAPITAL ASSETS"/>
    <s v="B1690-CWIP"/>
    <m/>
    <n v="0"/>
    <n v="0"/>
    <n v="0"/>
    <n v="0"/>
    <n v="0"/>
    <s v="N/A"/>
    <n v="0"/>
    <n v="0"/>
    <n v="0"/>
    <n v="0"/>
    <n v="0"/>
    <n v="0"/>
    <n v="0"/>
    <n v="0"/>
    <n v="0"/>
    <n v="0"/>
    <n v="0"/>
    <n v="0"/>
    <n v="0"/>
    <s v="RADIO COMM SRVS CIP FUND"/>
    <s v="KCIT VHF UHF Narrowbanding"/>
    <s v="DEFAULT"/>
    <s v="Default"/>
  </r>
  <r>
    <s v="000003473"/>
    <s v="1047320"/>
    <x v="0"/>
    <s v="16900"/>
    <s v="0000000"/>
    <x v="1"/>
    <x v="0"/>
    <s v="CONSTRUCTION WORK IN PROGRESS CWIP"/>
    <s v="BS160-CAPITAL ASSETS"/>
    <s v="B1690-CWIP"/>
    <m/>
    <n v="0"/>
    <n v="0"/>
    <n v="0"/>
    <n v="0"/>
    <n v="0"/>
    <s v="N/A"/>
    <n v="0"/>
    <n v="0"/>
    <n v="0"/>
    <n v="0"/>
    <n v="0"/>
    <n v="0"/>
    <n v="0"/>
    <n v="0"/>
    <n v="0"/>
    <n v="0"/>
    <n v="0"/>
    <n v="0"/>
    <n v="0"/>
    <s v="RADIO COMM SRVS CIP FUND"/>
    <s v="KCIT VHF UHF Narrowbanding"/>
    <s v="DEFAULT"/>
    <s v="Default"/>
  </r>
  <r>
    <s v="000003473"/>
    <s v="1047320"/>
    <x v="5"/>
    <s v="55253"/>
    <s v="5188800"/>
    <x v="0"/>
    <x v="2"/>
    <s v="SYSTEMS SERVICES SVC"/>
    <s v="50000-PROGRAM EXPENDITURE BUDGET"/>
    <s v="55000-INTRAGOVERNMENTAL SERVICES"/>
    <m/>
    <n v="0"/>
    <n v="0"/>
    <n v="0"/>
    <n v="0"/>
    <n v="0"/>
    <s v="N/A"/>
    <n v="0"/>
    <n v="0"/>
    <n v="0"/>
    <n v="0"/>
    <n v="0"/>
    <n v="0"/>
    <n v="0"/>
    <n v="0"/>
    <n v="0"/>
    <n v="0"/>
    <n v="0"/>
    <n v="0"/>
    <n v="0"/>
    <s v="RADIO COMM SRVS CIP FUND"/>
    <s v="KCIT VHF UHF Narrowbanding"/>
    <s v="PROJECT MANAGEMENT"/>
    <s v="INFORMATION TECHNOLOGY: OPERATIONS-GENERAL"/>
  </r>
  <r>
    <s v="000003473"/>
    <s v="1047320"/>
    <x v="5"/>
    <s v="55253"/>
    <s v="5188800"/>
    <x v="1"/>
    <x v="2"/>
    <s v="SYSTEMS SERVICES SVC"/>
    <s v="50000-PROGRAM EXPENDITURE BUDGET"/>
    <s v="55000-INTRAGOVERNMENTAL SERVICES"/>
    <m/>
    <n v="0"/>
    <n v="0"/>
    <n v="0"/>
    <n v="0"/>
    <n v="0"/>
    <s v="N/A"/>
    <n v="0"/>
    <n v="0"/>
    <n v="0"/>
    <n v="0"/>
    <n v="0"/>
    <n v="0"/>
    <n v="0"/>
    <n v="0"/>
    <n v="0"/>
    <n v="0"/>
    <n v="0"/>
    <n v="0"/>
    <n v="0"/>
    <s v="RADIO COMM SRVS CIP FUND"/>
    <s v="KCIT VHF UHF Narrowbanding"/>
    <s v="PROJECT MANAGEMENT"/>
    <s v="INFORMATION TECHNOLOGY: OPERATIONS-GENERAL"/>
  </r>
  <r>
    <s v="000003473"/>
    <s v="1047320"/>
    <x v="1"/>
    <s v="51110"/>
    <s v="5188800"/>
    <x v="0"/>
    <x v="2"/>
    <s v="REGULAR SALARIED EMPLOYEE"/>
    <s v="50000-PROGRAM EXPENDITURE BUDGET"/>
    <s v="51000-WAGES AND BENEFITS"/>
    <s v="51100-SALARIES/WAGES"/>
    <n v="0"/>
    <n v="0"/>
    <n v="0"/>
    <n v="0"/>
    <n v="0"/>
    <s v="N/A"/>
    <n v="0"/>
    <n v="0"/>
    <n v="0"/>
    <n v="0"/>
    <n v="0"/>
    <n v="0"/>
    <n v="0"/>
    <n v="0"/>
    <n v="0"/>
    <n v="0"/>
    <n v="0"/>
    <n v="0"/>
    <n v="0"/>
    <s v="RADIO COMM SRVS CIP FUND"/>
    <s v="KCIT VHF UHF Narrowbanding"/>
    <s v="RADIO COMM INFRASTRCTR RV"/>
    <s v="INFORMATION TECHNOLOGY: OPERATIONS-GENERAL"/>
  </r>
  <r>
    <s v="000003473"/>
    <s v="1047320"/>
    <x v="1"/>
    <s v="51110"/>
    <s v="5188800"/>
    <x v="1"/>
    <x v="2"/>
    <s v="REGULAR SALARIED EMPLOYEE"/>
    <s v="50000-PROGRAM EXPENDITURE BUDGET"/>
    <s v="51000-WAGES AND BENEFITS"/>
    <s v="51100-SALARIES/WAGES"/>
    <n v="0"/>
    <n v="0"/>
    <n v="0"/>
    <n v="0"/>
    <n v="0"/>
    <s v="N/A"/>
    <n v="0"/>
    <n v="0"/>
    <n v="0"/>
    <n v="0"/>
    <n v="0"/>
    <n v="0"/>
    <n v="0"/>
    <n v="0"/>
    <n v="0"/>
    <n v="0"/>
    <n v="0"/>
    <n v="0"/>
    <n v="0"/>
    <s v="RADIO COMM SRVS CIP FUND"/>
    <s v="KCIT VHF UHF Narrowbanding"/>
    <s v="RADIO COMM INFRASTRCTR RV"/>
    <s v="INFORMATION TECHNOLOGY: OPERATIONS-GENERAL"/>
  </r>
  <r>
    <s v="000003473"/>
    <s v="1047320"/>
    <x v="1"/>
    <s v="51315"/>
    <s v="5188800"/>
    <x v="0"/>
    <x v="2"/>
    <s v="MED DENTAL LIFE INS BENEFITS/NON 587"/>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15"/>
    <s v="5188800"/>
    <x v="1"/>
    <x v="2"/>
    <s v="MED DENTAL LIFE INS BENEFITS/NON 587"/>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20"/>
    <s v="5188800"/>
    <x v="0"/>
    <x v="2"/>
    <s v="SOCIAL SECURITY MEDICARE FICA"/>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20"/>
    <s v="5188800"/>
    <x v="1"/>
    <x v="2"/>
    <s v="SOCIAL SECURITY MEDICARE FICA"/>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30"/>
    <s v="5188800"/>
    <x v="0"/>
    <x v="2"/>
    <s v="RETIREMENT"/>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30"/>
    <s v="5188800"/>
    <x v="1"/>
    <x v="2"/>
    <s v="RETIREMENT"/>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2181"/>
    <s v="5188800"/>
    <x v="0"/>
    <x v="2"/>
    <s v="INVENTORY EQUIP 5K UNDER"/>
    <s v="50000-PROGRAM EXPENDITURE BUDGET"/>
    <s v="52000-SUPPLIES"/>
    <m/>
    <n v="0"/>
    <n v="0"/>
    <n v="0"/>
    <n v="0"/>
    <n v="0"/>
    <s v="N/A"/>
    <n v="0"/>
    <n v="0"/>
    <n v="0"/>
    <n v="0"/>
    <n v="0"/>
    <n v="0"/>
    <n v="0"/>
    <n v="0"/>
    <n v="0"/>
    <n v="0"/>
    <n v="0"/>
    <n v="0"/>
    <n v="0"/>
    <s v="RADIO COMM SRVS CIP FUND"/>
    <s v="KCIT VHF UHF Narrowbanding"/>
    <s v="RADIO COMM INFRASTRCTR RV"/>
    <s v="INFORMATION TECHNOLOGY: OPERATIONS-GENERAL"/>
  </r>
  <r>
    <s v="000003473"/>
    <s v="1047320"/>
    <x v="1"/>
    <s v="52181"/>
    <s v="5188800"/>
    <x v="1"/>
    <x v="2"/>
    <s v="INVENTORY EQUIP 5K UNDER"/>
    <s v="50000-PROGRAM EXPENDITURE BUDGET"/>
    <s v="52000-SUPPLIES"/>
    <m/>
    <n v="0"/>
    <n v="0"/>
    <n v="0"/>
    <n v="0"/>
    <n v="0"/>
    <s v="N/A"/>
    <n v="0"/>
    <n v="0"/>
    <n v="0"/>
    <n v="0"/>
    <n v="0"/>
    <n v="0"/>
    <n v="0"/>
    <n v="0"/>
    <n v="0"/>
    <n v="0"/>
    <n v="0"/>
    <n v="0"/>
    <n v="0"/>
    <s v="RADIO COMM SRVS CIP FUND"/>
    <s v="KCIT VHF UHF Narrowbanding"/>
    <s v="RADIO COMM INFRASTRCTR RV"/>
    <s v="INFORMATION TECHNOLOGY: OPERATIONS-GENERAL"/>
  </r>
  <r>
    <s v="000003473"/>
    <s v="1047320"/>
    <x v="1"/>
    <s v="53320"/>
    <s v="5188800"/>
    <x v="0"/>
    <x v="2"/>
    <s v="FREIGHT AND DELIVRY SRV"/>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3320"/>
    <s v="5188800"/>
    <x v="1"/>
    <x v="2"/>
    <s v="FREIGHT AND DELIVRY SRV"/>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3610"/>
    <s v="5188800"/>
    <x v="0"/>
    <x v="2"/>
    <s v="SERVICES REPAIR MAINTENANCE"/>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3610"/>
    <s v="5188800"/>
    <x v="1"/>
    <x v="2"/>
    <s v="SERVICES REPAIR MAINTENANCE"/>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6787"/>
    <s v="5188000"/>
    <x v="0"/>
    <x v="2"/>
    <s v="RADIO INFRASTRUCTURE EQUIP"/>
    <s v="50000-PROGRAM EXPENDITURE BUDGET"/>
    <s v="56000-CAPITAL OUTLAY"/>
    <m/>
    <n v="0"/>
    <n v="0"/>
    <n v="0"/>
    <n v="0"/>
    <n v="0"/>
    <s v="N/A"/>
    <n v="0"/>
    <n v="0"/>
    <n v="0"/>
    <n v="0"/>
    <n v="0"/>
    <n v="0"/>
    <n v="0"/>
    <n v="0"/>
    <n v="0"/>
    <n v="0"/>
    <n v="0"/>
    <n v="0"/>
    <n v="0"/>
    <s v="RADIO COMM SRVS CIP FUND"/>
    <s v="KCIT VHF UHF Narrowbanding"/>
    <s v="RADIO COMM INFRASTRCTR RV"/>
    <s v="DATA PROCESSING"/>
  </r>
  <r>
    <s v="000003473"/>
    <s v="1047320"/>
    <x v="1"/>
    <s v="56787"/>
    <s v="5188000"/>
    <x v="1"/>
    <x v="2"/>
    <s v="RADIO INFRASTRUCTURE EQUIP"/>
    <s v="50000-PROGRAM EXPENDITURE BUDGET"/>
    <s v="56000-CAPITAL OUTLAY"/>
    <m/>
    <n v="0"/>
    <n v="0"/>
    <n v="0"/>
    <n v="0"/>
    <n v="0"/>
    <s v="N/A"/>
    <n v="0"/>
    <n v="0"/>
    <n v="0"/>
    <n v="0"/>
    <n v="0"/>
    <n v="0"/>
    <n v="0"/>
    <n v="0"/>
    <n v="0"/>
    <n v="0"/>
    <n v="0"/>
    <n v="0"/>
    <n v="0"/>
    <s v="RADIO COMM SRVS CIP FUND"/>
    <s v="KCIT VHF UHF Narrowbanding"/>
    <s v="RADIO COMM INFRASTRCTR RV"/>
    <s v="DATA PROCESSING"/>
  </r>
  <r>
    <s v="000003473"/>
    <s v="1047320"/>
    <x v="2"/>
    <s v="56787"/>
    <s v="5188000"/>
    <x v="0"/>
    <x v="2"/>
    <s v="RADIO INFRASTRUCTURE EQUIP"/>
    <s v="50000-PROGRAM EXPENDITURE BUDGET"/>
    <s v="56000-CAPITAL OUTLAY"/>
    <m/>
    <n v="0"/>
    <n v="0"/>
    <n v="0"/>
    <n v="0"/>
    <n v="0"/>
    <s v="N/A"/>
    <n v="0"/>
    <n v="0"/>
    <n v="0"/>
    <n v="0"/>
    <n v="0"/>
    <n v="0"/>
    <n v="0"/>
    <n v="0"/>
    <n v="0"/>
    <n v="0"/>
    <n v="0"/>
    <n v="0"/>
    <n v="0"/>
    <s v="RADIO COMM SRVS CIP FUND"/>
    <s v="KCIT VHF UHF Narrowbanding"/>
    <s v="GAAP ADJUSTMENTS"/>
    <s v="DATA PROCESSING"/>
  </r>
  <r>
    <s v="000003473"/>
    <s v="1047320"/>
    <x v="2"/>
    <s v="56787"/>
    <s v="5188000"/>
    <x v="1"/>
    <x v="2"/>
    <s v="RADIO INFRASTRUCTURE EQUIP"/>
    <s v="50000-PROGRAM EXPENDITURE BUDGET"/>
    <s v="56000-CAPITAL OUTLAY"/>
    <m/>
    <n v="0"/>
    <n v="0"/>
    <n v="0"/>
    <n v="0"/>
    <n v="0"/>
    <s v="N/A"/>
    <n v="0"/>
    <n v="0"/>
    <n v="0"/>
    <n v="0"/>
    <n v="0"/>
    <n v="0"/>
    <n v="0"/>
    <n v="0"/>
    <n v="0"/>
    <n v="0"/>
    <n v="0"/>
    <n v="0"/>
    <n v="0"/>
    <s v="RADIO COMM SRVS CIP FUND"/>
    <s v="KCIT VHF UHF Narrowbanding"/>
    <s v="GAAP ADJUSTMENTS"/>
    <s v="DATA PROCESSING"/>
  </r>
  <r>
    <s v="000003473"/>
    <s v="1111945"/>
    <x v="0"/>
    <s v="11530"/>
    <s v="0000000"/>
    <x v="0"/>
    <x v="0"/>
    <s v="UNBILLED RECEIVABLES"/>
    <s v="BS000-CURRENT ASSETS"/>
    <s v="B1150-ACCOUNTS RECEIVABLE"/>
    <m/>
    <n v="0"/>
    <n v="0"/>
    <n v="-13242.880000000001"/>
    <n v="0"/>
    <n v="13242.880000000001"/>
    <s v="N/A"/>
    <n v="-13242.880000000001"/>
    <n v="0"/>
    <n v="0"/>
    <n v="0"/>
    <n v="0"/>
    <n v="0"/>
    <n v="0"/>
    <n v="0"/>
    <n v="0"/>
    <n v="0"/>
    <n v="0"/>
    <n v="0"/>
    <n v="0"/>
    <s v="RADIO COMM SRVS CIP FUND"/>
    <s v="KCIT Radio Comm Infrastructure"/>
    <s v="DEFAULT"/>
    <s v="Default"/>
  </r>
  <r>
    <s v="000003473"/>
    <s v="1111945"/>
    <x v="0"/>
    <s v="11530"/>
    <s v="0000000"/>
    <x v="1"/>
    <x v="0"/>
    <s v="UNBILLED RECEIVABLES"/>
    <s v="BS000-CURRENT ASSETS"/>
    <s v="B1150-ACCOUNTS RECEIVABLE"/>
    <m/>
    <n v="0"/>
    <n v="0"/>
    <n v="0"/>
    <n v="0"/>
    <n v="0"/>
    <s v="N/A"/>
    <n v="0"/>
    <n v="0"/>
    <n v="0"/>
    <n v="0"/>
    <n v="0"/>
    <n v="0"/>
    <n v="0"/>
    <n v="0"/>
    <n v="0"/>
    <n v="0"/>
    <n v="0"/>
    <n v="0"/>
    <n v="0"/>
    <s v="RADIO COMM SRVS CIP FUND"/>
    <s v="KCIT Radio Comm Infrastructure"/>
    <s v="DEFAULT"/>
    <s v="Default"/>
  </r>
  <r>
    <s v="000003473"/>
    <s v="1111945"/>
    <x v="0"/>
    <s v="11540"/>
    <s v="0000000"/>
    <x v="0"/>
    <x v="0"/>
    <s v="ACCOUNTS RECEIVABLE-ACCRUAL"/>
    <s v="BS000-CURRENT ASSETS"/>
    <s v="B1150-ACCOUNTS RECEIVABLE"/>
    <m/>
    <n v="0"/>
    <n v="0"/>
    <n v="15969.79"/>
    <n v="0"/>
    <n v="-15969.79"/>
    <s v="N/A"/>
    <n v="0"/>
    <n v="0"/>
    <n v="0"/>
    <n v="0"/>
    <n v="0"/>
    <n v="0"/>
    <n v="0"/>
    <n v="0"/>
    <n v="0"/>
    <n v="0"/>
    <n v="0"/>
    <n v="15969.79"/>
    <n v="0"/>
    <s v="RADIO COMM SRVS CIP FUND"/>
    <s v="KCIT Radio Comm Infrastructure"/>
    <s v="DEFAULT"/>
    <s v="Default"/>
  </r>
  <r>
    <s v="000003473"/>
    <s v="1111945"/>
    <x v="0"/>
    <s v="11540"/>
    <s v="0000000"/>
    <x v="1"/>
    <x v="0"/>
    <s v="ACCOUNTS RECEIVABLE-ACCRUAL"/>
    <s v="BS000-CURRENT ASSETS"/>
    <s v="B1150-ACCOUNTS RECEIVABLE"/>
    <m/>
    <n v="0"/>
    <n v="0"/>
    <n v="-15969.79"/>
    <n v="0"/>
    <n v="15969.79"/>
    <s v="N/A"/>
    <n v="-15969.79"/>
    <n v="0"/>
    <n v="0"/>
    <n v="0"/>
    <n v="0"/>
    <n v="0"/>
    <n v="0"/>
    <n v="0"/>
    <n v="0"/>
    <n v="0"/>
    <n v="0"/>
    <n v="0"/>
    <n v="0"/>
    <s v="RADIO COMM SRVS CIP FUND"/>
    <s v="KCIT Radio Comm Infrastructure"/>
    <s v="DEFAULT"/>
    <s v="Default"/>
  </r>
  <r>
    <s v="000003473"/>
    <s v="1111945"/>
    <x v="0"/>
    <s v="16900"/>
    <s v="0000000"/>
    <x v="0"/>
    <x v="0"/>
    <s v="CONSTRUCTION WORK IN PROGRESS CWIP"/>
    <s v="BS160-CAPITAL ASSETS"/>
    <s v="B1690-CWIP"/>
    <m/>
    <n v="0"/>
    <n v="0"/>
    <n v="0"/>
    <n v="0"/>
    <n v="0"/>
    <s v="N/A"/>
    <n v="0"/>
    <n v="476.56"/>
    <n v="418.1"/>
    <n v="894.66"/>
    <n v="0"/>
    <n v="0"/>
    <n v="476.56"/>
    <n v="418.1"/>
    <n v="0"/>
    <n v="-1789.32"/>
    <n v="0"/>
    <n v="-894.66"/>
    <n v="0"/>
    <s v="RADIO COMM SRVS CIP FUND"/>
    <s v="KCIT Radio Comm Infrastructure"/>
    <s v="DEFAULT"/>
    <s v="Default"/>
  </r>
  <r>
    <s v="000003473"/>
    <s v="1111945"/>
    <x v="0"/>
    <s v="16900"/>
    <s v="0000000"/>
    <x v="1"/>
    <x v="0"/>
    <s v="CONSTRUCTION WORK IN PROGRESS CWIP"/>
    <s v="BS160-CAPITAL ASSETS"/>
    <s v="B1690-CWIP"/>
    <m/>
    <n v="0"/>
    <n v="0"/>
    <n v="0"/>
    <n v="0"/>
    <n v="0"/>
    <s v="N/A"/>
    <n v="0"/>
    <n v="0"/>
    <n v="0"/>
    <n v="0"/>
    <n v="0"/>
    <n v="0"/>
    <n v="0"/>
    <n v="0"/>
    <n v="0"/>
    <n v="0"/>
    <n v="0"/>
    <n v="0"/>
    <n v="0"/>
    <s v="RADIO COMM SRVS CIP FUND"/>
    <s v="KCIT Radio Comm Infrastructure"/>
    <s v="DEFAULT"/>
    <s v="Default"/>
  </r>
  <r>
    <s v="000003473"/>
    <s v="1111945"/>
    <x v="6"/>
    <s v="55245"/>
    <s v="5188800"/>
    <x v="0"/>
    <x v="2"/>
    <s v="FINANCIAL MGMT SVCS"/>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6"/>
    <s v="55245"/>
    <s v="5188800"/>
    <x v="1"/>
    <x v="2"/>
    <s v="FINANCIAL MGMT SVCS"/>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6"/>
    <s v="55255"/>
    <s v="5188800"/>
    <x v="0"/>
    <x v="2"/>
    <s v="FINANCIAL MGMT SVCS REBATE"/>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6"/>
    <s v="55255"/>
    <s v="5188800"/>
    <x v="1"/>
    <x v="2"/>
    <s v="FINANCIAL MGMT SVCS REBATE"/>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7"/>
    <s v="55347"/>
    <s v="5188800"/>
    <x v="0"/>
    <x v="2"/>
    <s v="BRC SVC CHARGES"/>
    <s v="50000-PROGRAM EXPENDITURE BUDGET"/>
    <s v="55000-INTRAGOVERNMENTAL SERVICES"/>
    <m/>
    <n v="0"/>
    <n v="0"/>
    <n v="0"/>
    <n v="0"/>
    <n v="0"/>
    <s v="N/A"/>
    <n v="0"/>
    <n v="0"/>
    <n v="0"/>
    <n v="0"/>
    <n v="0"/>
    <n v="0"/>
    <n v="0"/>
    <n v="0"/>
    <n v="0"/>
    <n v="0"/>
    <n v="0"/>
    <n v="0"/>
    <n v="0"/>
    <s v="RADIO COMM SRVS CIP FUND"/>
    <s v="KCIT Radio Comm Infrastructure"/>
    <s v="BRC DIRECTORS OFFICE"/>
    <s v="INFORMATION TECHNOLOGY: OPERATIONS-GENERAL"/>
  </r>
  <r>
    <s v="000003473"/>
    <s v="1111945"/>
    <x v="7"/>
    <s v="55347"/>
    <s v="5188800"/>
    <x v="1"/>
    <x v="2"/>
    <s v="BRC SVC CHARGES"/>
    <s v="50000-PROGRAM EXPENDITURE BUDGET"/>
    <s v="55000-INTRAGOVERNMENTAL SERVICES"/>
    <m/>
    <n v="0"/>
    <n v="0"/>
    <n v="0"/>
    <n v="0"/>
    <n v="0"/>
    <s v="N/A"/>
    <n v="0"/>
    <n v="0"/>
    <n v="0"/>
    <n v="0"/>
    <n v="0"/>
    <n v="0"/>
    <n v="0"/>
    <n v="0"/>
    <n v="0"/>
    <n v="0"/>
    <n v="0"/>
    <n v="0"/>
    <n v="0"/>
    <s v="RADIO COMM SRVS CIP FUND"/>
    <s v="KCIT Radio Comm Infrastructure"/>
    <s v="BRC DIRECTORS OFFICE"/>
    <s v="INFORMATION TECHNOLOGY: OPERATIONS-GENERAL"/>
  </r>
  <r>
    <s v="000003473"/>
    <s v="1111945"/>
    <x v="1"/>
    <s v="34281"/>
    <s v="0000000"/>
    <x v="0"/>
    <x v="4"/>
    <s v="RESERVE RADIO INFRASTRUCTURE"/>
    <s v="R3000-REVENUE"/>
    <s v="R3400-CHARGE FOR SERVICES"/>
    <m/>
    <n v="0"/>
    <n v="0"/>
    <n v="-151781.48"/>
    <n v="0"/>
    <n v="151781.48"/>
    <s v="N/A"/>
    <n v="0"/>
    <n v="-7138.74"/>
    <n v="-18009.43"/>
    <n v="-12104.82"/>
    <n v="-16086.69"/>
    <n v="-9895.210000000001"/>
    <n v="-12038.31"/>
    <n v="-14358.77"/>
    <n v="-12208.28"/>
    <n v="-11528.4"/>
    <n v="-11484.06"/>
    <n v="-26928.77"/>
    <n v="0"/>
    <s v="RADIO COMM SRVS CIP FUND"/>
    <s v="KCIT Radio Comm Infrastructure"/>
    <s v="RADIO COMM INFRASTRCTR RV"/>
    <s v="Default"/>
  </r>
  <r>
    <s v="000003473"/>
    <s v="1111945"/>
    <x v="1"/>
    <s v="34281"/>
    <s v="0000000"/>
    <x v="1"/>
    <x v="4"/>
    <s v="RESERVE RADIO INFRASTRUCTURE"/>
    <s v="R3000-REVENUE"/>
    <s v="R3400-CHARGE FOR SERVICES"/>
    <m/>
    <n v="0"/>
    <n v="0"/>
    <n v="-65210.3"/>
    <n v="0"/>
    <n v="65210.3"/>
    <s v="N/A"/>
    <n v="1093.72"/>
    <n v="-14159.09"/>
    <n v="-13062.800000000001"/>
    <n v="-13529.59"/>
    <n v="-11234.14"/>
    <n v="-14318.4"/>
    <n v="0"/>
    <n v="0"/>
    <n v="0"/>
    <n v="0"/>
    <n v="0"/>
    <n v="0"/>
    <n v="0"/>
    <s v="RADIO COMM SRVS CIP FUND"/>
    <s v="KCIT Radio Comm Infrastructure"/>
    <s v="RADIO COMM INFRASTRCTR RV"/>
    <s v="Default"/>
  </r>
  <r>
    <s v="000003473"/>
    <s v="1111945"/>
    <x v="1"/>
    <s v="34283"/>
    <s v="0000000"/>
    <x v="0"/>
    <x v="4"/>
    <s v="RADIO SERVICES"/>
    <s v="R3000-REVENUE"/>
    <s v="R3400-CHARGE FOR SERVICES"/>
    <m/>
    <n v="0"/>
    <n v="0"/>
    <n v="-1396.71"/>
    <n v="0"/>
    <n v="1396.71"/>
    <s v="N/A"/>
    <n v="0"/>
    <n v="0"/>
    <n v="0"/>
    <n v="0"/>
    <n v="0"/>
    <n v="0"/>
    <n v="0"/>
    <n v="0"/>
    <n v="0"/>
    <n v="-1396.71"/>
    <n v="0"/>
    <n v="0"/>
    <n v="0"/>
    <s v="RADIO COMM SRVS CIP FUND"/>
    <s v="KCIT Radio Comm Infrastructure"/>
    <s v="RADIO COMM INFRASTRCTR RV"/>
    <s v="Default"/>
  </r>
  <r>
    <s v="000003473"/>
    <s v="1111945"/>
    <x v="1"/>
    <s v="34283"/>
    <s v="0000000"/>
    <x v="1"/>
    <x v="4"/>
    <s v="RADIO SERVICES"/>
    <s v="R3000-REVENUE"/>
    <s v="R3400-CHARGE FOR SERVICES"/>
    <m/>
    <n v="0"/>
    <n v="0"/>
    <n v="0"/>
    <n v="0"/>
    <n v="0"/>
    <s v="N/A"/>
    <n v="0"/>
    <n v="0"/>
    <n v="0"/>
    <n v="0"/>
    <n v="0"/>
    <n v="0"/>
    <n v="0"/>
    <n v="0"/>
    <n v="0"/>
    <n v="0"/>
    <n v="0"/>
    <n v="0"/>
    <n v="0"/>
    <s v="RADIO COMM SRVS CIP FUND"/>
    <s v="KCIT Radio Comm Infrastructure"/>
    <s v="RADIO COMM INFRASTRCTR RV"/>
    <s v="Default"/>
  </r>
  <r>
    <s v="000003473"/>
    <s v="1111945"/>
    <x v="1"/>
    <s v="55245"/>
    <s v="5188000"/>
    <x v="0"/>
    <x v="2"/>
    <s v="FINANCIAL MGMT SVCS"/>
    <s v="50000-PROGRAM EXPENDITURE BUDGET"/>
    <s v="55000-INTRAGOVERNMENTAL SERVICES"/>
    <m/>
    <n v="0"/>
    <n v="0"/>
    <n v="1804.56"/>
    <n v="0"/>
    <n v="-1804.56"/>
    <s v="N/A"/>
    <n v="0"/>
    <n v="0"/>
    <n v="0"/>
    <n v="0"/>
    <n v="0"/>
    <n v="0"/>
    <n v="0"/>
    <n v="0"/>
    <n v="0"/>
    <n v="1353.42"/>
    <n v="0"/>
    <n v="451.14"/>
    <n v="0"/>
    <s v="RADIO COMM SRVS CIP FUND"/>
    <s v="KCIT Radio Comm Infrastructure"/>
    <s v="RADIO COMM INFRASTRCTR RV"/>
    <s v="DATA PROCESSING"/>
  </r>
  <r>
    <s v="000003473"/>
    <s v="1111945"/>
    <x v="1"/>
    <s v="55245"/>
    <s v="5188000"/>
    <x v="1"/>
    <x v="2"/>
    <s v="FINANCIAL MGMT SVCS"/>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1945"/>
    <x v="1"/>
    <s v="55255"/>
    <s v="5188000"/>
    <x v="0"/>
    <x v="2"/>
    <s v="FINANCIAL MGMT SVCS REBATE"/>
    <s v="50000-PROGRAM EXPENDITURE BUDGET"/>
    <s v="55000-INTRAGOVERNMENTAL SERVICES"/>
    <m/>
    <n v="0"/>
    <n v="0"/>
    <n v="101.68"/>
    <n v="0"/>
    <n v="-101.68"/>
    <s v="N/A"/>
    <n v="0"/>
    <n v="0"/>
    <n v="0"/>
    <n v="0"/>
    <n v="0"/>
    <n v="0"/>
    <n v="0"/>
    <n v="0"/>
    <n v="0"/>
    <n v="76.26"/>
    <n v="0"/>
    <n v="25.42"/>
    <n v="0"/>
    <s v="RADIO COMM SRVS CIP FUND"/>
    <s v="KCIT Radio Comm Infrastructure"/>
    <s v="RADIO COMM INFRASTRCTR RV"/>
    <s v="DATA PROCESSING"/>
  </r>
  <r>
    <s v="000003473"/>
    <s v="1111945"/>
    <x v="1"/>
    <s v="55255"/>
    <s v="5188000"/>
    <x v="1"/>
    <x v="2"/>
    <s v="FINANCIAL MGMT SVCS REBATE"/>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1945"/>
    <x v="1"/>
    <s v="55347"/>
    <s v="5188000"/>
    <x v="0"/>
    <x v="2"/>
    <s v="BRC SVC CHARGES"/>
    <s v="50000-PROGRAM EXPENDITURE BUDGET"/>
    <s v="55000-INTRAGOVERNMENTAL SERVICES"/>
    <m/>
    <n v="0"/>
    <n v="0"/>
    <n v="1672.4"/>
    <n v="0"/>
    <n v="-1672.4"/>
    <s v="N/A"/>
    <n v="0"/>
    <n v="0"/>
    <n v="0"/>
    <n v="0"/>
    <n v="0"/>
    <n v="0"/>
    <n v="0"/>
    <n v="0"/>
    <n v="0"/>
    <n v="1254.3"/>
    <n v="0"/>
    <n v="418.1"/>
    <n v="0"/>
    <s v="RADIO COMM SRVS CIP FUND"/>
    <s v="KCIT Radio Comm Infrastructure"/>
    <s v="RADIO COMM INFRASTRCTR RV"/>
    <s v="DATA PROCESSING"/>
  </r>
  <r>
    <s v="000003473"/>
    <s v="1111945"/>
    <x v="1"/>
    <s v="55347"/>
    <s v="5188000"/>
    <x v="1"/>
    <x v="2"/>
    <s v="BRC SVC CHARGES"/>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5920"/>
    <x v="0"/>
    <s v="16900"/>
    <s v="0000000"/>
    <x v="0"/>
    <x v="0"/>
    <s v="CONSTRUCTION WORK IN PROGRESS CWIP"/>
    <s v="BS160-CAPITAL ASSETS"/>
    <s v="B1690-CWIP"/>
    <m/>
    <n v="0"/>
    <n v="0"/>
    <n v="-58712.630000000005"/>
    <n v="3551.62"/>
    <n v="55161.01"/>
    <s v="N/A"/>
    <n v="29852.53"/>
    <n v="29192.33"/>
    <n v="35362.07"/>
    <n v="29317.73"/>
    <n v="47499.07"/>
    <n v="103184.36"/>
    <n v="80236.78"/>
    <n v="24872.54"/>
    <n v="322413.22000000003"/>
    <n v="-493077.99"/>
    <n v="27738.43"/>
    <n v="-236591.07"/>
    <n v="-58712.630000000005"/>
    <s v="RADIO COMM SRVS CIP FUND"/>
    <s v="Next Gen Land Mobile Radio Sys"/>
    <s v="DEFAULT"/>
    <s v="Default"/>
  </r>
  <r>
    <s v="000003473"/>
    <s v="1115920"/>
    <x v="0"/>
    <s v="16900"/>
    <s v="0000000"/>
    <x v="1"/>
    <x v="0"/>
    <s v="CONSTRUCTION WORK IN PROGRESS CWIP"/>
    <s v="BS160-CAPITAL ASSETS"/>
    <s v="B1690-CWIP"/>
    <m/>
    <n v="0"/>
    <n v="0"/>
    <n v="414948.95"/>
    <n v="20753.4"/>
    <n v="-435702.35000000003"/>
    <s v="N/A"/>
    <n v="41374.73"/>
    <n v="124159.07"/>
    <n v="57438.090000000004"/>
    <n v="73602.11"/>
    <n v="61076.93"/>
    <n v="57883.020000000004"/>
    <n v="-585"/>
    <n v="0"/>
    <n v="0"/>
    <n v="0"/>
    <n v="0"/>
    <n v="0"/>
    <n v="0"/>
    <s v="RADIO COMM SRVS CIP FUND"/>
    <s v="Next Gen Land Mobile Radio Sys"/>
    <s v="DEFAULT"/>
    <s v="Default"/>
  </r>
  <r>
    <s v="000003473"/>
    <s v="1115920"/>
    <x v="1"/>
    <s v="51110"/>
    <s v="5188000"/>
    <x v="0"/>
    <x v="2"/>
    <s v="REGULAR SALARIED EMPLOYEE"/>
    <s v="50000-PROGRAM EXPENDITURE BUDGET"/>
    <s v="51000-WAGES AND BENEFITS"/>
    <s v="51100-SALARIES/WAGES"/>
    <n v="0"/>
    <n v="0"/>
    <n v="258776.29"/>
    <n v="0"/>
    <n v="-258776.29"/>
    <s v="N/A"/>
    <n v="0"/>
    <n v="0"/>
    <n v="0"/>
    <n v="0"/>
    <n v="0"/>
    <n v="0"/>
    <n v="0"/>
    <n v="0"/>
    <n v="0"/>
    <n v="179143.77"/>
    <n v="0"/>
    <n v="68445.6"/>
    <n v="11186.92"/>
    <s v="RADIO COMM SRVS CIP FUND"/>
    <s v="Next Gen Land Mobile Radio Sys"/>
    <s v="RADIO COMM INFRASTRCTR RV"/>
    <s v="DATA PROCESSING"/>
  </r>
  <r>
    <s v="000003473"/>
    <s v="1115920"/>
    <x v="1"/>
    <s v="51110"/>
    <s v="5188000"/>
    <x v="1"/>
    <x v="2"/>
    <s v="REGULAR SALARIED EMPLOYEE"/>
    <s v="50000-PROGRAM EXPENDITURE BUDGET"/>
    <s v="51000-WAGES AND BENEFITS"/>
    <s v="51100-SALARIES/WAGES"/>
    <n v="0"/>
    <n v="0"/>
    <n v="0"/>
    <n v="0"/>
    <n v="0"/>
    <s v="N/A"/>
    <n v="0"/>
    <n v="0"/>
    <n v="0"/>
    <n v="0"/>
    <n v="0"/>
    <n v="0"/>
    <n v="0"/>
    <n v="0"/>
    <n v="0"/>
    <n v="0"/>
    <n v="0"/>
    <n v="0"/>
    <n v="0"/>
    <s v="RADIO COMM SRVS CIP FUND"/>
    <s v="Next Gen Land Mobile Radio Sys"/>
    <s v="RADIO COMM INFRASTRCTR RV"/>
    <s v="DATA PROCESSING"/>
  </r>
  <r>
    <s v="000003473"/>
    <s v="1115920"/>
    <x v="1"/>
    <s v="51315"/>
    <s v="5188000"/>
    <x v="0"/>
    <x v="2"/>
    <s v="MED DENTAL LIFE INS BENEFITS/NON 587"/>
    <s v="50000-PROGRAM EXPENDITURE BUDGET"/>
    <s v="51000-WAGES AND BENEFITS"/>
    <s v="51300-PERSONNEL BENEFITS"/>
    <n v="0"/>
    <n v="0"/>
    <n v="31493.11"/>
    <n v="0"/>
    <n v="-31493.11"/>
    <s v="N/A"/>
    <n v="0"/>
    <n v="0"/>
    <n v="0"/>
    <n v="0"/>
    <n v="0"/>
    <n v="0"/>
    <n v="0"/>
    <n v="0"/>
    <n v="0"/>
    <n v="23675.11"/>
    <n v="0"/>
    <n v="7818"/>
    <n v="0"/>
    <s v="RADIO COMM SRVS CIP FUND"/>
    <s v="Next Gen Land Mobile Radio Sys"/>
    <s v="RADIO COMM INFRASTRCTR RV"/>
    <s v="DATA PROCESSING"/>
  </r>
  <r>
    <s v="000003473"/>
    <s v="1115920"/>
    <x v="1"/>
    <s v="51315"/>
    <s v="5188000"/>
    <x v="1"/>
    <x v="2"/>
    <s v="MED DENTAL LIFE INS BENEFITS/NON 587"/>
    <s v="50000-PROGRAM EXPENDITURE BUDGET"/>
    <s v="51000-WAGES AND BENEFITS"/>
    <s v="51300-PERSONNEL BENEFITS"/>
    <n v="0"/>
    <n v="0"/>
    <n v="0"/>
    <n v="0"/>
    <n v="0"/>
    <s v="N/A"/>
    <n v="0"/>
    <n v="0"/>
    <n v="0"/>
    <n v="0"/>
    <n v="0"/>
    <n v="0"/>
    <n v="0"/>
    <n v="0"/>
    <n v="0"/>
    <n v="0"/>
    <n v="0"/>
    <n v="0"/>
    <n v="0"/>
    <s v="RADIO COMM SRVS CIP FUND"/>
    <s v="Next Gen Land Mobile Radio Sys"/>
    <s v="RADIO COMM INFRASTRCTR RV"/>
    <s v="DATA PROCESSING"/>
  </r>
  <r>
    <s v="000003473"/>
    <s v="1115920"/>
    <x v="1"/>
    <s v="51320"/>
    <s v="5188000"/>
    <x v="0"/>
    <x v="2"/>
    <s v="SOCIAL SECURITY MEDICARE FICA"/>
    <s v="50000-PROGRAM EXPENDITURE BUDGET"/>
    <s v="51000-WAGES AND BENEFITS"/>
    <s v="51300-PERSONNEL BENEFITS"/>
    <n v="0"/>
    <n v="0"/>
    <n v="17349.170000000002"/>
    <n v="0"/>
    <n v="-17349.170000000002"/>
    <s v="N/A"/>
    <n v="0"/>
    <n v="0"/>
    <n v="0"/>
    <n v="0"/>
    <n v="0"/>
    <n v="0"/>
    <n v="0"/>
    <n v="0"/>
    <n v="0"/>
    <n v="13424.43"/>
    <n v="0"/>
    <n v="3284.9900000000002"/>
    <n v="639.75"/>
    <s v="RADIO COMM SRVS CIP FUND"/>
    <s v="Next Gen Land Mobile Radio Sys"/>
    <s v="RADIO COMM INFRASTRCTR RV"/>
    <s v="DATA PROCESSING"/>
  </r>
  <r>
    <s v="000003473"/>
    <s v="1115920"/>
    <x v="1"/>
    <s v="51320"/>
    <s v="5188000"/>
    <x v="1"/>
    <x v="2"/>
    <s v="SOCIAL SECURITY MEDICARE FICA"/>
    <s v="50000-PROGRAM EXPENDITURE BUDGET"/>
    <s v="51000-WAGES AND BENEFITS"/>
    <s v="51300-PERSONNEL BENEFITS"/>
    <n v="0"/>
    <n v="0"/>
    <n v="0"/>
    <n v="0"/>
    <n v="0"/>
    <s v="N/A"/>
    <n v="0"/>
    <n v="0"/>
    <n v="0"/>
    <n v="0"/>
    <n v="0"/>
    <n v="0"/>
    <n v="0"/>
    <n v="0"/>
    <n v="0"/>
    <n v="0"/>
    <n v="0"/>
    <n v="0"/>
    <n v="0"/>
    <s v="RADIO COMM SRVS CIP FUND"/>
    <s v="Next Gen Land Mobile Radio Sys"/>
    <s v="RADIO COMM INFRASTRCTR RV"/>
    <s v="DATA PROCESSING"/>
  </r>
  <r>
    <s v="000003473"/>
    <s v="1115920"/>
    <x v="1"/>
    <s v="51330"/>
    <s v="5188000"/>
    <x v="0"/>
    <x v="2"/>
    <s v="RETIREMENT"/>
    <s v="50000-PROGRAM EXPENDITURE BUDGET"/>
    <s v="51000-WAGES AND BENEFITS"/>
    <s v="51300-PERSONNEL BENEFITS"/>
    <n v="0"/>
    <n v="0"/>
    <n v="21437.350000000002"/>
    <n v="0"/>
    <n v="-21437.350000000002"/>
    <s v="N/A"/>
    <n v="0"/>
    <n v="0"/>
    <n v="0"/>
    <n v="0"/>
    <n v="0"/>
    <n v="0"/>
    <n v="0"/>
    <n v="0"/>
    <n v="0"/>
    <n v="14259.41"/>
    <n v="0"/>
    <n v="6304.16"/>
    <n v="873.78"/>
    <s v="RADIO COMM SRVS CIP FUND"/>
    <s v="Next Gen Land Mobile Radio Sys"/>
    <s v="RADIO COMM INFRASTRCTR RV"/>
    <s v="DATA PROCESSING"/>
  </r>
  <r>
    <s v="000003473"/>
    <s v="1115920"/>
    <x v="1"/>
    <s v="51330"/>
    <s v="5188000"/>
    <x v="1"/>
    <x v="2"/>
    <s v="RETIREMENT"/>
    <s v="50000-PROGRAM EXPENDITURE BUDGET"/>
    <s v="51000-WAGES AND BENEFITS"/>
    <s v="51300-PERSONNEL BENEFITS"/>
    <n v="0"/>
    <n v="0"/>
    <n v="0"/>
    <n v="0"/>
    <n v="0"/>
    <s v="N/A"/>
    <n v="0"/>
    <n v="0"/>
    <n v="0"/>
    <n v="0"/>
    <n v="0"/>
    <n v="0"/>
    <n v="0"/>
    <n v="0"/>
    <n v="0"/>
    <n v="0"/>
    <n v="0"/>
    <n v="0"/>
    <n v="0"/>
    <s v="RADIO COMM SRVS CIP FUND"/>
    <s v="Next Gen Land Mobile Radio Sys"/>
    <s v="RADIO COMM INFRASTRCTR RV"/>
    <s v="DATA PROCESSING"/>
  </r>
  <r>
    <s v="000003473"/>
    <s v="1115920"/>
    <x v="1"/>
    <s v="51355"/>
    <s v="5188000"/>
    <x v="0"/>
    <x v="2"/>
    <s v="FLEX BENEFIT CASHBACK"/>
    <s v="50000-PROGRAM EXPENDITURE BUDGET"/>
    <s v="51000-WAGES AND BENEFITS"/>
    <s v="51300-PERSONNEL BENEFITS"/>
    <n v="0"/>
    <n v="0"/>
    <n v="318.04"/>
    <n v="0"/>
    <n v="-318.04"/>
    <s v="N/A"/>
    <n v="0"/>
    <n v="0"/>
    <n v="0"/>
    <n v="0"/>
    <n v="0"/>
    <n v="0"/>
    <n v="0"/>
    <n v="0"/>
    <n v="0"/>
    <n v="97.5"/>
    <n v="0"/>
    <n v="220.54"/>
    <n v="0"/>
    <s v="RADIO COMM SRVS CIP FUND"/>
    <s v="Next Gen Land Mobile Radio Sys"/>
    <s v="RADIO COMM INFRASTRCTR RV"/>
    <s v="DATA PROCESSING"/>
  </r>
  <r>
    <s v="000003473"/>
    <s v="1115920"/>
    <x v="1"/>
    <s v="51355"/>
    <s v="5188000"/>
    <x v="1"/>
    <x v="2"/>
    <s v="FLEX BENEFIT CASHBACK"/>
    <s v="50000-PROGRAM EXPENDITURE BUDGET"/>
    <s v="51000-WAGES AND BENEFITS"/>
    <s v="51300-PERSONNEL BENEFITS"/>
    <n v="0"/>
    <n v="0"/>
    <n v="0"/>
    <n v="0"/>
    <n v="0"/>
    <s v="N/A"/>
    <n v="0"/>
    <n v="0"/>
    <n v="0"/>
    <n v="0"/>
    <n v="0"/>
    <n v="0"/>
    <n v="0"/>
    <n v="0"/>
    <n v="0"/>
    <n v="0"/>
    <n v="0"/>
    <n v="0"/>
    <n v="0"/>
    <s v="RADIO COMM SRVS CIP FUND"/>
    <s v="Next Gen Land Mobile Radio Sys"/>
    <s v="RADIO COMM INFRASTRCTR RV"/>
    <s v="DATA PROCESSING"/>
  </r>
  <r>
    <s v="000003473"/>
    <s v="1115920"/>
    <x v="1"/>
    <s v="52110"/>
    <s v="5188000"/>
    <x v="0"/>
    <x v="2"/>
    <s v="OFFICE SUPPLIES"/>
    <s v="50000-PROGRAM EXPENDITURE BUDGET"/>
    <s v="52000-SUPPLIES"/>
    <m/>
    <n v="0"/>
    <n v="0"/>
    <n v="78.08"/>
    <n v="0"/>
    <n v="-78.08"/>
    <s v="N/A"/>
    <n v="0"/>
    <n v="0"/>
    <n v="0"/>
    <n v="0"/>
    <n v="0"/>
    <n v="0"/>
    <n v="0"/>
    <n v="0"/>
    <n v="0"/>
    <n v="78.08"/>
    <n v="0"/>
    <n v="0"/>
    <n v="0"/>
    <s v="RADIO COMM SRVS CIP FUND"/>
    <s v="Next Gen Land Mobile Radio Sys"/>
    <s v="RADIO COMM INFRASTRCTR RV"/>
    <s v="DATA PROCESSING"/>
  </r>
  <r>
    <s v="000003473"/>
    <s v="1115920"/>
    <x v="1"/>
    <s v="52110"/>
    <s v="5188000"/>
    <x v="1"/>
    <x v="2"/>
    <s v="OFFICE SUPPLIES"/>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2189"/>
    <s v="5188000"/>
    <x v="0"/>
    <x v="2"/>
    <s v="SOFTWARE NONCAP"/>
    <s v="50000-PROGRAM EXPENDITURE BUDGET"/>
    <s v="52000-SUPPLIES"/>
    <m/>
    <n v="0"/>
    <n v="0"/>
    <n v="271.78000000000003"/>
    <n v="0"/>
    <n v="-271.78000000000003"/>
    <s v="N/A"/>
    <n v="0"/>
    <n v="0"/>
    <n v="0"/>
    <n v="0"/>
    <n v="0"/>
    <n v="0"/>
    <n v="0"/>
    <n v="0"/>
    <n v="0"/>
    <n v="0"/>
    <n v="0"/>
    <n v="271.78000000000003"/>
    <n v="0"/>
    <s v="RADIO COMM SRVS CIP FUND"/>
    <s v="Next Gen Land Mobile Radio Sys"/>
    <s v="RADIO COMM INFRASTRCTR RV"/>
    <s v="DATA PROCESSING"/>
  </r>
  <r>
    <s v="000003473"/>
    <s v="1115920"/>
    <x v="1"/>
    <s v="52189"/>
    <s v="5188000"/>
    <x v="1"/>
    <x v="2"/>
    <s v="SOFTWARE NONCAP"/>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2190"/>
    <s v="5188000"/>
    <x v="0"/>
    <x v="2"/>
    <s v="SUPPLIES IT"/>
    <s v="50000-PROGRAM EXPENDITURE BUDGET"/>
    <s v="52000-SUPPLIES"/>
    <m/>
    <n v="0"/>
    <n v="0"/>
    <n v="65.98"/>
    <n v="0"/>
    <n v="-65.98"/>
    <s v="N/A"/>
    <n v="0"/>
    <n v="0"/>
    <n v="0"/>
    <n v="0"/>
    <n v="0"/>
    <n v="0"/>
    <n v="0"/>
    <n v="0"/>
    <n v="0"/>
    <n v="65.98"/>
    <n v="0"/>
    <n v="0"/>
    <n v="0"/>
    <s v="RADIO COMM SRVS CIP FUND"/>
    <s v="Next Gen Land Mobile Radio Sys"/>
    <s v="RADIO COMM INFRASTRCTR RV"/>
    <s v="DATA PROCESSING"/>
  </r>
  <r>
    <s v="000003473"/>
    <s v="1115920"/>
    <x v="1"/>
    <s v="52190"/>
    <s v="5188000"/>
    <x v="1"/>
    <x v="2"/>
    <s v="SUPPLIES IT"/>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2222"/>
    <s v="5188000"/>
    <x v="0"/>
    <x v="2"/>
    <s v="SUPPLIES COMMUNICATIONS"/>
    <s v="50000-PROGRAM EXPENDITURE BUDGET"/>
    <s v="52000-SUPPLIES"/>
    <m/>
    <n v="0"/>
    <n v="0"/>
    <n v="109.5"/>
    <n v="0"/>
    <n v="-109.5"/>
    <s v="N/A"/>
    <n v="0"/>
    <n v="0"/>
    <n v="0"/>
    <n v="0"/>
    <n v="0"/>
    <n v="0"/>
    <n v="0"/>
    <n v="0"/>
    <n v="0"/>
    <n v="109.5"/>
    <n v="0"/>
    <n v="0"/>
    <n v="0"/>
    <s v="RADIO COMM SRVS CIP FUND"/>
    <s v="Next Gen Land Mobile Radio Sys"/>
    <s v="RADIO COMM INFRASTRCTR RV"/>
    <s v="DATA PROCESSING"/>
  </r>
  <r>
    <s v="000003473"/>
    <s v="1115920"/>
    <x v="1"/>
    <s v="52222"/>
    <s v="5188000"/>
    <x v="1"/>
    <x v="2"/>
    <s v="SUPPLIES COMMUNICATIONS"/>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2290"/>
    <s v="5188000"/>
    <x v="0"/>
    <x v="2"/>
    <s v="MISC OPERATING SUPPLIES"/>
    <s v="50000-PROGRAM EXPENDITURE BUDGET"/>
    <s v="52000-SUPPLIES"/>
    <m/>
    <n v="0"/>
    <n v="0"/>
    <n v="108.41"/>
    <n v="0"/>
    <n v="-108.41"/>
    <s v="N/A"/>
    <n v="0"/>
    <n v="0"/>
    <n v="0"/>
    <n v="0"/>
    <n v="0"/>
    <n v="0"/>
    <n v="0"/>
    <n v="0"/>
    <n v="0"/>
    <n v="108.41"/>
    <n v="0"/>
    <n v="0"/>
    <n v="0"/>
    <s v="RADIO COMM SRVS CIP FUND"/>
    <s v="Next Gen Land Mobile Radio Sys"/>
    <s v="RADIO COMM INFRASTRCTR RV"/>
    <s v="DATA PROCESSING"/>
  </r>
  <r>
    <s v="000003473"/>
    <s v="1115920"/>
    <x v="1"/>
    <s v="52290"/>
    <s v="5188000"/>
    <x v="1"/>
    <x v="2"/>
    <s v="MISC OPERATING SUPPLIES"/>
    <s v="50000-PROGRAM EXPENDITURE BUDGET"/>
    <s v="52000-SUPPLIES"/>
    <m/>
    <n v="0"/>
    <n v="0"/>
    <n v="0"/>
    <n v="0"/>
    <n v="0"/>
    <s v="N/A"/>
    <n v="0"/>
    <n v="0"/>
    <n v="0"/>
    <n v="0"/>
    <n v="0"/>
    <n v="0"/>
    <n v="0"/>
    <n v="0"/>
    <n v="0"/>
    <n v="0"/>
    <n v="0"/>
    <n v="0"/>
    <n v="0"/>
    <s v="RADIO COMM SRVS CIP FUND"/>
    <s v="Next Gen Land Mobile Radio Sys"/>
    <s v="RADIO COMM INFRASTRCTR RV"/>
    <s v="DATA PROCESSING"/>
  </r>
  <r>
    <s v="000003473"/>
    <s v="1115920"/>
    <x v="1"/>
    <s v="53100"/>
    <s v="5188000"/>
    <x v="0"/>
    <x v="2"/>
    <s v="ADVERTISING"/>
    <s v="50000-PROGRAM EXPENDITURE BUDGET"/>
    <s v="53000-SERVICES-OTHER CHARGES"/>
    <m/>
    <n v="0"/>
    <n v="0"/>
    <n v="849.35"/>
    <n v="0"/>
    <n v="-849.35"/>
    <s v="N/A"/>
    <n v="0"/>
    <n v="0"/>
    <n v="0"/>
    <n v="0"/>
    <n v="0"/>
    <n v="0"/>
    <n v="0"/>
    <n v="0"/>
    <n v="0"/>
    <n v="700.35"/>
    <n v="0"/>
    <n v="36.25"/>
    <n v="112.75"/>
    <s v="RADIO COMM SRVS CIP FUND"/>
    <s v="Next Gen Land Mobile Radio Sys"/>
    <s v="RADIO COMM INFRASTRCTR RV"/>
    <s v="DATA PROCESSING"/>
  </r>
  <r>
    <s v="000003473"/>
    <s v="1115920"/>
    <x v="1"/>
    <s v="53100"/>
    <s v="5188000"/>
    <x v="1"/>
    <x v="2"/>
    <s v="ADVERTISING"/>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102"/>
    <s v="5188000"/>
    <x v="0"/>
    <x v="2"/>
    <s v="PROFESSIONAL SERVICES"/>
    <s v="50000-PROGRAM EXPENDITURE BUDGET"/>
    <s v="53000-SERVICES-OTHER CHARGES"/>
    <m/>
    <n v="0"/>
    <n v="0"/>
    <n v="225"/>
    <n v="0"/>
    <n v="-225"/>
    <s v="N/A"/>
    <n v="0"/>
    <n v="0"/>
    <n v="0"/>
    <n v="0"/>
    <n v="0"/>
    <n v="0"/>
    <n v="0"/>
    <n v="0"/>
    <n v="0"/>
    <n v="0"/>
    <n v="0"/>
    <n v="0"/>
    <n v="225"/>
    <s v="RADIO COMM SRVS CIP FUND"/>
    <s v="Next Gen Land Mobile Radio Sys"/>
    <s v="RADIO COMM INFRASTRCTR RV"/>
    <s v="DATA PROCESSING"/>
  </r>
  <r>
    <s v="000003473"/>
    <s v="1115920"/>
    <x v="1"/>
    <s v="53102"/>
    <s v="5188000"/>
    <x v="1"/>
    <x v="2"/>
    <s v="PROFESSIONAL SERVICES"/>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104"/>
    <s v="5188000"/>
    <x v="0"/>
    <x v="2"/>
    <s v="CONSULTANT SERVICES"/>
    <s v="50000-PROGRAM EXPENDITURE BUDGET"/>
    <s v="53000-SERVICES-OTHER CHARGES"/>
    <m/>
    <n v="0"/>
    <n v="0"/>
    <n v="1680"/>
    <n v="0"/>
    <n v="-1680"/>
    <s v="N/A"/>
    <n v="0"/>
    <n v="0"/>
    <n v="0"/>
    <n v="0"/>
    <n v="0"/>
    <n v="0"/>
    <n v="0"/>
    <n v="0"/>
    <n v="0"/>
    <n v="0"/>
    <n v="0"/>
    <n v="1680"/>
    <n v="0"/>
    <s v="RADIO COMM SRVS CIP FUND"/>
    <s v="Next Gen Land Mobile Radio Sys"/>
    <s v="RADIO COMM INFRASTRCTR RV"/>
    <s v="DATA PROCESSING"/>
  </r>
  <r>
    <s v="000003473"/>
    <s v="1115920"/>
    <x v="1"/>
    <s v="53104"/>
    <s v="5188000"/>
    <x v="1"/>
    <x v="2"/>
    <s v="CONSULTANT SERVICES"/>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105"/>
    <s v="5188000"/>
    <x v="0"/>
    <x v="2"/>
    <s v="OTHER CONTRACTUAL PROF SVCS"/>
    <s v="50000-PROGRAM EXPENDITURE BUDGET"/>
    <s v="53000-SERVICES-OTHER CHARGES"/>
    <m/>
    <n v="0"/>
    <n v="0"/>
    <n v="211418.68"/>
    <n v="0"/>
    <n v="-211418.68"/>
    <s v="N/A"/>
    <n v="0"/>
    <n v="0"/>
    <n v="0"/>
    <n v="0"/>
    <n v="0"/>
    <n v="0"/>
    <n v="0"/>
    <n v="0"/>
    <n v="0"/>
    <n v="29218.68"/>
    <n v="0"/>
    <n v="182200"/>
    <n v="0"/>
    <s v="RADIO COMM SRVS CIP FUND"/>
    <s v="Next Gen Land Mobile Radio Sys"/>
    <s v="RADIO COMM INFRASTRCTR RV"/>
    <s v="DATA PROCESSING"/>
  </r>
  <r>
    <s v="000003473"/>
    <s v="1115920"/>
    <x v="1"/>
    <s v="53105"/>
    <s v="5188000"/>
    <x v="1"/>
    <x v="2"/>
    <s v="OTHER CONTRACTUAL PROF SVCS"/>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310"/>
    <s v="5188000"/>
    <x v="0"/>
    <x v="2"/>
    <s v="TRAVEL SUBSISTENCE IN STATE"/>
    <s v="50000-PROGRAM EXPENDITURE BUDGET"/>
    <s v="53000-SERVICES-OTHER CHARGES"/>
    <m/>
    <n v="0"/>
    <n v="0"/>
    <n v="396"/>
    <n v="0"/>
    <n v="-396"/>
    <s v="N/A"/>
    <n v="0"/>
    <n v="0"/>
    <n v="0"/>
    <n v="0"/>
    <n v="0"/>
    <n v="0"/>
    <n v="0"/>
    <n v="0"/>
    <n v="0"/>
    <n v="363"/>
    <n v="0"/>
    <n v="33"/>
    <n v="0"/>
    <s v="RADIO COMM SRVS CIP FUND"/>
    <s v="Next Gen Land Mobile Radio Sys"/>
    <s v="RADIO COMM INFRASTRCTR RV"/>
    <s v="DATA PROCESSING"/>
  </r>
  <r>
    <s v="000003473"/>
    <s v="1115920"/>
    <x v="1"/>
    <s v="53310"/>
    <s v="5188000"/>
    <x v="1"/>
    <x v="2"/>
    <s v="TRAVEL SUBSISTENCE IN STATE"/>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311"/>
    <s v="5188000"/>
    <x v="0"/>
    <x v="2"/>
    <s v="TRAVEL SUBSISTENCE OUT OF STATE"/>
    <s v="50000-PROGRAM EXPENDITURE BUDGET"/>
    <s v="53000-SERVICES-OTHER CHARGES"/>
    <m/>
    <n v="0"/>
    <n v="0"/>
    <n v="8654.710000000001"/>
    <n v="0"/>
    <n v="-8654.710000000001"/>
    <s v="N/A"/>
    <n v="0"/>
    <n v="0"/>
    <n v="0"/>
    <n v="0"/>
    <n v="0"/>
    <n v="0"/>
    <n v="0"/>
    <n v="0"/>
    <n v="0"/>
    <n v="3911.53"/>
    <n v="0"/>
    <n v="3869.75"/>
    <n v="873.4300000000001"/>
    <s v="RADIO COMM SRVS CIP FUND"/>
    <s v="Next Gen Land Mobile Radio Sys"/>
    <s v="RADIO COMM INFRASTRCTR RV"/>
    <s v="DATA PROCESSING"/>
  </r>
  <r>
    <s v="000003473"/>
    <s v="1115920"/>
    <x v="1"/>
    <s v="53311"/>
    <s v="5188000"/>
    <x v="1"/>
    <x v="2"/>
    <s v="TRAVEL SUBSISTENCE OUT OF STATE"/>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330"/>
    <s v="5188000"/>
    <x v="0"/>
    <x v="2"/>
    <s v="PURCHASED TRANSPORTATION"/>
    <s v="50000-PROGRAM EXPENDITURE BUDGET"/>
    <s v="53000-SERVICES-OTHER CHARGES"/>
    <m/>
    <n v="0"/>
    <n v="0"/>
    <n v="298.64"/>
    <n v="0"/>
    <n v="-298.64"/>
    <s v="N/A"/>
    <n v="0"/>
    <n v="0"/>
    <n v="0"/>
    <n v="0"/>
    <n v="0"/>
    <n v="0"/>
    <n v="0"/>
    <n v="0"/>
    <n v="0"/>
    <n v="145.68"/>
    <n v="0"/>
    <n v="152.96"/>
    <n v="0"/>
    <s v="RADIO COMM SRVS CIP FUND"/>
    <s v="Next Gen Land Mobile Radio Sys"/>
    <s v="RADIO COMM INFRASTRCTR RV"/>
    <s v="DATA PROCESSING"/>
  </r>
  <r>
    <s v="000003473"/>
    <s v="1115920"/>
    <x v="1"/>
    <s v="53330"/>
    <s v="5188000"/>
    <x v="1"/>
    <x v="2"/>
    <s v="PURCHASED TRANSPORTATION"/>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3890"/>
    <s v="5188000"/>
    <x v="0"/>
    <x v="2"/>
    <s v="MISC SERVICES CHARGES"/>
    <s v="50000-PROGRAM EXPENDITURE BUDGET"/>
    <s v="53000-SERVICES-OTHER CHARGES"/>
    <m/>
    <n v="0"/>
    <n v="0"/>
    <n v="72.58"/>
    <n v="0"/>
    <n v="-72.58"/>
    <s v="N/A"/>
    <n v="0"/>
    <n v="0"/>
    <n v="0"/>
    <n v="0"/>
    <n v="0"/>
    <n v="0"/>
    <n v="0"/>
    <n v="0"/>
    <n v="0"/>
    <n v="22.5"/>
    <n v="0"/>
    <n v="47.08"/>
    <n v="3"/>
    <s v="RADIO COMM SRVS CIP FUND"/>
    <s v="Next Gen Land Mobile Radio Sys"/>
    <s v="RADIO COMM INFRASTRCTR RV"/>
    <s v="DATA PROCESSING"/>
  </r>
  <r>
    <s v="000003473"/>
    <s v="1115920"/>
    <x v="1"/>
    <s v="53890"/>
    <s v="5188000"/>
    <x v="1"/>
    <x v="2"/>
    <s v="MISC SERVICES CHARGES"/>
    <s v="50000-PROGRAM EXPENDITURE BUDGET"/>
    <s v="53000-SERVICES-OTHER CHARGES"/>
    <m/>
    <n v="0"/>
    <n v="0"/>
    <n v="0"/>
    <n v="0"/>
    <n v="0"/>
    <s v="N/A"/>
    <n v="0"/>
    <n v="0"/>
    <n v="0"/>
    <n v="0"/>
    <n v="0"/>
    <n v="0"/>
    <n v="0"/>
    <n v="0"/>
    <n v="0"/>
    <n v="0"/>
    <n v="0"/>
    <n v="0"/>
    <n v="0"/>
    <s v="RADIO COMM SRVS CIP FUND"/>
    <s v="Next Gen Land Mobile Radio Sys"/>
    <s v="RADIO COMM INFRASTRCTR RV"/>
    <s v="DATA PROCESSING"/>
  </r>
  <r>
    <s v="000003473"/>
    <s v="1115920"/>
    <x v="1"/>
    <s v="55010"/>
    <s v="5188000"/>
    <x v="0"/>
    <x v="2"/>
    <s v="MOTOR POOL ER R SERVICE"/>
    <s v="50000-PROGRAM EXPENDITURE BUDGET"/>
    <s v="55000-INTRAGOVERNMENTAL SERVICES"/>
    <m/>
    <n v="0"/>
    <n v="0"/>
    <n v="551"/>
    <n v="0"/>
    <n v="-551"/>
    <s v="N/A"/>
    <n v="0"/>
    <n v="0"/>
    <n v="0"/>
    <n v="0"/>
    <n v="0"/>
    <n v="0"/>
    <n v="0"/>
    <n v="0"/>
    <n v="0"/>
    <n v="98"/>
    <n v="0"/>
    <n v="355"/>
    <n v="98"/>
    <s v="RADIO COMM SRVS CIP FUND"/>
    <s v="Next Gen Land Mobile Radio Sys"/>
    <s v="RADIO COMM INFRASTRCTR RV"/>
    <s v="DATA PROCESSING"/>
  </r>
  <r>
    <s v="000003473"/>
    <s v="1115920"/>
    <x v="1"/>
    <s v="55010"/>
    <s v="5188000"/>
    <x v="1"/>
    <x v="2"/>
    <s v="MOTOR POOL ER R SERVICE"/>
    <s v="50000-PROGRAM EXPENDITURE BUDGET"/>
    <s v="55000-INTRAGOVERNMENTAL SERVICES"/>
    <m/>
    <n v="0"/>
    <n v="0"/>
    <n v="0"/>
    <n v="0"/>
    <n v="0"/>
    <s v="N/A"/>
    <n v="0"/>
    <n v="0"/>
    <n v="0"/>
    <n v="0"/>
    <n v="0"/>
    <n v="0"/>
    <n v="0"/>
    <n v="0"/>
    <n v="0"/>
    <n v="0"/>
    <n v="0"/>
    <n v="0"/>
    <n v="0"/>
    <s v="RADIO COMM SRVS CIP FUND"/>
    <s v="Next Gen Land Mobile Radio Sys"/>
    <s v="RADIO COMM INFRASTRCTR RV"/>
    <s v="DATA PROCESSING"/>
  </r>
  <r>
    <s v="000003473"/>
    <s v="1115920"/>
    <x v="1"/>
    <s v="55051"/>
    <s v="5188000"/>
    <x v="0"/>
    <x v="2"/>
    <s v="GIS CLIENT SERVICES"/>
    <s v="50000-PROGRAM EXPENDITURE BUDGET"/>
    <s v="55000-INTRAGOVERNMENTAL SERVICES"/>
    <m/>
    <n v="0"/>
    <n v="0"/>
    <n v="1974"/>
    <n v="0"/>
    <n v="-1974"/>
    <s v="N/A"/>
    <n v="0"/>
    <n v="0"/>
    <n v="0"/>
    <n v="0"/>
    <n v="0"/>
    <n v="0"/>
    <n v="0"/>
    <n v="0"/>
    <n v="0"/>
    <n v="1974"/>
    <n v="0"/>
    <n v="0"/>
    <n v="0"/>
    <s v="RADIO COMM SRVS CIP FUND"/>
    <s v="Next Gen Land Mobile Radio Sys"/>
    <s v="RADIO COMM INFRASTRCTR RV"/>
    <s v="DATA PROCESSING"/>
  </r>
  <r>
    <s v="000003473"/>
    <s v="1115920"/>
    <x v="1"/>
    <s v="55051"/>
    <s v="5188000"/>
    <x v="1"/>
    <x v="2"/>
    <s v="GIS CLIENT SERVICES"/>
    <s v="50000-PROGRAM EXPENDITURE BUDGET"/>
    <s v="55000-INTRAGOVERNMENTAL SERVICES"/>
    <m/>
    <n v="0"/>
    <n v="0"/>
    <n v="0"/>
    <n v="0"/>
    <n v="0"/>
    <s v="N/A"/>
    <n v="0"/>
    <n v="0"/>
    <n v="0"/>
    <n v="0"/>
    <n v="0"/>
    <n v="0"/>
    <n v="0"/>
    <n v="0"/>
    <n v="0"/>
    <n v="0"/>
    <n v="0"/>
    <n v="0"/>
    <n v="0"/>
    <s v="RADIO COMM SRVS CIP FUND"/>
    <s v="Next Gen Land Mobile Radio Sys"/>
    <s v="RADIO COMM INFRASTRCTR RV"/>
    <s v="DATA PROCESSING"/>
  </r>
  <r>
    <s v="000003473"/>
    <s v="1115920"/>
    <x v="1"/>
    <s v="55253"/>
    <s v="5188000"/>
    <x v="0"/>
    <x v="2"/>
    <s v="SYSTEMS SERVICES SVC"/>
    <s v="50000-PROGRAM EXPENDITURE BUDGET"/>
    <s v="55000-INTRAGOVERNMENTAL SERVICES"/>
    <m/>
    <n v="0"/>
    <n v="0"/>
    <n v="369561.81"/>
    <n v="0"/>
    <n v="-369561.81"/>
    <s v="N/A"/>
    <n v="0"/>
    <n v="0"/>
    <n v="0"/>
    <n v="0"/>
    <n v="0"/>
    <n v="0"/>
    <n v="0"/>
    <n v="0"/>
    <n v="0"/>
    <n v="235025.7"/>
    <n v="0"/>
    <n v="89836.11"/>
    <n v="44700"/>
    <s v="RADIO COMM SRVS CIP FUND"/>
    <s v="Next Gen Land Mobile Radio Sys"/>
    <s v="RADIO COMM INFRASTRCTR RV"/>
    <s v="DATA PROCESSING"/>
  </r>
  <r>
    <s v="000003473"/>
    <s v="1115920"/>
    <x v="1"/>
    <s v="55253"/>
    <s v="5188000"/>
    <x v="1"/>
    <x v="2"/>
    <s v="SYSTEMS SERVICES SVC"/>
    <s v="50000-PROGRAM EXPENDITURE BUDGET"/>
    <s v="55000-INTRAGOVERNMENTAL SERVICES"/>
    <m/>
    <n v="0"/>
    <n v="0"/>
    <n v="0"/>
    <n v="0"/>
    <n v="0"/>
    <s v="N/A"/>
    <n v="0"/>
    <n v="0"/>
    <n v="0"/>
    <n v="0"/>
    <n v="0"/>
    <n v="0"/>
    <n v="0"/>
    <n v="0"/>
    <n v="0"/>
    <n v="0"/>
    <n v="0"/>
    <n v="0"/>
    <n v="0"/>
    <s v="RADIO COMM SRVS CIP FUND"/>
    <s v="Next Gen Land Mobile Radio Sys"/>
    <s v="RADIO COMM INFRASTRCTR RV"/>
    <s v="DATA PROCESSING"/>
  </r>
  <r>
    <s v="000003473"/>
    <s v="1115922"/>
    <x v="0"/>
    <s v="16900"/>
    <s v="0000000"/>
    <x v="0"/>
    <x v="0"/>
    <s v="CONSTRUCTION WORK IN PROGRESS CWIP"/>
    <s v="BS160-CAPITAL ASSETS"/>
    <s v="B1690-CWIP"/>
    <m/>
    <n v="0"/>
    <n v="0"/>
    <n v="0"/>
    <n v="0"/>
    <n v="0"/>
    <s v="N/A"/>
    <n v="0"/>
    <n v="134028"/>
    <n v="19414.350000000002"/>
    <n v="0"/>
    <n v="0"/>
    <n v="165758"/>
    <n v="22595.53"/>
    <n v="0.02"/>
    <n v="0"/>
    <n v="-341795.9"/>
    <n v="95510.73"/>
    <n v="-95510.73"/>
    <n v="0"/>
    <s v="RADIO COMM SRVS CIP FUND"/>
    <s v="Subscriber Radios Rplc"/>
    <s v="DEFAULT"/>
    <s v="Default"/>
  </r>
  <r>
    <s v="000003473"/>
    <s v="1115922"/>
    <x v="0"/>
    <s v="16900"/>
    <s v="0000000"/>
    <x v="1"/>
    <x v="0"/>
    <s v="CONSTRUCTION WORK IN PROGRESS CWIP"/>
    <s v="BS160-CAPITAL ASSETS"/>
    <s v="B1690-CWIP"/>
    <m/>
    <n v="0"/>
    <n v="0"/>
    <n v="51556.98"/>
    <n v="298488.24"/>
    <n v="-350045.22000000003"/>
    <s v="N/A"/>
    <n v="0"/>
    <n v="51556.98"/>
    <n v="0"/>
    <n v="0"/>
    <n v="0"/>
    <n v="0"/>
    <n v="0"/>
    <n v="0"/>
    <n v="0"/>
    <n v="0"/>
    <n v="0"/>
    <n v="0"/>
    <n v="0"/>
    <s v="RADIO COMM SRVS CIP FUND"/>
    <s v="Subscriber Radios Rplc"/>
    <s v="DEFAULT"/>
    <s v="Default"/>
  </r>
  <r>
    <s v="000003473"/>
    <s v="1115922"/>
    <x v="1"/>
    <s v="39796"/>
    <s v="0000000"/>
    <x v="0"/>
    <x v="4"/>
    <s v="CONTRIB OTHER FUNDS"/>
    <s v="R3000-REVENUE"/>
    <s v="R3900-OTHER FINANCING SOURCES"/>
    <m/>
    <n v="0"/>
    <n v="0"/>
    <n v="0"/>
    <n v="0"/>
    <n v="0"/>
    <s v="N/A"/>
    <n v="0"/>
    <n v="0"/>
    <n v="0"/>
    <n v="0"/>
    <n v="0"/>
    <n v="0"/>
    <n v="0"/>
    <n v="0"/>
    <n v="0"/>
    <n v="0"/>
    <n v="0"/>
    <n v="0"/>
    <n v="0"/>
    <s v="RADIO COMM SRVS CIP FUND"/>
    <s v="Subscriber Radios Rplc"/>
    <s v="RADIO COMM INFRASTRCTR RV"/>
    <s v="Default"/>
  </r>
  <r>
    <s v="000003473"/>
    <s v="1115922"/>
    <x v="1"/>
    <s v="39796"/>
    <s v="0000000"/>
    <x v="1"/>
    <x v="4"/>
    <s v="CONTRIB OTHER FUNDS"/>
    <s v="R3000-REVENUE"/>
    <s v="R3900-OTHER FINANCING SOURCES"/>
    <m/>
    <n v="0"/>
    <n v="0"/>
    <n v="0"/>
    <n v="0"/>
    <n v="0"/>
    <s v="N/A"/>
    <n v="0"/>
    <n v="0"/>
    <n v="0"/>
    <n v="0"/>
    <n v="0"/>
    <n v="0"/>
    <n v="0"/>
    <n v="0"/>
    <n v="0"/>
    <n v="0"/>
    <n v="0"/>
    <n v="0"/>
    <n v="0"/>
    <s v="RADIO COMM SRVS CIP FUND"/>
    <s v="Subscriber Radios Rplc"/>
    <s v="RADIO COMM INFRASTRCTR RV"/>
    <s v="Default"/>
  </r>
  <r>
    <s v="000003473"/>
    <s v="1115922"/>
    <x v="1"/>
    <s v="52222"/>
    <s v="5188000"/>
    <x v="0"/>
    <x v="2"/>
    <s v="SUPPLIES COMMUNICATIONS"/>
    <s v="50000-PROGRAM EXPENDITURE BUDGET"/>
    <s v="52000-SUPPLIES"/>
    <m/>
    <n v="0"/>
    <n v="0"/>
    <n v="280236.64"/>
    <n v="0"/>
    <n v="-280236.64"/>
    <s v="N/A"/>
    <n v="0"/>
    <n v="0"/>
    <n v="0"/>
    <n v="0"/>
    <n v="0"/>
    <n v="0"/>
    <n v="0"/>
    <n v="0"/>
    <n v="0"/>
    <n v="176037.9"/>
    <n v="0"/>
    <n v="104198.74"/>
    <n v="0"/>
    <s v="RADIO COMM SRVS CIP FUND"/>
    <s v="Subscriber Radios Rplc"/>
    <s v="RADIO COMM INFRASTRCTR RV"/>
    <s v="DATA PROCESSING"/>
  </r>
  <r>
    <s v="000003473"/>
    <s v="1115922"/>
    <x v="1"/>
    <s v="52222"/>
    <s v="5188000"/>
    <x v="1"/>
    <x v="2"/>
    <s v="SUPPLIES COMMUNICATIONS"/>
    <s v="50000-PROGRAM EXPENDITURE BUDGET"/>
    <s v="52000-SUPPLIES"/>
    <m/>
    <n v="0"/>
    <n v="0"/>
    <n v="0"/>
    <n v="0"/>
    <n v="0"/>
    <s v="N/A"/>
    <n v="0"/>
    <n v="0"/>
    <n v="0"/>
    <n v="0"/>
    <n v="0"/>
    <n v="0"/>
    <n v="0"/>
    <n v="0"/>
    <n v="0"/>
    <n v="0"/>
    <n v="0"/>
    <n v="0"/>
    <n v="0"/>
    <s v="RADIO COMM SRVS CIP FUND"/>
    <s v="Subscriber Radios Rplc"/>
    <s v="RADIO COMM INFRASTRCTR RV"/>
    <s v="DATA PROCESSING"/>
  </r>
  <r>
    <s v="000003473"/>
    <s v="1115922"/>
    <x v="1"/>
    <s v="55352"/>
    <s v="5188000"/>
    <x v="0"/>
    <x v="2"/>
    <s v="RADIO SERVICES GENERAL"/>
    <s v="50000-PROGRAM EXPENDITURE BUDGET"/>
    <s v="55000-INTRAGOVERNMENTAL SERVICES"/>
    <m/>
    <n v="0"/>
    <n v="0"/>
    <n v="165758"/>
    <n v="0"/>
    <n v="-165758"/>
    <s v="N/A"/>
    <n v="0"/>
    <n v="0"/>
    <n v="0"/>
    <n v="0"/>
    <n v="0"/>
    <n v="0"/>
    <n v="0"/>
    <n v="0"/>
    <n v="0"/>
    <n v="165758"/>
    <n v="0"/>
    <n v="0"/>
    <n v="0"/>
    <s v="RADIO COMM SRVS CIP FUND"/>
    <s v="Subscriber Radios Rplc"/>
    <s v="RADIO COMM INFRASTRCTR RV"/>
    <s v="DATA PROCESSING"/>
  </r>
  <r>
    <s v="000003473"/>
    <s v="1115922"/>
    <x v="1"/>
    <s v="55352"/>
    <s v="5188000"/>
    <x v="1"/>
    <x v="2"/>
    <s v="RADIO SERVICES GENERAL"/>
    <s v="50000-PROGRAM EXPENDITURE BUDGET"/>
    <s v="55000-INTRAGOVERNMENTAL SERVICES"/>
    <m/>
    <n v="0"/>
    <n v="0"/>
    <n v="0"/>
    <n v="0"/>
    <n v="0"/>
    <s v="N/A"/>
    <n v="0"/>
    <n v="0"/>
    <n v="0"/>
    <n v="0"/>
    <n v="0"/>
    <n v="0"/>
    <n v="0"/>
    <n v="0"/>
    <n v="0"/>
    <n v="0"/>
    <n v="0"/>
    <n v="0"/>
    <n v="0"/>
    <s v="RADIO COMM SRVS CIP FUND"/>
    <s v="Subscriber Radios Rplc"/>
    <s v="RADIO COMM INFRASTRCTR RV"/>
    <s v="DATA PROCESSING"/>
  </r>
  <r>
    <s v="000003473"/>
    <s v="1116591"/>
    <x v="0"/>
    <s v="16900"/>
    <s v="0000000"/>
    <x v="0"/>
    <x v="0"/>
    <s v="CONSTRUCTION WORK IN PROGRESS CWIP"/>
    <s v="BS160-CAPITAL ASSETS"/>
    <s v="B1690-CWIP"/>
    <m/>
    <n v="0"/>
    <n v="0"/>
    <n v="0"/>
    <n v="-0.01"/>
    <n v="0.01"/>
    <s v="N/A"/>
    <n v="0"/>
    <n v="0"/>
    <n v="0"/>
    <n v="2781.2200000000003"/>
    <n v="0"/>
    <n v="0"/>
    <n v="0"/>
    <n v="0"/>
    <n v="0"/>
    <n v="-430.16"/>
    <n v="34698.58"/>
    <n v="-37049.64"/>
    <n v="0"/>
    <s v="RADIO COMM SRVS CIP FUND"/>
    <s v="Sobieski Tower Repair"/>
    <s v="DEFAULT"/>
    <s v="Default"/>
  </r>
  <r>
    <s v="000003473"/>
    <s v="1116591"/>
    <x v="0"/>
    <s v="16900"/>
    <s v="0000000"/>
    <x v="1"/>
    <x v="0"/>
    <s v="CONSTRUCTION WORK IN PROGRESS CWIP"/>
    <s v="BS160-CAPITAL ASSETS"/>
    <s v="B1690-CWIP"/>
    <m/>
    <n v="0"/>
    <n v="0"/>
    <n v="16203.140000000001"/>
    <n v="0"/>
    <n v="-16203.140000000001"/>
    <s v="N/A"/>
    <n v="0"/>
    <n v="3980.19"/>
    <n v="0"/>
    <n v="0"/>
    <n v="12222.95"/>
    <n v="0"/>
    <n v="0"/>
    <n v="0"/>
    <n v="0"/>
    <n v="0"/>
    <n v="0"/>
    <n v="0"/>
    <n v="0"/>
    <s v="RADIO COMM SRVS CIP FUND"/>
    <s v="Sobieski Tower Repair"/>
    <s v="DEFAULT"/>
    <s v="Default"/>
  </r>
  <r>
    <s v="000003473"/>
    <s v="1116591"/>
    <x v="1"/>
    <s v="52181"/>
    <s v="5188000"/>
    <x v="0"/>
    <x v="2"/>
    <s v="INVENTORY EQUIP 5K UNDER"/>
    <s v="50000-PROGRAM EXPENDITURE BUDGET"/>
    <s v="52000-SUPPLIES"/>
    <m/>
    <n v="0"/>
    <n v="0"/>
    <n v="2351.06"/>
    <n v="0"/>
    <n v="-2351.06"/>
    <s v="N/A"/>
    <n v="0"/>
    <n v="0"/>
    <n v="0"/>
    <n v="0"/>
    <n v="0"/>
    <n v="0"/>
    <n v="0"/>
    <n v="0"/>
    <n v="0"/>
    <n v="0"/>
    <n v="0"/>
    <n v="2351.06"/>
    <n v="0"/>
    <s v="RADIO COMM SRVS CIP FUND"/>
    <s v="Sobieski Tower Repair"/>
    <s v="RADIO COMM INFRASTRCTR RV"/>
    <s v="DATA PROCESSING"/>
  </r>
  <r>
    <s v="000003473"/>
    <s v="1116591"/>
    <x v="1"/>
    <s v="52181"/>
    <s v="5188000"/>
    <x v="1"/>
    <x v="2"/>
    <s v="INVENTORY EQUIP 5K UNDER"/>
    <s v="50000-PROGRAM EXPENDITURE BUDGET"/>
    <s v="52000-SUPPLIES"/>
    <m/>
    <n v="0"/>
    <n v="0"/>
    <n v="0"/>
    <n v="0"/>
    <n v="0"/>
    <s v="N/A"/>
    <n v="0"/>
    <n v="0"/>
    <n v="0"/>
    <n v="0"/>
    <n v="0"/>
    <n v="0"/>
    <n v="0"/>
    <n v="0"/>
    <n v="0"/>
    <n v="0"/>
    <n v="0"/>
    <n v="0"/>
    <n v="0"/>
    <s v="RADIO COMM SRVS CIP FUND"/>
    <s v="Sobieski Tower Repair"/>
    <s v="RADIO COMM INFRASTRCTR RV"/>
    <s v="DATA PROCESSING"/>
  </r>
  <r>
    <s v="000003473"/>
    <s v="1116591"/>
    <x v="1"/>
    <s v="53105"/>
    <s v="5188000"/>
    <x v="0"/>
    <x v="2"/>
    <s v="OTHER CONTRACTUAL PROF SVCS"/>
    <s v="50000-PROGRAM EXPENDITURE BUDGET"/>
    <s v="53000-SERVICES-OTHER CHARGES"/>
    <m/>
    <n v="0"/>
    <n v="0"/>
    <n v="2781.2200000000003"/>
    <n v="0"/>
    <n v="-2781.2200000000003"/>
    <s v="N/A"/>
    <n v="0"/>
    <n v="0"/>
    <n v="0"/>
    <n v="0"/>
    <n v="0"/>
    <n v="0"/>
    <n v="0"/>
    <n v="0"/>
    <n v="0"/>
    <n v="2781.2200000000003"/>
    <n v="0"/>
    <n v="0"/>
    <n v="0"/>
    <s v="RADIO COMM SRVS CIP FUND"/>
    <s v="Sobieski Tower Repair"/>
    <s v="RADIO COMM INFRASTRCTR RV"/>
    <s v="DATA PROCESSING"/>
  </r>
  <r>
    <s v="000003473"/>
    <s v="1116591"/>
    <x v="1"/>
    <s v="53105"/>
    <s v="5188000"/>
    <x v="1"/>
    <x v="2"/>
    <s v="OTHER CONTRACTUAL PROF SVCS"/>
    <s v="50000-PROGRAM EXPENDITURE BUDGET"/>
    <s v="53000-SERVICES-OTHER CHARGES"/>
    <m/>
    <n v="0"/>
    <n v="0"/>
    <n v="0"/>
    <n v="0"/>
    <n v="0"/>
    <s v="N/A"/>
    <n v="0"/>
    <n v="0"/>
    <n v="0"/>
    <n v="0"/>
    <n v="0"/>
    <n v="0"/>
    <n v="0"/>
    <n v="0"/>
    <n v="0"/>
    <n v="0"/>
    <n v="0"/>
    <n v="0"/>
    <n v="0"/>
    <s v="RADIO COMM SRVS CIP FUND"/>
    <s v="Sobieski Tower Repair"/>
    <s v="RADIO COMM INFRASTRCTR RV"/>
    <s v="DATA PROCESSING"/>
  </r>
  <r>
    <s v="000003473"/>
    <s v="1116591"/>
    <x v="1"/>
    <s v="53610"/>
    <s v="5188000"/>
    <x v="0"/>
    <x v="2"/>
    <s v="SERVICES REPAIR MAINTENANCE"/>
    <s v="50000-PROGRAM EXPENDITURE BUDGET"/>
    <s v="53000-SERVICES-OTHER CHARGES"/>
    <m/>
    <n v="0"/>
    <n v="0"/>
    <n v="34698.58"/>
    <n v="0"/>
    <n v="-34698.58"/>
    <s v="N/A"/>
    <n v="0"/>
    <n v="0"/>
    <n v="0"/>
    <n v="0"/>
    <n v="0"/>
    <n v="0"/>
    <n v="0"/>
    <n v="0"/>
    <n v="0"/>
    <n v="0"/>
    <n v="0"/>
    <n v="34698.58"/>
    <n v="0"/>
    <s v="RADIO COMM SRVS CIP FUND"/>
    <s v="Sobieski Tower Repair"/>
    <s v="RADIO COMM INFRASTRCTR RV"/>
    <s v="DATA PROCESSING"/>
  </r>
  <r>
    <s v="000003473"/>
    <s v="1116591"/>
    <x v="1"/>
    <s v="53610"/>
    <s v="5188000"/>
    <x v="1"/>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DATA PROCESSING"/>
  </r>
  <r>
    <s v="000003473"/>
    <s v="1116591"/>
    <x v="1"/>
    <s v="53610"/>
    <s v="5188800"/>
    <x v="0"/>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INFORMATION TECHNOLOGY: OPERATIONS-GENERAL"/>
  </r>
  <r>
    <s v="000003473"/>
    <s v="1116591"/>
    <x v="1"/>
    <s v="53610"/>
    <s v="5188800"/>
    <x v="1"/>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INFORMATION TECHNOLOGY: OPERATIONS-GENERAL"/>
  </r>
  <r>
    <s v="000003473"/>
    <s v="C00391X"/>
    <x v="0"/>
    <s v="22340"/>
    <s v="0000000"/>
    <x v="0"/>
    <x v="1"/>
    <s v="EXTERNAL BANK &amp; ESCROW RETENTION-CASH MGT/AP USE"/>
    <s v="BS200-CURRENT LIABILITIES"/>
    <s v="B2234-RETAINAGE PAYABLE"/>
    <m/>
    <n v="0"/>
    <n v="0"/>
    <n v="-192.5"/>
    <n v="0"/>
    <n v="192.5"/>
    <s v="N/A"/>
    <n v="0"/>
    <n v="0"/>
    <n v="0"/>
    <n v="0"/>
    <n v="0"/>
    <n v="-192.5"/>
    <n v="0"/>
    <n v="0"/>
    <n v="0"/>
    <n v="0"/>
    <n v="0"/>
    <n v="0"/>
    <n v="0"/>
    <s v="RADIO COMM SRVS CIP FUND"/>
    <s v="BCI COMMUNICATIONS INC"/>
    <s v="DEFAULT"/>
    <s v="Default"/>
  </r>
  <r>
    <s v="000003473"/>
    <s v="C00391X"/>
    <x v="0"/>
    <s v="22340"/>
    <s v="0000000"/>
    <x v="1"/>
    <x v="1"/>
    <s v="EXTERNAL BANK &amp; ESCROW RETENTION-CASH MGT/AP USE"/>
    <s v="BS200-CURRENT LIABILITIES"/>
    <s v="B2234-RETAINAGE PAYABLE"/>
    <m/>
    <n v="0"/>
    <n v="0"/>
    <n v="0"/>
    <n v="0"/>
    <n v="0"/>
    <s v="N/A"/>
    <n v="0"/>
    <n v="0"/>
    <n v="0"/>
    <n v="0"/>
    <n v="0"/>
    <n v="0"/>
    <n v="0"/>
    <n v="0"/>
    <n v="0"/>
    <n v="0"/>
    <n v="0"/>
    <n v="0"/>
    <n v="0"/>
    <s v="RADIO COMM SRVS CIP FUND"/>
    <s v="BCI COMMUNICATIONS INC"/>
    <s v="DEFAULT"/>
    <s v="Default"/>
  </r>
  <r>
    <s v="000003473"/>
    <s v="C00391X"/>
    <x v="0"/>
    <s v="22341"/>
    <s v="0000000"/>
    <x v="0"/>
    <x v="2"/>
    <s v="DNU-IN-HOUSE RETENTION-AP ONLY"/>
    <s v="BS200-CURRENT LIABILITIES"/>
    <s v="B2234-RETAINAGE PAYABLE"/>
    <m/>
    <n v="0"/>
    <n v="0"/>
    <n v="0"/>
    <n v="0"/>
    <n v="0"/>
    <s v="N/A"/>
    <n v="0"/>
    <n v="0"/>
    <n v="0"/>
    <n v="0"/>
    <n v="0"/>
    <n v="-5442.96"/>
    <n v="0"/>
    <n v="0"/>
    <n v="0"/>
    <n v="0"/>
    <n v="0"/>
    <n v="0"/>
    <n v="5442.96"/>
    <s v="RADIO COMM SRVS CIP FUND"/>
    <s v="BCI COMMUNICATIONS INC"/>
    <s v="DEFAULT"/>
    <s v="Default"/>
  </r>
  <r>
    <s v="000003473"/>
    <s v="C00391X"/>
    <x v="0"/>
    <s v="22341"/>
    <s v="0000000"/>
    <x v="1"/>
    <x v="2"/>
    <s v="DNU-IN-HOUSE RETENTION-AP ONLY"/>
    <s v="BS200-CURRENT LIABILITIES"/>
    <s v="B2234-RETAINAGE PAYABLE"/>
    <m/>
    <n v="0"/>
    <n v="0"/>
    <n v="0"/>
    <n v="0"/>
    <n v="0"/>
    <s v="N/A"/>
    <n v="0"/>
    <n v="0"/>
    <n v="0"/>
    <n v="0"/>
    <n v="0"/>
    <n v="0"/>
    <n v="0"/>
    <n v="0"/>
    <n v="0"/>
    <n v="0"/>
    <n v="0"/>
    <n v="0"/>
    <n v="0"/>
    <s v="RADIO COMM SRVS CIP FUND"/>
    <s v="BCI COMMUNICATIONS INC"/>
    <s v="DEFAULT"/>
    <s v="Default"/>
  </r>
  <r>
    <s v="000003473"/>
    <s v="C00391X"/>
    <x v="0"/>
    <s v="22342"/>
    <s v="0000000"/>
    <x v="0"/>
    <x v="1"/>
    <s v="IN-HOUSE RETENTION-AP ONLY"/>
    <s v="BS200-CURRENT LIABILITIES"/>
    <s v="B2234-RETAINAGE PAYABLE"/>
    <m/>
    <n v="0"/>
    <n v="0"/>
    <n v="-5442.96"/>
    <n v="0"/>
    <n v="5442.96"/>
    <s v="N/A"/>
    <n v="0"/>
    <n v="0"/>
    <n v="0"/>
    <n v="0"/>
    <n v="0"/>
    <n v="0"/>
    <n v="0"/>
    <n v="0"/>
    <n v="0"/>
    <n v="0"/>
    <n v="0"/>
    <n v="0"/>
    <n v="-5442.96"/>
    <s v="RADIO COMM SRVS CIP FUND"/>
    <s v="BCI COMMUNICATIONS INC"/>
    <s v="DEFAULT"/>
    <s v="Default"/>
  </r>
  <r>
    <s v="000003473"/>
    <s v="C00391X"/>
    <x v="0"/>
    <s v="22342"/>
    <s v="0000000"/>
    <x v="1"/>
    <x v="1"/>
    <s v="IN-HOUSE RETENTION-AP ONLY"/>
    <s v="BS200-CURRENT LIABILITIES"/>
    <s v="B2234-RETAINAGE PAYABLE"/>
    <m/>
    <n v="0"/>
    <n v="0"/>
    <n v="0"/>
    <n v="0"/>
    <n v="0"/>
    <s v="N/A"/>
    <n v="0"/>
    <n v="0"/>
    <n v="0"/>
    <n v="0"/>
    <n v="0"/>
    <n v="0"/>
    <n v="0"/>
    <n v="0"/>
    <n v="0"/>
    <n v="0"/>
    <n v="0"/>
    <n v="0"/>
    <n v="0"/>
    <s v="RADIO COMM SRVS CIP FUND"/>
    <s v="BCI COMMUNICATIONS INC"/>
    <s v="DEFAULT"/>
    <s v="Default"/>
  </r>
</pivotCacheRecords>
</file>

<file path=xl/pivotCache/pivotCacheRecords4.xml><?xml version="1.0" encoding="utf-8"?>
<pivotCacheRecords xmlns="http://schemas.openxmlformats.org/spreadsheetml/2006/main" xmlns:r="http://schemas.openxmlformats.org/officeDocument/2006/relationships" count="2587">
  <r>
    <x v="0"/>
    <x v="0"/>
    <x v="0"/>
    <s v="22341"/>
    <s v="0000000"/>
    <x v="0"/>
    <x v="0"/>
    <s v="DNU-IN-HOUSE RETENTION-AP ONLY"/>
    <s v="BS200-CURRENT LIABILITIES"/>
    <s v="B2234-RETAINAGE PAYABLE"/>
    <m/>
    <n v="0"/>
    <n v="0"/>
    <n v="0"/>
    <n v="0"/>
    <n v="0"/>
    <s v="N/A"/>
    <n v="0"/>
    <n v="0"/>
    <n v="0"/>
    <n v="0"/>
    <n v="0"/>
    <n v="192.5"/>
    <n v="0"/>
    <n v="0"/>
    <n v="0"/>
    <n v="0"/>
    <n v="0"/>
    <n v="0"/>
    <n v="-192.5"/>
    <s v="RADIO COMM SRVS CIP FUND"/>
    <x v="0"/>
    <s v="DEFAULT"/>
    <s v="Default"/>
  </r>
  <r>
    <x v="0"/>
    <x v="0"/>
    <x v="0"/>
    <s v="22341"/>
    <s v="0000000"/>
    <x v="1"/>
    <x v="0"/>
    <s v="DNU-IN-HOUSE RETENTION-AP ONLY"/>
    <s v="BS200-CURRENT LIABILITIES"/>
    <s v="B2234-RETAINAGE PAYABLE"/>
    <m/>
    <n v="0"/>
    <n v="0"/>
    <n v="0"/>
    <n v="0"/>
    <n v="0"/>
    <s v="N/A"/>
    <n v="0"/>
    <n v="0"/>
    <n v="0"/>
    <n v="0"/>
    <n v="0"/>
    <n v="0"/>
    <n v="0"/>
    <n v="0"/>
    <n v="0"/>
    <n v="0"/>
    <n v="0"/>
    <n v="0"/>
    <n v="0"/>
    <s v="RADIO COMM SRVS CIP FUND"/>
    <x v="0"/>
    <s v="DEFAULT"/>
    <s v="Default"/>
  </r>
  <r>
    <x v="0"/>
    <x v="0"/>
    <x v="1"/>
    <s v="34281"/>
    <s v="0000000"/>
    <x v="0"/>
    <x v="1"/>
    <s v="RESERVE RADIO INFRASTRUCTURE"/>
    <s v="R3000-REVENUE"/>
    <s v="R3400-CHARGE FOR SERVICES"/>
    <m/>
    <n v="0"/>
    <n v="0"/>
    <n v="-1485.91"/>
    <n v="0"/>
    <n v="1485.91"/>
    <s v="N/A"/>
    <n v="0"/>
    <n v="0"/>
    <n v="0"/>
    <n v="0"/>
    <n v="0"/>
    <n v="-1485.91"/>
    <n v="0"/>
    <n v="0"/>
    <n v="0"/>
    <n v="0"/>
    <n v="0"/>
    <n v="0"/>
    <n v="0"/>
    <s v="RADIO COMM SRVS CIP FUND"/>
    <x v="0"/>
    <s v="RADIO COMM INFRASTRCTR RV"/>
    <s v="Default"/>
  </r>
  <r>
    <x v="0"/>
    <x v="0"/>
    <x v="1"/>
    <s v="34281"/>
    <s v="0000000"/>
    <x v="1"/>
    <x v="1"/>
    <s v="RESERVE RADIO INFRASTRUCTURE"/>
    <s v="R3000-REVENUE"/>
    <s v="R3400-CHARGE FOR SERVICES"/>
    <m/>
    <n v="0"/>
    <n v="0"/>
    <n v="0"/>
    <n v="0"/>
    <n v="0"/>
    <s v="N/A"/>
    <n v="0"/>
    <n v="0"/>
    <n v="0"/>
    <n v="0"/>
    <n v="0"/>
    <n v="0"/>
    <n v="0"/>
    <n v="0"/>
    <n v="0"/>
    <n v="0"/>
    <n v="0"/>
    <n v="0"/>
    <n v="0"/>
    <s v="RADIO COMM SRVS CIP FUND"/>
    <x v="0"/>
    <s v="RADIO COMM INFRASTRCTR RV"/>
    <s v="Default"/>
  </r>
  <r>
    <x v="0"/>
    <x v="0"/>
    <x v="1"/>
    <s v="36111"/>
    <s v="0000000"/>
    <x v="0"/>
    <x v="1"/>
    <s v="INVESTMENT INTEREST GROSS"/>
    <s v="R3000-REVENUE"/>
    <s v="R3600-MISCELLANEOUS REVENUE"/>
    <m/>
    <n v="0"/>
    <n v="0"/>
    <n v="-24221.600000000002"/>
    <n v="0"/>
    <n v="24221.600000000002"/>
    <s v="N/A"/>
    <n v="-1617.1000000000001"/>
    <n v="-1618.39"/>
    <n v="-2259.54"/>
    <n v="132.65"/>
    <n v="-1497.02"/>
    <n v="-1364.99"/>
    <n v="-1511.51"/>
    <n v="-1549.17"/>
    <n v="-1397.68"/>
    <n v="-1437.75"/>
    <n v="-1300.55"/>
    <n v="-7484.29"/>
    <n v="-1316.26"/>
    <s v="RADIO COMM SRVS CIP FUND"/>
    <x v="0"/>
    <s v="RADIO COMM INFRASTRCTR RV"/>
    <s v="Default"/>
  </r>
  <r>
    <x v="0"/>
    <x v="0"/>
    <x v="1"/>
    <s v="36111"/>
    <s v="0000000"/>
    <x v="1"/>
    <x v="1"/>
    <s v="INVESTMENT INTEREST GROSS"/>
    <s v="R3000-REVENUE"/>
    <s v="R3600-MISCELLANEOUS REVENUE"/>
    <m/>
    <n v="0"/>
    <n v="0"/>
    <n v="-22469.510000000002"/>
    <n v="0"/>
    <n v="22469.510000000002"/>
    <s v="N/A"/>
    <n v="-1316.26"/>
    <n v="-1173.98"/>
    <n v="167.16"/>
    <n v="-1153.53"/>
    <n v="-1779.3400000000001"/>
    <n v="-2275.3200000000002"/>
    <n v="-113.25"/>
    <n v="-1230.04"/>
    <n v="-1192.47"/>
    <n v="-1213.48"/>
    <n v="-1837.3500000000001"/>
    <n v="-6975.83"/>
    <n v="-2375.8200000000002"/>
    <s v="RADIO COMM SRVS CIP FUND"/>
    <x v="0"/>
    <s v="RADIO COMM INFRASTRCTR RV"/>
    <s v="Default"/>
  </r>
  <r>
    <x v="0"/>
    <x v="0"/>
    <x v="1"/>
    <s v="36117"/>
    <s v="0000000"/>
    <x v="0"/>
    <x v="1"/>
    <s v="CASH MANAGEMENT SVCS FEE"/>
    <s v="R3000-REVENUE"/>
    <s v="R3600-MISCELLANEOUS REVENUE"/>
    <m/>
    <n v="0"/>
    <n v="0"/>
    <n v="258.3"/>
    <n v="0"/>
    <n v="-258.3"/>
    <s v="N/A"/>
    <n v="24.26"/>
    <n v="24.26"/>
    <n v="23.17"/>
    <n v="-1.99"/>
    <n v="22.45"/>
    <n v="20.48"/>
    <n v="22.68"/>
    <n v="23.240000000000002"/>
    <n v="20.96"/>
    <n v="21.580000000000002"/>
    <n v="19.5"/>
    <n v="17.97"/>
    <n v="19.740000000000002"/>
    <s v="RADIO COMM SRVS CIP FUND"/>
    <x v="0"/>
    <s v="RADIO COMM INFRASTRCTR RV"/>
    <s v="Default"/>
  </r>
  <r>
    <x v="0"/>
    <x v="0"/>
    <x v="1"/>
    <s v="36117"/>
    <s v="0000000"/>
    <x v="1"/>
    <x v="1"/>
    <s v="CASH MANAGEMENT SVCS FEE"/>
    <s v="R3000-REVENUE"/>
    <s v="R3600-MISCELLANEOUS REVENUE"/>
    <m/>
    <n v="0"/>
    <n v="0"/>
    <n v="257.75"/>
    <n v="0"/>
    <n v="-257.75"/>
    <s v="N/A"/>
    <n v="19.740000000000002"/>
    <n v="17.61"/>
    <n v="-2.5100000000000002"/>
    <n v="17.309999999999999"/>
    <n v="18.11"/>
    <n v="34.14"/>
    <n v="1.7"/>
    <n v="18.440000000000001"/>
    <n v="17.900000000000002"/>
    <n v="18.21"/>
    <n v="27.55"/>
    <n v="33.92"/>
    <n v="35.630000000000003"/>
    <s v="RADIO COMM SRVS CIP FUND"/>
    <x v="0"/>
    <s v="RADIO COMM INFRASTRCTR RV"/>
    <s v="Default"/>
  </r>
  <r>
    <x v="0"/>
    <x v="0"/>
    <x v="1"/>
    <s v="36118"/>
    <s v="0000000"/>
    <x v="0"/>
    <x v="1"/>
    <s v="INVEST SERVICE FEE POOL"/>
    <s v="R3000-REVENUE"/>
    <s v="R3600-MISCELLANEOUS REVENUE"/>
    <m/>
    <n v="0"/>
    <n v="0"/>
    <n v="636.4"/>
    <n v="0"/>
    <n v="-636.4"/>
    <s v="N/A"/>
    <n v="98.63"/>
    <n v="100.74000000000001"/>
    <n v="91.23"/>
    <n v="-0.1"/>
    <n v="103.53"/>
    <n v="109.09"/>
    <n v="103.78"/>
    <n v="103.09"/>
    <n v="-455.08"/>
    <n v="100.56"/>
    <n v="97.34"/>
    <n v="91.820000000000007"/>
    <n v="91.77"/>
    <s v="RADIO COMM SRVS CIP FUND"/>
    <x v="0"/>
    <s v="RADIO COMM INFRASTRCTR RV"/>
    <s v="Default"/>
  </r>
  <r>
    <x v="0"/>
    <x v="0"/>
    <x v="1"/>
    <s v="36118"/>
    <s v="0000000"/>
    <x v="1"/>
    <x v="1"/>
    <s v="INVEST SERVICE FEE POOL"/>
    <s v="R3000-REVENUE"/>
    <s v="R3600-MISCELLANEOUS REVENUE"/>
    <m/>
    <n v="0"/>
    <n v="0"/>
    <n v="244.36"/>
    <n v="0"/>
    <n v="-244.36"/>
    <s v="N/A"/>
    <n v="91.77"/>
    <n v="88.820000000000007"/>
    <n v="-13.06"/>
    <n v="84.850000000000009"/>
    <n v="81.27"/>
    <n v="-605.34"/>
    <n v="4.4000000000000004"/>
    <n v="85.48"/>
    <n v="57.14"/>
    <n v="54.64"/>
    <n v="88.2"/>
    <n v="114.58"/>
    <n v="111.61"/>
    <s v="RADIO COMM SRVS CIP FUND"/>
    <x v="0"/>
    <s v="RADIO COMM INFRASTRCTR RV"/>
    <s v="Default"/>
  </r>
  <r>
    <x v="0"/>
    <x v="0"/>
    <x v="1"/>
    <s v="36129"/>
    <s v="0000000"/>
    <x v="0"/>
    <x v="1"/>
    <s v="REALIZED LOSS-IMPAIRINV"/>
    <s v="R3000-REVENUE"/>
    <s v="R3600-MISCELLANEOUS REVENUE"/>
    <m/>
    <n v="0"/>
    <n v="0"/>
    <n v="0"/>
    <n v="0"/>
    <n v="0"/>
    <s v="N/A"/>
    <n v="0"/>
    <n v="0"/>
    <n v="0"/>
    <n v="0"/>
    <n v="0"/>
    <n v="0"/>
    <n v="0"/>
    <n v="0"/>
    <n v="0"/>
    <n v="0"/>
    <n v="0"/>
    <n v="0"/>
    <n v="0"/>
    <s v="RADIO COMM SRVS CIP FUND"/>
    <x v="0"/>
    <s v="RADIO COMM INFRASTRCTR RV"/>
    <s v="Default"/>
  </r>
  <r>
    <x v="0"/>
    <x v="0"/>
    <x v="1"/>
    <s v="36129"/>
    <s v="0000000"/>
    <x v="1"/>
    <x v="1"/>
    <s v="REALIZED LOSS-IMPAIRINV"/>
    <s v="R3000-REVENUE"/>
    <s v="R3600-MISCELLANEOUS REVENUE"/>
    <m/>
    <n v="0"/>
    <n v="0"/>
    <n v="0"/>
    <n v="0"/>
    <n v="0"/>
    <s v="N/A"/>
    <n v="0"/>
    <n v="0"/>
    <n v="0"/>
    <n v="0"/>
    <n v="0"/>
    <n v="0"/>
    <n v="0"/>
    <n v="0"/>
    <n v="0"/>
    <n v="0"/>
    <n v="0"/>
    <n v="0"/>
    <n v="0"/>
    <s v="RADIO COMM SRVS CIP FUND"/>
    <x v="0"/>
    <s v="RADIO COMM INFRASTRCTR RV"/>
    <s v="Default"/>
  </r>
  <r>
    <x v="0"/>
    <x v="0"/>
    <x v="1"/>
    <s v="36131"/>
    <s v="0000000"/>
    <x v="0"/>
    <x v="1"/>
    <s v="REALIZED GAIN LOSS INVEST"/>
    <s v="R3000-REVENUE"/>
    <s v="R3600-MISCELLANEOUS REVENUE"/>
    <m/>
    <n v="0"/>
    <n v="0"/>
    <n v="0"/>
    <n v="0"/>
    <n v="0"/>
    <s v="N/A"/>
    <n v="0"/>
    <n v="0"/>
    <n v="0"/>
    <n v="0"/>
    <n v="0"/>
    <n v="0"/>
    <n v="0"/>
    <n v="0"/>
    <n v="0"/>
    <n v="0"/>
    <n v="0"/>
    <n v="0"/>
    <n v="0"/>
    <s v="RADIO COMM SRVS CIP FUND"/>
    <x v="0"/>
    <s v="RADIO COMM INFRASTRCTR RV"/>
    <s v="Default"/>
  </r>
  <r>
    <x v="0"/>
    <x v="0"/>
    <x v="1"/>
    <s v="36131"/>
    <s v="0000000"/>
    <x v="1"/>
    <x v="1"/>
    <s v="REALIZED GAIN LOSS INVEST"/>
    <s v="R3000-REVENUE"/>
    <s v="R3600-MISCELLANEOUS REVENUE"/>
    <m/>
    <n v="0"/>
    <n v="0"/>
    <n v="0"/>
    <n v="0"/>
    <n v="0"/>
    <s v="N/A"/>
    <n v="0"/>
    <n v="0"/>
    <n v="0"/>
    <n v="0"/>
    <n v="0"/>
    <n v="0"/>
    <n v="0"/>
    <n v="0"/>
    <n v="0"/>
    <n v="0"/>
    <n v="0"/>
    <n v="0"/>
    <n v="0"/>
    <s v="RADIO COMM SRVS CIP FUND"/>
    <x v="0"/>
    <s v="RADIO COMM INFRASTRCTR RV"/>
    <s v="Default"/>
  </r>
  <r>
    <x v="0"/>
    <x v="0"/>
    <x v="1"/>
    <s v="36134"/>
    <s v="0000000"/>
    <x v="0"/>
    <x v="1"/>
    <s v="UNREALIZED LOSS IMPAIRED INVESTMENT"/>
    <s v="R3000-REVENUE"/>
    <s v="R3600-MISCELLANEOUS REVENUE"/>
    <m/>
    <n v="0"/>
    <n v="0"/>
    <n v="-2679.59"/>
    <n v="0"/>
    <n v="2679.59"/>
    <s v="N/A"/>
    <n v="0"/>
    <n v="0"/>
    <n v="0"/>
    <n v="-8559.17"/>
    <n v="0"/>
    <n v="0"/>
    <n v="0"/>
    <n v="0"/>
    <n v="0"/>
    <n v="0"/>
    <n v="0"/>
    <n v="5879.58"/>
    <n v="0"/>
    <s v="RADIO COMM SRVS CIP FUND"/>
    <x v="0"/>
    <s v="RADIO COMM INFRASTRCTR RV"/>
    <s v="Default"/>
  </r>
  <r>
    <x v="0"/>
    <x v="0"/>
    <x v="1"/>
    <s v="36134"/>
    <s v="0000000"/>
    <x v="1"/>
    <x v="1"/>
    <s v="UNREALIZED LOSS IMPAIRED INVESTMENT"/>
    <s v="R3000-REVENUE"/>
    <s v="R3600-MISCELLANEOUS REVENUE"/>
    <m/>
    <n v="0"/>
    <n v="0"/>
    <n v="-1227.6500000000001"/>
    <n v="0"/>
    <n v="1227.6500000000001"/>
    <s v="N/A"/>
    <n v="0"/>
    <n v="-5879.58"/>
    <n v="0"/>
    <n v="0"/>
    <n v="0"/>
    <n v="0"/>
    <n v="0"/>
    <n v="0"/>
    <n v="0"/>
    <n v="0"/>
    <n v="0"/>
    <n v="4651.93"/>
    <n v="0"/>
    <s v="RADIO COMM SRVS CIP FUND"/>
    <x v="0"/>
    <s v="RADIO COMM INFRASTRCTR RV"/>
    <s v="Default"/>
  </r>
  <r>
    <x v="0"/>
    <x v="0"/>
    <x v="1"/>
    <s v="36940"/>
    <s v="0000000"/>
    <x v="0"/>
    <x v="1"/>
    <s v="JUDGMENTS SETTLEMENTS"/>
    <s v="R3000-REVENUE"/>
    <s v="R3600-MISCELLANEOUS REVENUE"/>
    <m/>
    <n v="0"/>
    <n v="0"/>
    <n v="-10691.74"/>
    <n v="0"/>
    <n v="10691.74"/>
    <s v="N/A"/>
    <n v="0"/>
    <n v="0"/>
    <n v="-833.57"/>
    <n v="0"/>
    <n v="-9857.7900000000009"/>
    <n v="0"/>
    <n v="0"/>
    <n v="0"/>
    <n v="-0.38"/>
    <n v="0"/>
    <n v="0"/>
    <n v="0"/>
    <n v="0"/>
    <s v="RADIO COMM SRVS CIP FUND"/>
    <x v="0"/>
    <s v="RADIO COMM INFRASTRCTR RV"/>
    <s v="Default"/>
  </r>
  <r>
    <x v="0"/>
    <x v="0"/>
    <x v="1"/>
    <s v="36940"/>
    <s v="0000000"/>
    <x v="1"/>
    <x v="1"/>
    <s v="JUDGMENTS SETTLEMENTS"/>
    <s v="R3000-REVENUE"/>
    <s v="R3600-MISCELLANEOUS REVENUE"/>
    <m/>
    <n v="0"/>
    <n v="0"/>
    <n v="0"/>
    <n v="0"/>
    <n v="0"/>
    <s v="N/A"/>
    <n v="0"/>
    <n v="0"/>
    <n v="0"/>
    <n v="0"/>
    <n v="0"/>
    <n v="0"/>
    <n v="0"/>
    <n v="0"/>
    <n v="0"/>
    <n v="0"/>
    <n v="0"/>
    <n v="0"/>
    <n v="0"/>
    <s v="RADIO COMM SRVS CIP FUND"/>
    <x v="0"/>
    <s v="RADIO COMM INFRASTRCTR RV"/>
    <s v="Default"/>
  </r>
  <r>
    <x v="0"/>
    <x v="0"/>
    <x v="1"/>
    <s v="36994"/>
    <s v="0000000"/>
    <x v="0"/>
    <x v="1"/>
    <s v="IMMATL PRIOR YEAR CORRECT"/>
    <s v="R3000-REVENUE"/>
    <s v="R3600-MISCELLANEOUS REVENUE"/>
    <m/>
    <n v="0"/>
    <n v="0"/>
    <n v="0"/>
    <n v="0"/>
    <n v="0"/>
    <s v="N/A"/>
    <n v="0"/>
    <n v="0"/>
    <n v="0"/>
    <n v="0"/>
    <n v="0"/>
    <n v="0"/>
    <n v="0"/>
    <n v="0"/>
    <n v="0"/>
    <n v="0"/>
    <n v="0"/>
    <n v="0"/>
    <n v="0"/>
    <s v="RADIO COMM SRVS CIP FUND"/>
    <x v="0"/>
    <s v="RADIO COMM INFRASTRCTR RV"/>
    <s v="Default"/>
  </r>
  <r>
    <x v="0"/>
    <x v="0"/>
    <x v="1"/>
    <s v="36994"/>
    <s v="0000000"/>
    <x v="1"/>
    <x v="1"/>
    <s v="IMMATL PRIOR YEAR CORRECT"/>
    <s v="R3000-REVENUE"/>
    <s v="R3600-MISCELLANEOUS REVENUE"/>
    <m/>
    <n v="0"/>
    <n v="0"/>
    <n v="0"/>
    <n v="0"/>
    <n v="0"/>
    <s v="N/A"/>
    <n v="0"/>
    <n v="0"/>
    <n v="0"/>
    <n v="0"/>
    <n v="0"/>
    <n v="0"/>
    <n v="0"/>
    <n v="0"/>
    <n v="0"/>
    <n v="0"/>
    <n v="0"/>
    <n v="0"/>
    <n v="0"/>
    <s v="RADIO COMM SRVS CIP FUND"/>
    <x v="0"/>
    <s v="RADIO COMM INFRASTRCTR RV"/>
    <s v="Default"/>
  </r>
  <r>
    <x v="0"/>
    <x v="0"/>
    <x v="1"/>
    <s v="36999"/>
    <s v="0000000"/>
    <x v="0"/>
    <x v="1"/>
    <s v="OTHER MISC REVENUE"/>
    <s v="R3000-REVENUE"/>
    <s v="R3600-MISCELLANEOUS REVENUE"/>
    <m/>
    <n v="0"/>
    <n v="0"/>
    <n v="0"/>
    <n v="0"/>
    <n v="0"/>
    <s v="N/A"/>
    <n v="0"/>
    <n v="0"/>
    <n v="0"/>
    <n v="0"/>
    <n v="0"/>
    <n v="0"/>
    <n v="0"/>
    <n v="0"/>
    <n v="0"/>
    <n v="0"/>
    <n v="0"/>
    <n v="0"/>
    <n v="0"/>
    <s v="RADIO COMM SRVS CIP FUND"/>
    <x v="0"/>
    <s v="RADIO COMM INFRASTRCTR RV"/>
    <s v="Default"/>
  </r>
  <r>
    <x v="0"/>
    <x v="0"/>
    <x v="1"/>
    <s v="36999"/>
    <s v="0000000"/>
    <x v="1"/>
    <x v="1"/>
    <s v="OTHER MISC REVENUE"/>
    <s v="R3000-REVENUE"/>
    <s v="R3600-MISCELLANEOUS REVENUE"/>
    <m/>
    <n v="0"/>
    <n v="0"/>
    <n v="0"/>
    <n v="0"/>
    <n v="0"/>
    <s v="N/A"/>
    <n v="0"/>
    <n v="0"/>
    <n v="0"/>
    <n v="0"/>
    <n v="0"/>
    <n v="0"/>
    <n v="0"/>
    <n v="0"/>
    <n v="0"/>
    <n v="0"/>
    <n v="0"/>
    <n v="0"/>
    <n v="0"/>
    <s v="RADIO COMM SRVS CIP FUND"/>
    <x v="0"/>
    <s v="RADIO COMM INFRASTRCTR RV"/>
    <s v="Default"/>
  </r>
  <r>
    <x v="0"/>
    <x v="0"/>
    <x v="1"/>
    <s v="39796"/>
    <s v="0000000"/>
    <x v="1"/>
    <x v="1"/>
    <s v="CONTRIB OTHER FUNDS"/>
    <s v="R3000-REVENUE"/>
    <s v="R3900-OTHER FINANCING SOURCES"/>
    <m/>
    <n v="0"/>
    <n v="0"/>
    <n v="-3161695"/>
    <n v="0"/>
    <n v="3161695"/>
    <s v="N/A"/>
    <n v="0"/>
    <n v="0"/>
    <n v="0"/>
    <n v="0"/>
    <n v="0"/>
    <n v="0"/>
    <n v="0"/>
    <n v="0"/>
    <n v="0"/>
    <n v="-3161695"/>
    <n v="0"/>
    <n v="0"/>
    <n v="0"/>
    <s v="RADIO COMM SRVS CIP FUND"/>
    <x v="0"/>
    <s v="RADIO COMM INFRASTRCTR RV"/>
    <s v="Default"/>
  </r>
  <r>
    <x v="0"/>
    <x v="0"/>
    <x v="1"/>
    <s v="44135"/>
    <s v="0000000"/>
    <x v="0"/>
    <x v="1"/>
    <s v="RESERVE RADIO INFRASTRUCT"/>
    <s v="R3000-REVENUE"/>
    <s v="R3400-CHARGE FOR SERVICES"/>
    <m/>
    <n v="0"/>
    <n v="0"/>
    <n v="-305037.13"/>
    <n v="0"/>
    <n v="305037.13"/>
    <s v="N/A"/>
    <n v="-29360.47"/>
    <n v="-29382.639999999999"/>
    <n v="-29382.639999999999"/>
    <n v="-29382.639999999999"/>
    <n v="-29441.760000000002"/>
    <n v="-29426.98"/>
    <n v="-29434.37"/>
    <n v="-29486.100000000002"/>
    <n v="-29486.100000000002"/>
    <n v="-29515.66"/>
    <n v="-29729.97"/>
    <n v="18992.2"/>
    <n v="0"/>
    <s v="RADIO COMM SRVS CIP FUND"/>
    <x v="0"/>
    <s v="RADIO COMM INFRASTRCTR RV"/>
    <s v="Default"/>
  </r>
  <r>
    <x v="0"/>
    <x v="0"/>
    <x v="1"/>
    <s v="44135"/>
    <s v="0000000"/>
    <x v="1"/>
    <x v="1"/>
    <s v="RESERVE RADIO INFRASTRUCT"/>
    <s v="R3000-REVENUE"/>
    <s v="R3400-CHARGE FOR SERVICES"/>
    <m/>
    <n v="0"/>
    <n v="0"/>
    <n v="-316754.53999999998"/>
    <n v="0"/>
    <n v="316754.53999999998"/>
    <s v="N/A"/>
    <n v="-26470.799999999999"/>
    <n v="-26432.799999999999"/>
    <n v="-25613.74"/>
    <n v="-26318.799999999999"/>
    <n v="-26311.200000000001"/>
    <n v="-26288.400000000001"/>
    <n v="-26668.400000000001"/>
    <n v="-26653.200000000001"/>
    <n v="-26721.600000000002"/>
    <n v="-26676"/>
    <n v="-26820.400000000001"/>
    <n v="-25779.200000000001"/>
    <n v="0"/>
    <s v="RADIO COMM SRVS CIP FUND"/>
    <x v="0"/>
    <s v="RADIO COMM INFRASTRCTR RV"/>
    <s v="Default"/>
  </r>
  <r>
    <x v="0"/>
    <x v="0"/>
    <x v="2"/>
    <s v="36132"/>
    <s v="0000000"/>
    <x v="0"/>
    <x v="1"/>
    <s v="UNREALIZED GAIN LOSS INVEST"/>
    <s v="R3000-REVENUE"/>
    <s v="R3600-MISCELLANEOUS REVENUE"/>
    <m/>
    <n v="0"/>
    <n v="0"/>
    <n v="16000"/>
    <n v="0"/>
    <n v="-16000"/>
    <s v="N/A"/>
    <n v="0"/>
    <n v="0"/>
    <n v="0"/>
    <n v="10700"/>
    <n v="0"/>
    <n v="0"/>
    <n v="0"/>
    <n v="0"/>
    <n v="0"/>
    <n v="0"/>
    <n v="0"/>
    <n v="5300"/>
    <n v="0"/>
    <s v="RADIO COMM SRVS CIP FUND"/>
    <x v="0"/>
    <s v="GAAP ADJUSTMENTS"/>
    <s v="Default"/>
  </r>
  <r>
    <x v="0"/>
    <x v="0"/>
    <x v="2"/>
    <s v="36132"/>
    <s v="0000000"/>
    <x v="1"/>
    <x v="1"/>
    <s v="UNREALIZED GAIN LOSS INVEST"/>
    <s v="R3000-REVENUE"/>
    <s v="R3600-MISCELLANEOUS REVENUE"/>
    <m/>
    <n v="0"/>
    <n v="0"/>
    <n v="-4300"/>
    <n v="0"/>
    <n v="4300"/>
    <s v="N/A"/>
    <n v="0"/>
    <n v="-5300"/>
    <n v="0"/>
    <n v="0"/>
    <n v="0"/>
    <n v="0"/>
    <n v="0"/>
    <n v="0"/>
    <n v="0"/>
    <n v="0"/>
    <n v="0"/>
    <n v="0"/>
    <n v="1000"/>
    <s v="RADIO COMM SRVS CIP FUND"/>
    <x v="0"/>
    <s v="GAAP ADJUSTMENTS"/>
    <s v="Default"/>
  </r>
  <r>
    <x v="0"/>
    <x v="0"/>
    <x v="2"/>
    <s v="39796"/>
    <s v="0000000"/>
    <x v="1"/>
    <x v="1"/>
    <s v="CONTRIB OTHER FUNDS"/>
    <s v="R3000-REVENUE"/>
    <s v="R3900-OTHER FINANCING SOURCES"/>
    <m/>
    <n v="0"/>
    <n v="0"/>
    <n v="3161695"/>
    <n v="0"/>
    <n v="-3161695"/>
    <s v="N/A"/>
    <n v="0"/>
    <n v="0"/>
    <n v="0"/>
    <n v="0"/>
    <n v="0"/>
    <n v="0"/>
    <n v="0"/>
    <n v="0"/>
    <n v="0"/>
    <n v="0"/>
    <n v="0"/>
    <n v="3161695"/>
    <n v="0"/>
    <s v="RADIO COMM SRVS CIP FUND"/>
    <x v="0"/>
    <s v="GAAP ADJUSTMENTS"/>
    <s v="Default"/>
  </r>
  <r>
    <x v="0"/>
    <x v="0"/>
    <x v="2"/>
    <s v="59091"/>
    <s v="0000000"/>
    <x v="0"/>
    <x v="0"/>
    <s v="DEPRECIATION"/>
    <s v="50000-PROGRAM EXPENDITURE BUDGET"/>
    <s v="59000-EXTRAORDINARY EXPENSES"/>
    <m/>
    <n v="0"/>
    <n v="0"/>
    <n v="0"/>
    <n v="0"/>
    <n v="0"/>
    <s v="N/A"/>
    <n v="0"/>
    <n v="0"/>
    <n v="1361.58"/>
    <n v="680.79"/>
    <n v="680.79"/>
    <n v="680.79"/>
    <n v="680.79"/>
    <n v="680.79"/>
    <n v="680.79"/>
    <n v="680.79"/>
    <n v="-6127.1100000000006"/>
    <n v="0"/>
    <n v="0"/>
    <s v="RADIO COMM SRVS CIP FUND"/>
    <x v="0"/>
    <s v="GAAP ADJUSTMENTS"/>
    <s v="Default"/>
  </r>
  <r>
    <x v="0"/>
    <x v="0"/>
    <x v="2"/>
    <s v="59091"/>
    <s v="0000000"/>
    <x v="1"/>
    <x v="0"/>
    <s v="DEPRECIATION"/>
    <s v="50000-PROGRAM EXPENDITURE BUDGET"/>
    <s v="59000-EXTRAORDINARY EXPENSES"/>
    <m/>
    <n v="0"/>
    <n v="0"/>
    <n v="0"/>
    <n v="0"/>
    <n v="0"/>
    <s v="N/A"/>
    <n v="0"/>
    <n v="0"/>
    <n v="0"/>
    <n v="0"/>
    <n v="0"/>
    <n v="0"/>
    <n v="0"/>
    <n v="0"/>
    <n v="0"/>
    <n v="0"/>
    <n v="0"/>
    <n v="0"/>
    <n v="0"/>
    <s v="RADIO COMM SRVS CIP FUND"/>
    <x v="0"/>
    <s v="GAAP ADJUSTMENTS"/>
    <s v="Default"/>
  </r>
  <r>
    <x v="0"/>
    <x v="0"/>
    <x v="2"/>
    <s v="59091"/>
    <s v="5188000"/>
    <x v="0"/>
    <x v="0"/>
    <s v="DEPRECIATION"/>
    <s v="50000-PROGRAM EXPENDITURE BUDGET"/>
    <s v="59000-EXTRAORDINARY EXPENSES"/>
    <m/>
    <n v="0"/>
    <n v="0"/>
    <n v="1361.48"/>
    <n v="0"/>
    <n v="-1361.48"/>
    <s v="N/A"/>
    <n v="0"/>
    <n v="0"/>
    <n v="0"/>
    <n v="0"/>
    <n v="0"/>
    <n v="0"/>
    <n v="0"/>
    <n v="0"/>
    <n v="0"/>
    <n v="0"/>
    <n v="680.79"/>
    <n v="680.69"/>
    <n v="0"/>
    <s v="RADIO COMM SRVS CIP FUND"/>
    <x v="0"/>
    <s v="GAAP ADJUSTMENTS"/>
    <s v="DATA PROCESSING"/>
  </r>
  <r>
    <x v="0"/>
    <x v="0"/>
    <x v="2"/>
    <s v="59091"/>
    <s v="5188000"/>
    <x v="1"/>
    <x v="0"/>
    <s v="DEPRECIATION"/>
    <s v="50000-PROGRAM EXPENDITURE BUDGET"/>
    <s v="59000-EXTRAORDINARY EXPENSES"/>
    <m/>
    <n v="0"/>
    <n v="0"/>
    <n v="8169.38"/>
    <n v="0"/>
    <n v="-8169.38"/>
    <s v="N/A"/>
    <n v="680.79"/>
    <n v="680.79"/>
    <n v="680.79"/>
    <n v="680.79"/>
    <n v="680.79"/>
    <n v="680.79"/>
    <n v="0"/>
    <n v="1361.58"/>
    <n v="680.79"/>
    <n v="680.79"/>
    <n v="680.79"/>
    <n v="680.69"/>
    <n v="0"/>
    <s v="RADIO COMM SRVS CIP FUND"/>
    <x v="0"/>
    <s v="GAAP ADJUSTMENTS"/>
    <s v="DATA PROCESSING"/>
  </r>
  <r>
    <x v="0"/>
    <x v="0"/>
    <x v="2"/>
    <s v="59091"/>
    <s v="5188800"/>
    <x v="0"/>
    <x v="0"/>
    <s v="DEPRECIATION"/>
    <s v="50000-PROGRAM EXPENDITURE BUDGET"/>
    <s v="59000-EXTRAORDINARY EXPENSES"/>
    <m/>
    <n v="0"/>
    <n v="0"/>
    <n v="6127.1100000000006"/>
    <n v="0"/>
    <n v="-6127.1100000000006"/>
    <s v="N/A"/>
    <n v="0"/>
    <n v="0"/>
    <n v="0"/>
    <n v="0"/>
    <n v="0"/>
    <n v="0"/>
    <n v="0"/>
    <n v="0"/>
    <n v="0"/>
    <n v="0"/>
    <n v="6127.1100000000006"/>
    <n v="0"/>
    <n v="0"/>
    <s v="RADIO COMM SRVS CIP FUND"/>
    <x v="0"/>
    <s v="GAAP ADJUSTMENTS"/>
    <s v="INFORMATION TECHNOLOGY: OPERATIONS-GENERAL"/>
  </r>
  <r>
    <x v="0"/>
    <x v="0"/>
    <x v="2"/>
    <s v="59091"/>
    <s v="5188800"/>
    <x v="1"/>
    <x v="0"/>
    <s v="DEPRECIATION"/>
    <s v="50000-PROGRAM EXPENDITURE BUDGET"/>
    <s v="59000-EXTRAORDINARY EXPENSES"/>
    <m/>
    <n v="0"/>
    <n v="0"/>
    <n v="0"/>
    <n v="0"/>
    <n v="0"/>
    <s v="N/A"/>
    <n v="0"/>
    <n v="0"/>
    <n v="0"/>
    <n v="0"/>
    <n v="0"/>
    <n v="0"/>
    <n v="0"/>
    <n v="0"/>
    <n v="0"/>
    <n v="0"/>
    <n v="0"/>
    <n v="0"/>
    <n v="0"/>
    <s v="RADIO COMM SRVS CIP FUND"/>
    <x v="0"/>
    <s v="GAAP ADJUSTMENTS"/>
    <s v="INFORMATION TECHNOLOGY: OPERATIONS-GENERAL"/>
  </r>
  <r>
    <x v="0"/>
    <x v="1"/>
    <x v="3"/>
    <s v="34281"/>
    <s v="0000000"/>
    <x v="0"/>
    <x v="1"/>
    <s v="RESERVE RADIO INFRASTRUCTURE"/>
    <s v="R3000-REVENUE"/>
    <s v="R3400-CHARGE FOR SERVICES"/>
    <m/>
    <n v="0"/>
    <n v="0"/>
    <n v="0"/>
    <n v="0"/>
    <n v="0"/>
    <s v="N/A"/>
    <n v="0"/>
    <n v="0"/>
    <n v="0"/>
    <n v="0"/>
    <n v="0"/>
    <n v="0"/>
    <n v="0"/>
    <n v="0"/>
    <n v="0"/>
    <n v="0"/>
    <n v="0"/>
    <n v="0"/>
    <n v="0"/>
    <s v="RADIO COMM SRVS CIP FUND"/>
    <x v="1"/>
    <s v="RADIO INF EQUIP  RSRVS"/>
    <s v="Default"/>
  </r>
  <r>
    <x v="0"/>
    <x v="1"/>
    <x v="3"/>
    <s v="34281"/>
    <s v="0000000"/>
    <x v="1"/>
    <x v="1"/>
    <s v="RESERVE RADIO INFRASTRUCTURE"/>
    <s v="R3000-REVENUE"/>
    <s v="R3400-CHARGE FOR SERVICES"/>
    <m/>
    <n v="0"/>
    <n v="0"/>
    <n v="0"/>
    <n v="0"/>
    <n v="0"/>
    <s v="N/A"/>
    <n v="0"/>
    <n v="0"/>
    <n v="0"/>
    <n v="0"/>
    <n v="0"/>
    <n v="0"/>
    <n v="0"/>
    <n v="0"/>
    <n v="0"/>
    <n v="0"/>
    <n v="0"/>
    <n v="0"/>
    <n v="0"/>
    <s v="RADIO COMM SRVS CIP FUND"/>
    <x v="1"/>
    <s v="RADIO INF EQUIP  RSRVS"/>
    <s v="Default"/>
  </r>
  <r>
    <x v="0"/>
    <x v="1"/>
    <x v="1"/>
    <s v="34281"/>
    <s v="0000000"/>
    <x v="0"/>
    <x v="1"/>
    <s v="RESERVE RADIO INFRASTRUCTURE"/>
    <s v="R3000-REVENUE"/>
    <s v="R3400-CHARGE FOR SERVICES"/>
    <m/>
    <n v="0"/>
    <n v="0"/>
    <n v="-399.06"/>
    <n v="0"/>
    <n v="399.06"/>
    <s v="N/A"/>
    <n v="0"/>
    <n v="0"/>
    <n v="0"/>
    <n v="0"/>
    <n v="0"/>
    <n v="0"/>
    <n v="0"/>
    <n v="-288.20999999999998"/>
    <n v="0"/>
    <n v="-110.85000000000001"/>
    <n v="0"/>
    <n v="0"/>
    <n v="0"/>
    <s v="RADIO COMM SRVS CIP FUND"/>
    <x v="1"/>
    <s v="RADIO COMM INFRASTRCTR RV"/>
    <s v="Default"/>
  </r>
  <r>
    <x v="0"/>
    <x v="1"/>
    <x v="1"/>
    <s v="34281"/>
    <s v="0000000"/>
    <x v="1"/>
    <x v="1"/>
    <s v="RESERVE RADIO INFRASTRUCTURE"/>
    <s v="R3000-REVENUE"/>
    <s v="R3400-CHARGE FOR SERVICES"/>
    <m/>
    <n v="0"/>
    <n v="0"/>
    <n v="0"/>
    <n v="0"/>
    <n v="0"/>
    <s v="N/A"/>
    <n v="0"/>
    <n v="0"/>
    <n v="0"/>
    <n v="0"/>
    <n v="0"/>
    <n v="0"/>
    <n v="0"/>
    <n v="0"/>
    <n v="0"/>
    <n v="0"/>
    <n v="0"/>
    <n v="0"/>
    <n v="0"/>
    <s v="RADIO COMM SRVS CIP FUND"/>
    <x v="1"/>
    <s v="RADIO COMM INFRASTRCTR RV"/>
    <s v="Default"/>
  </r>
  <r>
    <x v="0"/>
    <x v="2"/>
    <x v="1"/>
    <s v="53311"/>
    <s v="5188000"/>
    <x v="0"/>
    <x v="0"/>
    <s v="TRAVEL SUBSISTENCE OUT OF STATE"/>
    <s v="50000-PROGRAM EXPENDITURE BUDGET"/>
    <s v="53000-SERVICES-OTHER CHARGES"/>
    <m/>
    <n v="0"/>
    <n v="0"/>
    <n v="2985.6"/>
    <n v="0"/>
    <n v="-2985.6"/>
    <s v="N/A"/>
    <n v="0"/>
    <n v="0"/>
    <n v="0"/>
    <n v="0"/>
    <n v="0"/>
    <n v="0"/>
    <n v="0"/>
    <n v="0"/>
    <n v="0"/>
    <n v="0"/>
    <n v="0"/>
    <n v="1419.6000000000001"/>
    <n v="1566"/>
    <s v="RADIO COMM SRVS CIP FUND"/>
    <x v="2"/>
    <s v="RADIO COMM INFRASTRCTR RV"/>
    <s v="DATA PROCESSING"/>
  </r>
  <r>
    <x v="0"/>
    <x v="2"/>
    <x v="1"/>
    <s v="53311"/>
    <s v="5188000"/>
    <x v="1"/>
    <x v="0"/>
    <s v="TRAVEL SUBSISTENCE OUT OF STATE"/>
    <s v="50000-PROGRAM EXPENDITURE BUDGET"/>
    <s v="53000-SERVICES-OTHER CHARGES"/>
    <m/>
    <n v="0"/>
    <n v="0"/>
    <n v="0"/>
    <n v="0"/>
    <n v="0"/>
    <s v="N/A"/>
    <n v="0"/>
    <n v="0"/>
    <n v="0"/>
    <n v="0"/>
    <n v="0"/>
    <n v="0"/>
    <n v="0"/>
    <n v="0"/>
    <n v="0"/>
    <n v="0"/>
    <n v="0"/>
    <n v="0"/>
    <n v="0"/>
    <s v="RADIO COMM SRVS CIP FUND"/>
    <x v="2"/>
    <s v="RADIO COMM INFRASTRCTR RV"/>
    <s v="DATA PROCESSING"/>
  </r>
  <r>
    <x v="0"/>
    <x v="2"/>
    <x v="1"/>
    <s v="53330"/>
    <s v="5188000"/>
    <x v="0"/>
    <x v="0"/>
    <s v="PURCHASED TRANSPORTATION"/>
    <s v="50000-PROGRAM EXPENDITURE BUDGET"/>
    <s v="53000-SERVICES-OTHER CHARGES"/>
    <m/>
    <n v="0"/>
    <n v="0"/>
    <n v="108"/>
    <n v="0"/>
    <n v="-108"/>
    <s v="N/A"/>
    <n v="0"/>
    <n v="0"/>
    <n v="0"/>
    <n v="0"/>
    <n v="0"/>
    <n v="0"/>
    <n v="0"/>
    <n v="0"/>
    <n v="0"/>
    <n v="0"/>
    <n v="0"/>
    <n v="73"/>
    <n v="35"/>
    <s v="RADIO COMM SRVS CIP FUND"/>
    <x v="2"/>
    <s v="RADIO COMM INFRASTRCTR RV"/>
    <s v="DATA PROCESSING"/>
  </r>
  <r>
    <x v="0"/>
    <x v="2"/>
    <x v="1"/>
    <s v="53330"/>
    <s v="5188000"/>
    <x v="1"/>
    <x v="0"/>
    <s v="PURCHASED TRANSPORTATION"/>
    <s v="50000-PROGRAM EXPENDITURE BUDGET"/>
    <s v="53000-SERVICES-OTHER CHARGES"/>
    <m/>
    <n v="0"/>
    <n v="0"/>
    <n v="0"/>
    <n v="0"/>
    <n v="0"/>
    <s v="N/A"/>
    <n v="0"/>
    <n v="0"/>
    <n v="0"/>
    <n v="0"/>
    <n v="0"/>
    <n v="0"/>
    <n v="0"/>
    <n v="0"/>
    <n v="0"/>
    <n v="0"/>
    <n v="0"/>
    <n v="0"/>
    <n v="0"/>
    <s v="RADIO COMM SRVS CIP FUND"/>
    <x v="2"/>
    <s v="RADIO COMM INFRASTRCTR RV"/>
    <s v="DATA PROCESSING"/>
  </r>
  <r>
    <x v="0"/>
    <x v="3"/>
    <x v="4"/>
    <s v="55010"/>
    <s v="5188800"/>
    <x v="0"/>
    <x v="0"/>
    <s v="MOTOR POOL ER R SERVICE"/>
    <s v="50000-PROGRAM EXPENDITURE BUDGET"/>
    <s v="55000-INTRAGOVERNMENTAL SERVICES"/>
    <m/>
    <n v="0"/>
    <n v="0"/>
    <n v="0"/>
    <n v="0"/>
    <n v="0"/>
    <s v="N/A"/>
    <n v="0"/>
    <n v="0"/>
    <n v="0"/>
    <n v="0"/>
    <n v="0"/>
    <n v="0"/>
    <n v="0"/>
    <n v="0"/>
    <n v="0"/>
    <n v="0"/>
    <n v="0"/>
    <n v="0"/>
    <n v="0"/>
    <s v="RADIO COMM SRVS CIP FUND"/>
    <x v="3"/>
    <s v="VEHICLE MAINTENANCE"/>
    <s v="INFORMATION TECHNOLOGY: OPERATIONS-GENERAL"/>
  </r>
  <r>
    <x v="0"/>
    <x v="3"/>
    <x v="4"/>
    <s v="55010"/>
    <s v="5188800"/>
    <x v="1"/>
    <x v="0"/>
    <s v="MOTOR POOL ER R SERVICE"/>
    <s v="50000-PROGRAM EXPENDITURE BUDGET"/>
    <s v="55000-INTRAGOVERNMENTAL SERVICES"/>
    <m/>
    <n v="0"/>
    <n v="0"/>
    <n v="0"/>
    <n v="0"/>
    <n v="0"/>
    <s v="N/A"/>
    <n v="0"/>
    <n v="0"/>
    <n v="0"/>
    <n v="0"/>
    <n v="0"/>
    <n v="0"/>
    <n v="0"/>
    <n v="0"/>
    <n v="0"/>
    <n v="0"/>
    <n v="0"/>
    <n v="0"/>
    <n v="0"/>
    <s v="RADIO COMM SRVS CIP FUND"/>
    <x v="3"/>
    <s v="VEHICLE MAINTENANCE"/>
    <s v="INFORMATION TECHNOLOGY: OPERATIONS-GENERAL"/>
  </r>
  <r>
    <x v="0"/>
    <x v="3"/>
    <x v="1"/>
    <s v="40858"/>
    <s v="0000000"/>
    <x v="0"/>
    <x v="1"/>
    <s v="UASI INDIRECT"/>
    <s v="R3000-REVENUE"/>
    <s v="R3330-FEDERAL GRANTS INDIRECT"/>
    <m/>
    <n v="0"/>
    <n v="0"/>
    <n v="0"/>
    <n v="0"/>
    <n v="0"/>
    <s v="N/A"/>
    <n v="0"/>
    <n v="0"/>
    <n v="0"/>
    <n v="0"/>
    <n v="0"/>
    <n v="0"/>
    <n v="0"/>
    <n v="0"/>
    <n v="0"/>
    <n v="0"/>
    <n v="0"/>
    <n v="0"/>
    <n v="0"/>
    <s v="RADIO COMM SRVS CIP FUND"/>
    <x v="3"/>
    <s v="RADIO COMM INFRASTRCTR RV"/>
    <s v="Default"/>
  </r>
  <r>
    <x v="0"/>
    <x v="3"/>
    <x v="1"/>
    <s v="40858"/>
    <s v="0000000"/>
    <x v="1"/>
    <x v="1"/>
    <s v="UASI INDIRECT"/>
    <s v="R3000-REVENUE"/>
    <s v="R3330-FEDERAL GRANTS INDIRECT"/>
    <m/>
    <n v="0"/>
    <n v="0"/>
    <n v="0"/>
    <n v="0"/>
    <n v="0"/>
    <s v="N/A"/>
    <n v="0"/>
    <n v="0"/>
    <n v="0"/>
    <n v="0"/>
    <n v="0"/>
    <n v="0"/>
    <n v="0"/>
    <n v="0"/>
    <n v="0"/>
    <n v="0"/>
    <n v="0"/>
    <n v="0"/>
    <n v="0"/>
    <s v="RADIO COMM SRVS CIP FUND"/>
    <x v="3"/>
    <s v="RADIO COMM INFRASTRCTR RV"/>
    <s v="Default"/>
  </r>
  <r>
    <x v="0"/>
    <x v="3"/>
    <x v="1"/>
    <s v="43354"/>
    <s v="0000000"/>
    <x v="0"/>
    <x v="1"/>
    <s v="HW INCORPORATED CITIES"/>
    <s v="R3000-REVENUE"/>
    <s v="R3380-INTERGOVERNMENTAL PAYMENTS"/>
    <m/>
    <n v="0"/>
    <n v="0"/>
    <n v="0"/>
    <n v="0"/>
    <n v="0"/>
    <s v="N/A"/>
    <n v="0"/>
    <n v="0"/>
    <n v="0"/>
    <n v="0"/>
    <n v="0"/>
    <n v="0"/>
    <n v="0"/>
    <n v="0"/>
    <n v="0"/>
    <n v="0"/>
    <n v="0"/>
    <n v="0"/>
    <n v="0"/>
    <s v="RADIO COMM SRVS CIP FUND"/>
    <x v="3"/>
    <s v="RADIO COMM INFRASTRCTR RV"/>
    <s v="Default"/>
  </r>
  <r>
    <x v="0"/>
    <x v="3"/>
    <x v="1"/>
    <s v="43354"/>
    <s v="0000000"/>
    <x v="1"/>
    <x v="1"/>
    <s v="HW INCORPORATED CITIES"/>
    <s v="R3000-REVENUE"/>
    <s v="R3380-INTERGOVERNMENTAL PAYMENTS"/>
    <m/>
    <n v="0"/>
    <n v="0"/>
    <n v="0"/>
    <n v="0"/>
    <n v="0"/>
    <s v="N/A"/>
    <n v="0"/>
    <n v="0"/>
    <n v="0"/>
    <n v="0"/>
    <n v="0"/>
    <n v="0"/>
    <n v="0"/>
    <n v="0"/>
    <n v="0"/>
    <n v="0"/>
    <n v="0"/>
    <n v="0"/>
    <n v="0"/>
    <s v="RADIO COMM SRVS CIP FUND"/>
    <x v="3"/>
    <s v="RADIO COMM INFRASTRCTR RV"/>
    <s v="Default"/>
  </r>
  <r>
    <x v="0"/>
    <x v="3"/>
    <x v="1"/>
    <s v="43399"/>
    <s v="0000000"/>
    <x v="0"/>
    <x v="1"/>
    <s v="2009 IECGP IP-T9-0034"/>
    <s v="R3000-REVENUE"/>
    <s v="R3380-INTERGOVERNMENTAL PAYMENTS"/>
    <m/>
    <n v="0"/>
    <n v="0"/>
    <n v="0"/>
    <n v="0"/>
    <n v="0"/>
    <s v="N/A"/>
    <n v="0"/>
    <n v="0"/>
    <n v="0"/>
    <n v="0"/>
    <n v="0"/>
    <n v="0"/>
    <n v="0"/>
    <n v="0"/>
    <n v="0"/>
    <n v="0"/>
    <n v="0"/>
    <n v="0"/>
    <n v="0"/>
    <s v="RADIO COMM SRVS CIP FUND"/>
    <x v="3"/>
    <s v="RADIO COMM INFRASTRCTR RV"/>
    <s v="Default"/>
  </r>
  <r>
    <x v="0"/>
    <x v="3"/>
    <x v="1"/>
    <s v="43399"/>
    <s v="0000000"/>
    <x v="1"/>
    <x v="1"/>
    <s v="2009 IECGP IP-T9-0034"/>
    <s v="R3000-REVENUE"/>
    <s v="R3380-INTERGOVERNMENTAL PAYMENTS"/>
    <m/>
    <n v="0"/>
    <n v="0"/>
    <n v="0"/>
    <n v="0"/>
    <n v="0"/>
    <s v="N/A"/>
    <n v="0"/>
    <n v="0"/>
    <n v="0"/>
    <n v="0"/>
    <n v="0"/>
    <n v="0"/>
    <n v="0"/>
    <n v="0"/>
    <n v="0"/>
    <n v="0"/>
    <n v="0"/>
    <n v="0"/>
    <n v="0"/>
    <s v="RADIO COMM SRVS CIP FUND"/>
    <x v="3"/>
    <s v="RADIO COMM INFRASTRCTR RV"/>
    <s v="Default"/>
  </r>
  <r>
    <x v="0"/>
    <x v="3"/>
    <x v="1"/>
    <s v="51110"/>
    <s v="5188000"/>
    <x v="0"/>
    <x v="0"/>
    <s v="REGULAR SALARIED EMPLOYEE"/>
    <s v="50000-PROGRAM EXPENDITURE BUDGET"/>
    <s v="51000-WAGES AND BENEFITS"/>
    <s v="51100-SALARIES/WAGES"/>
    <n v="0"/>
    <n v="0"/>
    <n v="-72768.02"/>
    <n v="0"/>
    <n v="72768.02"/>
    <s v="N/A"/>
    <n v="0"/>
    <n v="0"/>
    <n v="0"/>
    <n v="0"/>
    <n v="0"/>
    <n v="0"/>
    <n v="0"/>
    <n v="0"/>
    <n v="0"/>
    <n v="-72768.02"/>
    <n v="0"/>
    <n v="0"/>
    <n v="0"/>
    <s v="RADIO COMM SRVS CIP FUND"/>
    <x v="3"/>
    <s v="RADIO COMM INFRASTRCTR RV"/>
    <s v="DATA PROCESSING"/>
  </r>
  <r>
    <x v="0"/>
    <x v="3"/>
    <x v="1"/>
    <s v="51110"/>
    <s v="5188000"/>
    <x v="1"/>
    <x v="0"/>
    <s v="REGULAR SALARIED EMPLOYEE"/>
    <s v="50000-PROGRAM EXPENDITURE BUDGET"/>
    <s v="51000-WAGES AND BENEFITS"/>
    <s v="51100-SALARIES/WAGES"/>
    <n v="0"/>
    <n v="0"/>
    <n v="0"/>
    <n v="0"/>
    <n v="0"/>
    <s v="N/A"/>
    <n v="0"/>
    <n v="0"/>
    <n v="0"/>
    <n v="0"/>
    <n v="0"/>
    <n v="0"/>
    <n v="0"/>
    <n v="0"/>
    <n v="0"/>
    <n v="0"/>
    <n v="0"/>
    <n v="0"/>
    <n v="0"/>
    <s v="RADIO COMM SRVS CIP FUND"/>
    <x v="3"/>
    <s v="RADIO COMM INFRASTRCTR RV"/>
    <s v="DATA PROCESSING"/>
  </r>
  <r>
    <x v="0"/>
    <x v="3"/>
    <x v="1"/>
    <s v="51110"/>
    <s v="5188800"/>
    <x v="0"/>
    <x v="0"/>
    <s v="REGULAR SALARIED EMPLOYEE"/>
    <s v="50000-PROGRAM EXPENDITURE BUDGET"/>
    <s v="51000-WAGES AND BENEFITS"/>
    <s v="51100-SALARIES/WAGES"/>
    <n v="0"/>
    <n v="0"/>
    <n v="0"/>
    <n v="0"/>
    <n v="0"/>
    <s v="N/A"/>
    <n v="0"/>
    <n v="0"/>
    <n v="0"/>
    <n v="0"/>
    <n v="0"/>
    <n v="0"/>
    <n v="0"/>
    <n v="0"/>
    <n v="0"/>
    <n v="0"/>
    <n v="0"/>
    <n v="0"/>
    <n v="0"/>
    <s v="RADIO COMM SRVS CIP FUND"/>
    <x v="3"/>
    <s v="RADIO COMM INFRASTRCTR RV"/>
    <s v="INFORMATION TECHNOLOGY: OPERATIONS-GENERAL"/>
  </r>
  <r>
    <x v="0"/>
    <x v="3"/>
    <x v="1"/>
    <s v="51110"/>
    <s v="5188800"/>
    <x v="1"/>
    <x v="0"/>
    <s v="REGULAR SALARIED EMPLOYEE"/>
    <s v="50000-PROGRAM EXPENDITURE BUDGET"/>
    <s v="51000-WAGES AND BENEFITS"/>
    <s v="51100-SALARIES/WAGES"/>
    <n v="0"/>
    <n v="0"/>
    <n v="0"/>
    <n v="0"/>
    <n v="0"/>
    <s v="N/A"/>
    <n v="0"/>
    <n v="0"/>
    <n v="0"/>
    <n v="0"/>
    <n v="0"/>
    <n v="0"/>
    <n v="0"/>
    <n v="0"/>
    <n v="0"/>
    <n v="0"/>
    <n v="0"/>
    <n v="0"/>
    <n v="0"/>
    <s v="RADIO COMM SRVS CIP FUND"/>
    <x v="3"/>
    <s v="RADIO COMM INFRASTRCTR RV"/>
    <s v="INFORMATION TECHNOLOGY: OPERATIONS-GENERAL"/>
  </r>
  <r>
    <x v="0"/>
    <x v="3"/>
    <x v="1"/>
    <s v="51315"/>
    <s v="5188000"/>
    <x v="0"/>
    <x v="0"/>
    <s v="MED DENTAL LIFE INS BENEFITS/NON 587"/>
    <s v="50000-PROGRAM EXPENDITURE BUDGET"/>
    <s v="51000-WAGES AND BENEFITS"/>
    <s v="51300-PERSONNEL BENEFITS"/>
    <n v="0"/>
    <n v="0"/>
    <n v="-9355.11"/>
    <n v="0"/>
    <n v="9355.11"/>
    <s v="N/A"/>
    <n v="0"/>
    <n v="0"/>
    <n v="0"/>
    <n v="0"/>
    <n v="0"/>
    <n v="0"/>
    <n v="0"/>
    <n v="0"/>
    <n v="0"/>
    <n v="-9355.11"/>
    <n v="0"/>
    <n v="0"/>
    <n v="0"/>
    <s v="RADIO COMM SRVS CIP FUND"/>
    <x v="3"/>
    <s v="RADIO COMM INFRASTRCTR RV"/>
    <s v="DATA PROCESSING"/>
  </r>
  <r>
    <x v="0"/>
    <x v="3"/>
    <x v="1"/>
    <s v="51315"/>
    <s v="5188000"/>
    <x v="1"/>
    <x v="0"/>
    <s v="MED DENTAL LIFE INS BENEFITS/NON 587"/>
    <s v="50000-PROGRAM EXPENDITURE BUDGET"/>
    <s v="51000-WAGES AND BENEFITS"/>
    <s v="51300-PERSONNEL BENEFITS"/>
    <n v="0"/>
    <n v="0"/>
    <n v="0"/>
    <n v="0"/>
    <n v="0"/>
    <s v="N/A"/>
    <n v="0"/>
    <n v="0"/>
    <n v="0"/>
    <n v="0"/>
    <n v="0"/>
    <n v="0"/>
    <n v="0"/>
    <n v="0"/>
    <n v="0"/>
    <n v="0"/>
    <n v="0"/>
    <n v="0"/>
    <n v="0"/>
    <s v="RADIO COMM SRVS CIP FUND"/>
    <x v="3"/>
    <s v="RADIO COMM INFRASTRCTR RV"/>
    <s v="DATA PROCESSING"/>
  </r>
  <r>
    <x v="0"/>
    <x v="3"/>
    <x v="1"/>
    <s v="51315"/>
    <s v="5188800"/>
    <x v="0"/>
    <x v="0"/>
    <s v="MED DENTAL LIFE INS BENEFITS/NON 587"/>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15"/>
    <s v="5188800"/>
    <x v="1"/>
    <x v="0"/>
    <s v="MED DENTAL LIFE INS BENEFITS/NON 587"/>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20"/>
    <s v="5188000"/>
    <x v="0"/>
    <x v="0"/>
    <s v="SOCIAL SECURITY MEDICARE FICA"/>
    <s v="50000-PROGRAM EXPENDITURE BUDGET"/>
    <s v="51000-WAGES AND BENEFITS"/>
    <s v="51300-PERSONNEL BENEFITS"/>
    <n v="0"/>
    <n v="0"/>
    <n v="-4980.84"/>
    <n v="0"/>
    <n v="4980.84"/>
    <s v="N/A"/>
    <n v="0"/>
    <n v="0"/>
    <n v="0"/>
    <n v="0"/>
    <n v="0"/>
    <n v="0"/>
    <n v="0"/>
    <n v="0"/>
    <n v="0"/>
    <n v="-4980.84"/>
    <n v="0"/>
    <n v="0"/>
    <n v="0"/>
    <s v="RADIO COMM SRVS CIP FUND"/>
    <x v="3"/>
    <s v="RADIO COMM INFRASTRCTR RV"/>
    <s v="DATA PROCESSING"/>
  </r>
  <r>
    <x v="0"/>
    <x v="3"/>
    <x v="1"/>
    <s v="51320"/>
    <s v="5188000"/>
    <x v="1"/>
    <x v="0"/>
    <s v="SOCIAL SECURITY MEDICARE FICA"/>
    <s v="50000-PROGRAM EXPENDITURE BUDGET"/>
    <s v="51000-WAGES AND BENEFITS"/>
    <s v="51300-PERSONNEL BENEFITS"/>
    <n v="0"/>
    <n v="0"/>
    <n v="0"/>
    <n v="0"/>
    <n v="0"/>
    <s v="N/A"/>
    <n v="0"/>
    <n v="0"/>
    <n v="0"/>
    <n v="0"/>
    <n v="0"/>
    <n v="0"/>
    <n v="0"/>
    <n v="0"/>
    <n v="0"/>
    <n v="0"/>
    <n v="0"/>
    <n v="0"/>
    <n v="0"/>
    <s v="RADIO COMM SRVS CIP FUND"/>
    <x v="3"/>
    <s v="RADIO COMM INFRASTRCTR RV"/>
    <s v="DATA PROCESSING"/>
  </r>
  <r>
    <x v="0"/>
    <x v="3"/>
    <x v="1"/>
    <s v="51320"/>
    <s v="5188800"/>
    <x v="0"/>
    <x v="0"/>
    <s v="SOCIAL SECURITY MEDICARE FICA"/>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20"/>
    <s v="5188800"/>
    <x v="1"/>
    <x v="0"/>
    <s v="SOCIAL SECURITY MEDICARE FICA"/>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30"/>
    <s v="5188000"/>
    <x v="0"/>
    <x v="0"/>
    <s v="RETIREMENT"/>
    <s v="50000-PROGRAM EXPENDITURE BUDGET"/>
    <s v="51000-WAGES AND BENEFITS"/>
    <s v="51300-PERSONNEL BENEFITS"/>
    <n v="0"/>
    <n v="0"/>
    <n v="-5104.7300000000005"/>
    <n v="0"/>
    <n v="5104.7300000000005"/>
    <s v="N/A"/>
    <n v="0"/>
    <n v="0"/>
    <n v="0"/>
    <n v="0"/>
    <n v="0"/>
    <n v="0"/>
    <n v="0"/>
    <n v="0"/>
    <n v="0"/>
    <n v="-5104.7300000000005"/>
    <n v="0"/>
    <n v="0"/>
    <n v="0"/>
    <s v="RADIO COMM SRVS CIP FUND"/>
    <x v="3"/>
    <s v="RADIO COMM INFRASTRCTR RV"/>
    <s v="DATA PROCESSING"/>
  </r>
  <r>
    <x v="0"/>
    <x v="3"/>
    <x v="1"/>
    <s v="51330"/>
    <s v="5188000"/>
    <x v="1"/>
    <x v="0"/>
    <s v="RETIREMENT"/>
    <s v="50000-PROGRAM EXPENDITURE BUDGET"/>
    <s v="51000-WAGES AND BENEFITS"/>
    <s v="51300-PERSONNEL BENEFITS"/>
    <n v="0"/>
    <n v="0"/>
    <n v="0"/>
    <n v="0"/>
    <n v="0"/>
    <s v="N/A"/>
    <n v="0"/>
    <n v="0"/>
    <n v="0"/>
    <n v="0"/>
    <n v="0"/>
    <n v="0"/>
    <n v="0"/>
    <n v="0"/>
    <n v="0"/>
    <n v="0"/>
    <n v="0"/>
    <n v="0"/>
    <n v="0"/>
    <s v="RADIO COMM SRVS CIP FUND"/>
    <x v="3"/>
    <s v="RADIO COMM INFRASTRCTR RV"/>
    <s v="DATA PROCESSING"/>
  </r>
  <r>
    <x v="0"/>
    <x v="3"/>
    <x v="1"/>
    <s v="51330"/>
    <s v="5188800"/>
    <x v="0"/>
    <x v="0"/>
    <s v="RETIREMENT"/>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1330"/>
    <s v="5188800"/>
    <x v="1"/>
    <x v="0"/>
    <s v="RETIREMENT"/>
    <s v="50000-PROGRAM EXPENDITURE BUDGET"/>
    <s v="51000-WAGES AND BENEFITS"/>
    <s v="51300-PERSONNEL BENEFITS"/>
    <n v="0"/>
    <n v="0"/>
    <n v="0"/>
    <n v="0"/>
    <n v="0"/>
    <s v="N/A"/>
    <n v="0"/>
    <n v="0"/>
    <n v="0"/>
    <n v="0"/>
    <n v="0"/>
    <n v="0"/>
    <n v="0"/>
    <n v="0"/>
    <n v="0"/>
    <n v="0"/>
    <n v="0"/>
    <n v="0"/>
    <n v="0"/>
    <s v="RADIO COMM SRVS CIP FUND"/>
    <x v="3"/>
    <s v="RADIO COMM INFRASTRCTR RV"/>
    <s v="INFORMATION TECHNOLOGY: OPERATIONS-GENERAL"/>
  </r>
  <r>
    <x v="0"/>
    <x v="3"/>
    <x v="1"/>
    <s v="52205"/>
    <s v="5188800"/>
    <x v="0"/>
    <x v="0"/>
    <s v="SUPPLIES FOOD"/>
    <s v="50000-PROGRAM EXPENDITURE BUDGET"/>
    <s v="52000-SUPPLIES"/>
    <m/>
    <n v="0"/>
    <n v="0"/>
    <n v="0"/>
    <n v="0"/>
    <n v="0"/>
    <s v="N/A"/>
    <n v="0"/>
    <n v="0"/>
    <n v="0"/>
    <n v="0"/>
    <n v="0"/>
    <n v="0"/>
    <n v="0"/>
    <n v="0"/>
    <n v="0"/>
    <n v="0"/>
    <n v="0"/>
    <n v="0"/>
    <n v="0"/>
    <s v="RADIO COMM SRVS CIP FUND"/>
    <x v="3"/>
    <s v="RADIO COMM INFRASTRCTR RV"/>
    <s v="INFORMATION TECHNOLOGY: OPERATIONS-GENERAL"/>
  </r>
  <r>
    <x v="0"/>
    <x v="3"/>
    <x v="1"/>
    <s v="52205"/>
    <s v="5188800"/>
    <x v="1"/>
    <x v="0"/>
    <s v="SUPPLIES FOOD"/>
    <s v="50000-PROGRAM EXPENDITURE BUDGET"/>
    <s v="52000-SUPPLIES"/>
    <m/>
    <n v="0"/>
    <n v="0"/>
    <n v="0"/>
    <n v="0"/>
    <n v="0"/>
    <s v="N/A"/>
    <n v="0"/>
    <n v="0"/>
    <n v="0"/>
    <n v="0"/>
    <n v="0"/>
    <n v="0"/>
    <n v="0"/>
    <n v="0"/>
    <n v="0"/>
    <n v="0"/>
    <n v="0"/>
    <n v="0"/>
    <n v="0"/>
    <s v="RADIO COMM SRVS CIP FUND"/>
    <x v="3"/>
    <s v="RADIO COMM INFRASTRCTR RV"/>
    <s v="INFORMATION TECHNOLOGY: OPERATIONS-GENERAL"/>
  </r>
  <r>
    <x v="0"/>
    <x v="3"/>
    <x v="1"/>
    <s v="52410"/>
    <s v="5188800"/>
    <x v="0"/>
    <x v="0"/>
    <s v="COST GOODS SOLD SUPPLIES FOR RESALE"/>
    <s v="50000-PROGRAM EXPENDITURE BUDGET"/>
    <s v="52000-SUPPLIES"/>
    <m/>
    <n v="0"/>
    <n v="0"/>
    <n v="0"/>
    <n v="0"/>
    <n v="0"/>
    <s v="N/A"/>
    <n v="0"/>
    <n v="0"/>
    <n v="0"/>
    <n v="0"/>
    <n v="0"/>
    <n v="0"/>
    <n v="0"/>
    <n v="0"/>
    <n v="0"/>
    <n v="0"/>
    <n v="0"/>
    <n v="0"/>
    <n v="0"/>
    <s v="RADIO COMM SRVS CIP FUND"/>
    <x v="3"/>
    <s v="RADIO COMM INFRASTRCTR RV"/>
    <s v="INFORMATION TECHNOLOGY: OPERATIONS-GENERAL"/>
  </r>
  <r>
    <x v="0"/>
    <x v="3"/>
    <x v="1"/>
    <s v="52410"/>
    <s v="5188800"/>
    <x v="1"/>
    <x v="0"/>
    <s v="COST GOODS SOLD SUPPLIES FOR RESALE"/>
    <s v="50000-PROGRAM EXPENDITURE BUDGET"/>
    <s v="52000-SUPPLIES"/>
    <m/>
    <n v="0"/>
    <n v="0"/>
    <n v="0"/>
    <n v="0"/>
    <n v="0"/>
    <s v="N/A"/>
    <n v="0"/>
    <n v="0"/>
    <n v="0"/>
    <n v="0"/>
    <n v="0"/>
    <n v="0"/>
    <n v="0"/>
    <n v="0"/>
    <n v="0"/>
    <n v="0"/>
    <n v="0"/>
    <n v="0"/>
    <n v="0"/>
    <s v="RADIO COMM SRVS CIP FUND"/>
    <x v="3"/>
    <s v="RADIO COMM INFRASTRCTR RV"/>
    <s v="INFORMATION TECHNOLOGY: OPERATIONS-GENERAL"/>
  </r>
  <r>
    <x v="0"/>
    <x v="3"/>
    <x v="1"/>
    <s v="53105"/>
    <s v="5188000"/>
    <x v="0"/>
    <x v="0"/>
    <s v="OTHER CONTRACTUAL PROF SVCS"/>
    <s v="50000-PROGRAM EXPENDITURE BUDGET"/>
    <s v="53000-SERVICES-OTHER CHARGES"/>
    <m/>
    <n v="0"/>
    <n v="0"/>
    <n v="-58003.55"/>
    <n v="0"/>
    <n v="58003.55"/>
    <s v="N/A"/>
    <n v="0"/>
    <n v="0"/>
    <n v="0"/>
    <n v="0"/>
    <n v="0"/>
    <n v="0"/>
    <n v="0"/>
    <n v="0"/>
    <n v="0"/>
    <n v="-58003.55"/>
    <n v="0"/>
    <n v="0"/>
    <n v="0"/>
    <s v="RADIO COMM SRVS CIP FUND"/>
    <x v="3"/>
    <s v="RADIO COMM INFRASTRCTR RV"/>
    <s v="DATA PROCESSING"/>
  </r>
  <r>
    <x v="0"/>
    <x v="3"/>
    <x v="1"/>
    <s v="53105"/>
    <s v="5188000"/>
    <x v="1"/>
    <x v="0"/>
    <s v="OTHER CONTRACTUAL PROF SVCS"/>
    <s v="50000-PROGRAM EXPENDITURE BUDGET"/>
    <s v="53000-SERVICES-OTHER CHARGES"/>
    <m/>
    <n v="0"/>
    <n v="0"/>
    <n v="0"/>
    <n v="0"/>
    <n v="0"/>
    <s v="N/A"/>
    <n v="0"/>
    <n v="0"/>
    <n v="0"/>
    <n v="0"/>
    <n v="0"/>
    <n v="0"/>
    <n v="0"/>
    <n v="0"/>
    <n v="0"/>
    <n v="0"/>
    <n v="0"/>
    <n v="0"/>
    <n v="0"/>
    <s v="RADIO COMM SRVS CIP FUND"/>
    <x v="3"/>
    <s v="RADIO COMM INFRASTRCTR RV"/>
    <s v="DATA PROCESSING"/>
  </r>
  <r>
    <x v="0"/>
    <x v="3"/>
    <x v="1"/>
    <s v="53105"/>
    <s v="5188800"/>
    <x v="0"/>
    <x v="0"/>
    <s v="OTHER CONTRACTUAL PROF SVC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105"/>
    <s v="5188800"/>
    <x v="1"/>
    <x v="0"/>
    <s v="OTHER CONTRACTUAL PROF SVC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10"/>
    <s v="5188000"/>
    <x v="0"/>
    <x v="0"/>
    <s v="TRAVEL SUBSISTENCE IN STATE"/>
    <s v="50000-PROGRAM EXPENDITURE BUDGET"/>
    <s v="53000-SERVICES-OTHER CHARGES"/>
    <m/>
    <n v="0"/>
    <n v="0"/>
    <n v="-336.40000000000003"/>
    <n v="0"/>
    <n v="336.40000000000003"/>
    <s v="N/A"/>
    <n v="0"/>
    <n v="0"/>
    <n v="0"/>
    <n v="0"/>
    <n v="0"/>
    <n v="0"/>
    <n v="0"/>
    <n v="0"/>
    <n v="0"/>
    <n v="-336.40000000000003"/>
    <n v="0"/>
    <n v="0"/>
    <n v="0"/>
    <s v="RADIO COMM SRVS CIP FUND"/>
    <x v="3"/>
    <s v="RADIO COMM INFRASTRCTR RV"/>
    <s v="DATA PROCESSING"/>
  </r>
  <r>
    <x v="0"/>
    <x v="3"/>
    <x v="1"/>
    <s v="53310"/>
    <s v="5188000"/>
    <x v="1"/>
    <x v="0"/>
    <s v="TRAVEL SUBSISTENCE IN STATE"/>
    <s v="50000-PROGRAM EXPENDITURE BUDGET"/>
    <s v="53000-SERVICES-OTHER CHARGES"/>
    <m/>
    <n v="0"/>
    <n v="0"/>
    <n v="0"/>
    <n v="0"/>
    <n v="0"/>
    <s v="N/A"/>
    <n v="0"/>
    <n v="0"/>
    <n v="0"/>
    <n v="0"/>
    <n v="0"/>
    <n v="0"/>
    <n v="0"/>
    <n v="0"/>
    <n v="0"/>
    <n v="0"/>
    <n v="0"/>
    <n v="0"/>
    <n v="0"/>
    <s v="RADIO COMM SRVS CIP FUND"/>
    <x v="3"/>
    <s v="RADIO COMM INFRASTRCTR RV"/>
    <s v="DATA PROCESSING"/>
  </r>
  <r>
    <x v="0"/>
    <x v="3"/>
    <x v="1"/>
    <s v="53310"/>
    <s v="5188800"/>
    <x v="0"/>
    <x v="0"/>
    <s v="TRAVEL SUBSISTENCE IN STATE"/>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10"/>
    <s v="5188800"/>
    <x v="1"/>
    <x v="0"/>
    <s v="TRAVEL SUBSISTENCE IN STATE"/>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11"/>
    <s v="5188800"/>
    <x v="0"/>
    <x v="0"/>
    <s v="TRAVEL SUBSISTENCE OUT OF STATE"/>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11"/>
    <s v="5188800"/>
    <x v="1"/>
    <x v="0"/>
    <s v="TRAVEL SUBSISTENCE OUT OF STATE"/>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20"/>
    <s v="5188800"/>
    <x v="0"/>
    <x v="0"/>
    <s v="FREIGHT AND DELIVRY SRV"/>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20"/>
    <s v="5188800"/>
    <x v="1"/>
    <x v="0"/>
    <s v="FREIGHT AND DELIVRY SRV"/>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30"/>
    <s v="5188800"/>
    <x v="0"/>
    <x v="0"/>
    <s v="PURCHASED TRANSPORTATION"/>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330"/>
    <s v="5188800"/>
    <x v="1"/>
    <x v="0"/>
    <s v="PURCHASED TRANSPORTATION"/>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803"/>
    <s v="5188800"/>
    <x v="0"/>
    <x v="0"/>
    <s v="DUES MEMBERSHIP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803"/>
    <s v="5188800"/>
    <x v="1"/>
    <x v="0"/>
    <s v="DUES MEMBERSHIP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890"/>
    <s v="5188800"/>
    <x v="0"/>
    <x v="0"/>
    <s v="MISC SERVICES CHARGE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3890"/>
    <s v="5188800"/>
    <x v="1"/>
    <x v="0"/>
    <s v="MISC SERVICES CHARGES"/>
    <s v="50000-PROGRAM EXPENDITURE BUDGET"/>
    <s v="53000-SERVICES-OTHER CHARGES"/>
    <m/>
    <n v="0"/>
    <n v="0"/>
    <n v="0"/>
    <n v="0"/>
    <n v="0"/>
    <s v="N/A"/>
    <n v="0"/>
    <n v="0"/>
    <n v="0"/>
    <n v="0"/>
    <n v="0"/>
    <n v="0"/>
    <n v="0"/>
    <n v="0"/>
    <n v="0"/>
    <n v="0"/>
    <n v="0"/>
    <n v="0"/>
    <n v="0"/>
    <s v="RADIO COMM SRVS CIP FUND"/>
    <x v="3"/>
    <s v="RADIO COMM INFRASTRCTR RV"/>
    <s v="INFORMATION TECHNOLOGY: OPERATIONS-GENERAL"/>
  </r>
  <r>
    <x v="0"/>
    <x v="3"/>
    <x v="1"/>
    <s v="55010"/>
    <s v="5188000"/>
    <x v="0"/>
    <x v="0"/>
    <s v="MOTOR POOL ER R SERVICE"/>
    <s v="50000-PROGRAM EXPENDITURE BUDGET"/>
    <s v="55000-INTRAGOVERNMENTAL SERVICES"/>
    <m/>
    <n v="0"/>
    <n v="0"/>
    <n v="32"/>
    <n v="0"/>
    <n v="-32"/>
    <s v="N/A"/>
    <n v="0"/>
    <n v="0"/>
    <n v="0"/>
    <n v="0"/>
    <n v="0"/>
    <n v="0"/>
    <n v="0"/>
    <n v="0"/>
    <n v="0"/>
    <n v="32"/>
    <n v="0"/>
    <n v="0"/>
    <n v="0"/>
    <s v="RADIO COMM SRVS CIP FUND"/>
    <x v="3"/>
    <s v="RADIO COMM INFRASTRCTR RV"/>
    <s v="DATA PROCESSING"/>
  </r>
  <r>
    <x v="0"/>
    <x v="3"/>
    <x v="1"/>
    <s v="55010"/>
    <s v="5188000"/>
    <x v="1"/>
    <x v="0"/>
    <s v="MOTOR POOL ER R SERVICE"/>
    <s v="50000-PROGRAM EXPENDITURE BUDGET"/>
    <s v="55000-INTRAGOVERNMENTAL SERVICES"/>
    <m/>
    <n v="0"/>
    <n v="0"/>
    <n v="0"/>
    <n v="0"/>
    <n v="0"/>
    <s v="N/A"/>
    <n v="0"/>
    <n v="0"/>
    <n v="0"/>
    <n v="0"/>
    <n v="0"/>
    <n v="0"/>
    <n v="0"/>
    <n v="0"/>
    <n v="0"/>
    <n v="0"/>
    <n v="0"/>
    <n v="0"/>
    <n v="0"/>
    <s v="RADIO COMM SRVS CIP FUND"/>
    <x v="3"/>
    <s v="RADIO COMM INFRASTRCTR RV"/>
    <s v="DATA PROCESSING"/>
  </r>
  <r>
    <x v="0"/>
    <x v="4"/>
    <x v="5"/>
    <s v="55253"/>
    <s v="5188800"/>
    <x v="0"/>
    <x v="0"/>
    <s v="SYSTEMS SERVICES SVC"/>
    <s v="50000-PROGRAM EXPENDITURE BUDGET"/>
    <s v="55000-INTRAGOVERNMENTAL SERVICES"/>
    <m/>
    <n v="0"/>
    <n v="0"/>
    <n v="0"/>
    <n v="0"/>
    <n v="0"/>
    <s v="N/A"/>
    <n v="0"/>
    <n v="0"/>
    <n v="0"/>
    <n v="0"/>
    <n v="0"/>
    <n v="0"/>
    <n v="0"/>
    <n v="0"/>
    <n v="0"/>
    <n v="0"/>
    <n v="0"/>
    <n v="0"/>
    <n v="0"/>
    <s v="RADIO COMM SRVS CIP FUND"/>
    <x v="4"/>
    <s v="PROJECT MANAGEMENT"/>
    <s v="INFORMATION TECHNOLOGY: OPERATIONS-GENERAL"/>
  </r>
  <r>
    <x v="0"/>
    <x v="4"/>
    <x v="5"/>
    <s v="55253"/>
    <s v="5188800"/>
    <x v="1"/>
    <x v="0"/>
    <s v="SYSTEMS SERVICES SVC"/>
    <s v="50000-PROGRAM EXPENDITURE BUDGET"/>
    <s v="55000-INTRAGOVERNMENTAL SERVICES"/>
    <m/>
    <n v="0"/>
    <n v="0"/>
    <n v="0"/>
    <n v="0"/>
    <n v="0"/>
    <s v="N/A"/>
    <n v="0"/>
    <n v="0"/>
    <n v="0"/>
    <n v="0"/>
    <n v="0"/>
    <n v="0"/>
    <n v="0"/>
    <n v="0"/>
    <n v="0"/>
    <n v="0"/>
    <n v="0"/>
    <n v="0"/>
    <n v="0"/>
    <s v="RADIO COMM SRVS CIP FUND"/>
    <x v="4"/>
    <s v="PROJECT MANAGEMENT"/>
    <s v="INFORMATION TECHNOLOGY: OPERATIONS-GENERAL"/>
  </r>
  <r>
    <x v="0"/>
    <x v="4"/>
    <x v="1"/>
    <s v="53710"/>
    <s v="5188800"/>
    <x v="0"/>
    <x v="0"/>
    <s v="RENT LEASE"/>
    <s v="50000-PROGRAM EXPENDITURE BUDGET"/>
    <s v="53000-SERVICES-OTHER CHARGES"/>
    <m/>
    <n v="0"/>
    <n v="0"/>
    <n v="0"/>
    <n v="0"/>
    <n v="0"/>
    <s v="N/A"/>
    <n v="0"/>
    <n v="0"/>
    <n v="0"/>
    <n v="0"/>
    <n v="0"/>
    <n v="0"/>
    <n v="0"/>
    <n v="0"/>
    <n v="0"/>
    <n v="0"/>
    <n v="0"/>
    <n v="0"/>
    <n v="0"/>
    <s v="RADIO COMM SRVS CIP FUND"/>
    <x v="4"/>
    <s v="RADIO COMM INFRASTRCTR RV"/>
    <s v="INFORMATION TECHNOLOGY: OPERATIONS-GENERAL"/>
  </r>
  <r>
    <x v="0"/>
    <x v="4"/>
    <x v="1"/>
    <s v="53710"/>
    <s v="5188800"/>
    <x v="1"/>
    <x v="0"/>
    <s v="RENT LEASE"/>
    <s v="50000-PROGRAM EXPENDITURE BUDGET"/>
    <s v="53000-SERVICES-OTHER CHARGES"/>
    <m/>
    <n v="0"/>
    <n v="0"/>
    <n v="0"/>
    <n v="0"/>
    <n v="0"/>
    <s v="N/A"/>
    <n v="0"/>
    <n v="0"/>
    <n v="0"/>
    <n v="0"/>
    <n v="0"/>
    <n v="0"/>
    <n v="0"/>
    <n v="0"/>
    <n v="0"/>
    <n v="0"/>
    <n v="0"/>
    <n v="0"/>
    <n v="0"/>
    <s v="RADIO COMM SRVS CIP FUND"/>
    <x v="4"/>
    <s v="RADIO COMM INFRASTRCTR RV"/>
    <s v="INFORMATION TECHNOLOGY: OPERATIONS-GENERAL"/>
  </r>
  <r>
    <x v="0"/>
    <x v="5"/>
    <x v="1"/>
    <s v="52181"/>
    <s v="5188800"/>
    <x v="0"/>
    <x v="0"/>
    <s v="INVENTORY EQUIP 5K UNDER"/>
    <s v="50000-PROGRAM EXPENDITURE BUDGET"/>
    <s v="52000-SUPPLIES"/>
    <m/>
    <n v="0"/>
    <n v="0"/>
    <n v="0"/>
    <n v="0"/>
    <n v="0"/>
    <s v="N/A"/>
    <n v="0"/>
    <n v="0"/>
    <n v="0"/>
    <n v="0"/>
    <n v="0"/>
    <n v="0"/>
    <n v="0"/>
    <n v="0"/>
    <n v="0"/>
    <n v="0"/>
    <n v="0"/>
    <n v="0"/>
    <n v="0"/>
    <s v="RADIO COMM SRVS CIP FUND"/>
    <x v="5"/>
    <s v="RADIO COMM INFRASTRCTR RV"/>
    <s v="INFORMATION TECHNOLOGY: OPERATIONS-GENERAL"/>
  </r>
  <r>
    <x v="0"/>
    <x v="5"/>
    <x v="1"/>
    <s v="52181"/>
    <s v="5188800"/>
    <x v="1"/>
    <x v="0"/>
    <s v="INVENTORY EQUIP 5K UNDER"/>
    <s v="50000-PROGRAM EXPENDITURE BUDGET"/>
    <s v="52000-SUPPLIES"/>
    <m/>
    <n v="0"/>
    <n v="0"/>
    <n v="0"/>
    <n v="0"/>
    <n v="0"/>
    <s v="N/A"/>
    <n v="0"/>
    <n v="0"/>
    <n v="0"/>
    <n v="0"/>
    <n v="0"/>
    <n v="0"/>
    <n v="0"/>
    <n v="0"/>
    <n v="0"/>
    <n v="0"/>
    <n v="0"/>
    <n v="0"/>
    <n v="0"/>
    <s v="RADIO COMM SRVS CIP FUND"/>
    <x v="5"/>
    <s v="RADIO COMM INFRASTRCTR RV"/>
    <s v="INFORMATION TECHNOLOGY: OPERATIONS-GENERAL"/>
  </r>
  <r>
    <x v="0"/>
    <x v="5"/>
    <x v="1"/>
    <s v="53610"/>
    <s v="5188000"/>
    <x v="1"/>
    <x v="0"/>
    <s v="SERVICES REPAIR MAINTENANCE"/>
    <s v="50000-PROGRAM EXPENDITURE BUDGET"/>
    <s v="53000-SERVICES-OTHER CHARGES"/>
    <m/>
    <n v="0"/>
    <n v="0"/>
    <n v="4270.5"/>
    <n v="0"/>
    <n v="-4270.5"/>
    <s v="N/A"/>
    <n v="0"/>
    <n v="0"/>
    <n v="0"/>
    <n v="0"/>
    <n v="0"/>
    <n v="0"/>
    <n v="4270.5"/>
    <n v="0"/>
    <n v="0"/>
    <n v="0"/>
    <n v="0"/>
    <n v="0"/>
    <n v="0"/>
    <s v="RADIO COMM SRVS CIP FUND"/>
    <x v="5"/>
    <s v="RADIO COMM INFRASTRCTR RV"/>
    <s v="DATA PROCESSING"/>
  </r>
  <r>
    <x v="0"/>
    <x v="6"/>
    <x v="1"/>
    <s v="53610"/>
    <s v="5188800"/>
    <x v="0"/>
    <x v="0"/>
    <s v="SERVICES REPAIR MAINTENANCE"/>
    <s v="50000-PROGRAM EXPENDITURE BUDGET"/>
    <s v="53000-SERVICES-OTHER CHARGES"/>
    <m/>
    <n v="0"/>
    <n v="0"/>
    <n v="0"/>
    <n v="0"/>
    <n v="0"/>
    <s v="N/A"/>
    <n v="0"/>
    <n v="0"/>
    <n v="0"/>
    <n v="0"/>
    <n v="0"/>
    <n v="0"/>
    <n v="0"/>
    <n v="0"/>
    <n v="0"/>
    <n v="0"/>
    <n v="0"/>
    <n v="0"/>
    <n v="0"/>
    <s v="RADIO COMM SRVS CIP FUND"/>
    <x v="6"/>
    <s v="RADIO COMM INFRASTRCTR RV"/>
    <s v="INFORMATION TECHNOLOGY: OPERATIONS-GENERAL"/>
  </r>
  <r>
    <x v="0"/>
    <x v="6"/>
    <x v="1"/>
    <s v="53610"/>
    <s v="5188800"/>
    <x v="1"/>
    <x v="0"/>
    <s v="SERVICES REPAIR MAINTENANCE"/>
    <s v="50000-PROGRAM EXPENDITURE BUDGET"/>
    <s v="53000-SERVICES-OTHER CHARGES"/>
    <m/>
    <n v="0"/>
    <n v="0"/>
    <n v="0"/>
    <n v="0"/>
    <n v="0"/>
    <s v="N/A"/>
    <n v="0"/>
    <n v="0"/>
    <n v="0"/>
    <n v="0"/>
    <n v="0"/>
    <n v="0"/>
    <n v="0"/>
    <n v="0"/>
    <n v="0"/>
    <n v="0"/>
    <n v="0"/>
    <n v="0"/>
    <n v="0"/>
    <s v="RADIO COMM SRVS CIP FUND"/>
    <x v="6"/>
    <s v="RADIO COMM INFRASTRCTR RV"/>
    <s v="INFORMATION TECHNOLOGY: OPERATIONS-GENERAL"/>
  </r>
  <r>
    <x v="0"/>
    <x v="7"/>
    <x v="1"/>
    <s v="53610"/>
    <s v="5188000"/>
    <x v="0"/>
    <x v="0"/>
    <s v="SERVICES REPAIR MAINTENANCE"/>
    <s v="50000-PROGRAM EXPENDITURE BUDGET"/>
    <s v="53000-SERVICES-OTHER CHARGES"/>
    <m/>
    <n v="0"/>
    <n v="0"/>
    <n v="11726.66"/>
    <n v="0"/>
    <n v="-11726.66"/>
    <s v="N/A"/>
    <n v="0"/>
    <n v="0"/>
    <n v="0"/>
    <n v="0"/>
    <n v="0"/>
    <n v="0"/>
    <n v="0"/>
    <n v="0"/>
    <n v="0"/>
    <n v="11726.66"/>
    <n v="0"/>
    <n v="0"/>
    <n v="0"/>
    <s v="RADIO COMM SRVS CIP FUND"/>
    <x v="7"/>
    <s v="RADIO COMM INFRASTRCTR RV"/>
    <s v="DATA PROCESSING"/>
  </r>
  <r>
    <x v="0"/>
    <x v="7"/>
    <x v="1"/>
    <s v="53610"/>
    <s v="5188000"/>
    <x v="1"/>
    <x v="0"/>
    <s v="SERVICES REPAIR MAINTENANCE"/>
    <s v="50000-PROGRAM EXPENDITURE BUDGET"/>
    <s v="53000-SERVICES-OTHER CHARGES"/>
    <m/>
    <n v="0"/>
    <n v="0"/>
    <n v="0"/>
    <n v="0"/>
    <n v="0"/>
    <s v="N/A"/>
    <n v="0"/>
    <n v="0"/>
    <n v="0"/>
    <n v="0"/>
    <n v="0"/>
    <n v="0"/>
    <n v="0"/>
    <n v="0"/>
    <n v="0"/>
    <n v="0"/>
    <n v="0"/>
    <n v="0"/>
    <n v="0"/>
    <s v="RADIO COMM SRVS CIP FUND"/>
    <x v="7"/>
    <s v="RADIO COMM INFRASTRCTR RV"/>
    <s v="DATA PROCESSING"/>
  </r>
  <r>
    <x v="0"/>
    <x v="7"/>
    <x v="1"/>
    <s v="53610"/>
    <s v="5188800"/>
    <x v="0"/>
    <x v="0"/>
    <s v="SERVICES REPAIR MAINTENANCE"/>
    <s v="50000-PROGRAM EXPENDITURE BUDGET"/>
    <s v="53000-SERVICES-OTHER CHARGES"/>
    <m/>
    <n v="0"/>
    <n v="0"/>
    <n v="-10709.26"/>
    <n v="0"/>
    <n v="10709.26"/>
    <s v="N/A"/>
    <n v="-10709.26"/>
    <n v="0"/>
    <n v="0"/>
    <n v="0"/>
    <n v="0"/>
    <n v="0"/>
    <n v="0"/>
    <n v="0"/>
    <n v="0"/>
    <n v="0"/>
    <n v="0"/>
    <n v="0"/>
    <n v="0"/>
    <s v="RADIO COMM SRVS CIP FUND"/>
    <x v="7"/>
    <s v="RADIO COMM INFRASTRCTR RV"/>
    <s v="INFORMATION TECHNOLOGY: OPERATIONS-GENERAL"/>
  </r>
  <r>
    <x v="0"/>
    <x v="7"/>
    <x v="1"/>
    <s v="53610"/>
    <s v="5188800"/>
    <x v="1"/>
    <x v="0"/>
    <s v="SERVICES REPAIR MAINTENANCE"/>
    <s v="50000-PROGRAM EXPENDITURE BUDGET"/>
    <s v="53000-SERVICES-OTHER CHARGES"/>
    <m/>
    <n v="0"/>
    <n v="0"/>
    <n v="0"/>
    <n v="0"/>
    <n v="0"/>
    <s v="N/A"/>
    <n v="0"/>
    <n v="0"/>
    <n v="0"/>
    <n v="0"/>
    <n v="0"/>
    <n v="0"/>
    <n v="0"/>
    <n v="0"/>
    <n v="0"/>
    <n v="0"/>
    <n v="0"/>
    <n v="0"/>
    <n v="0"/>
    <s v="RADIO COMM SRVS CIP FUND"/>
    <x v="7"/>
    <s v="RADIO COMM INFRASTRCTR RV"/>
    <s v="INFORMATION TECHNOLOGY: OPERATIONS-GENERAL"/>
  </r>
  <r>
    <x v="0"/>
    <x v="7"/>
    <x v="2"/>
    <s v="59306"/>
    <s v="5188000"/>
    <x v="1"/>
    <x v="0"/>
    <s v="CAPITAL PROGRAM WRITE OFF"/>
    <s v="50000-PROGRAM EXPENDITURE BUDGET"/>
    <s v="59000-EXTRAORDINARY EXPENSES"/>
    <m/>
    <n v="0"/>
    <n v="0"/>
    <n v="10709.26"/>
    <n v="0"/>
    <n v="-10709.26"/>
    <s v="N/A"/>
    <n v="0"/>
    <n v="0"/>
    <n v="0"/>
    <n v="0"/>
    <n v="0"/>
    <n v="0"/>
    <n v="0"/>
    <n v="0"/>
    <n v="0"/>
    <n v="0"/>
    <n v="0"/>
    <n v="0"/>
    <n v="10709.26"/>
    <s v="RADIO COMM SRVS CIP FUND"/>
    <x v="7"/>
    <s v="GAAP ADJUSTMENTS"/>
    <s v="DATA PROCESSING"/>
  </r>
  <r>
    <x v="0"/>
    <x v="8"/>
    <x v="5"/>
    <s v="55253"/>
    <s v="5188800"/>
    <x v="0"/>
    <x v="0"/>
    <s v="SYSTEMS SERVICES SVC"/>
    <s v="50000-PROGRAM EXPENDITURE BUDGET"/>
    <s v="55000-INTRAGOVERNMENTAL SERVICES"/>
    <m/>
    <n v="0"/>
    <n v="0"/>
    <n v="0"/>
    <n v="0"/>
    <n v="0"/>
    <s v="N/A"/>
    <n v="0"/>
    <n v="0"/>
    <n v="0"/>
    <n v="0"/>
    <n v="0"/>
    <n v="0"/>
    <n v="0"/>
    <n v="0"/>
    <n v="0"/>
    <n v="0"/>
    <n v="0"/>
    <n v="0"/>
    <n v="0"/>
    <s v="RADIO COMM SRVS CIP FUND"/>
    <x v="8"/>
    <s v="PROJECT MANAGEMENT"/>
    <s v="INFORMATION TECHNOLOGY: OPERATIONS-GENERAL"/>
  </r>
  <r>
    <x v="0"/>
    <x v="8"/>
    <x v="5"/>
    <s v="55253"/>
    <s v="5188800"/>
    <x v="1"/>
    <x v="0"/>
    <s v="SYSTEMS SERVICES SVC"/>
    <s v="50000-PROGRAM EXPENDITURE BUDGET"/>
    <s v="55000-INTRAGOVERNMENTAL SERVICES"/>
    <m/>
    <n v="0"/>
    <n v="0"/>
    <n v="0"/>
    <n v="0"/>
    <n v="0"/>
    <s v="N/A"/>
    <n v="0"/>
    <n v="0"/>
    <n v="0"/>
    <n v="0"/>
    <n v="0"/>
    <n v="0"/>
    <n v="0"/>
    <n v="0"/>
    <n v="0"/>
    <n v="0"/>
    <n v="0"/>
    <n v="0"/>
    <n v="0"/>
    <s v="RADIO COMM SRVS CIP FUND"/>
    <x v="8"/>
    <s v="PROJECT MANAGEMENT"/>
    <s v="INFORMATION TECHNOLOGY: OPERATIONS-GENERAL"/>
  </r>
  <r>
    <x v="0"/>
    <x v="8"/>
    <x v="1"/>
    <s v="51110"/>
    <s v="5188800"/>
    <x v="0"/>
    <x v="0"/>
    <s v="REGULAR SALARIED EMPLOYEE"/>
    <s v="50000-PROGRAM EXPENDITURE BUDGET"/>
    <s v="51000-WAGES AND BENEFITS"/>
    <s v="51100-SALARIES/WAGES"/>
    <n v="0"/>
    <n v="0"/>
    <n v="0"/>
    <n v="0"/>
    <n v="0"/>
    <s v="N/A"/>
    <n v="0"/>
    <n v="0"/>
    <n v="0"/>
    <n v="0"/>
    <n v="0"/>
    <n v="0"/>
    <n v="0"/>
    <n v="0"/>
    <n v="0"/>
    <n v="0"/>
    <n v="0"/>
    <n v="0"/>
    <n v="0"/>
    <s v="RADIO COMM SRVS CIP FUND"/>
    <x v="8"/>
    <s v="RADIO COMM INFRASTRCTR RV"/>
    <s v="INFORMATION TECHNOLOGY: OPERATIONS-GENERAL"/>
  </r>
  <r>
    <x v="0"/>
    <x v="8"/>
    <x v="1"/>
    <s v="51110"/>
    <s v="5188800"/>
    <x v="1"/>
    <x v="0"/>
    <s v="REGULAR SALARIED EMPLOYEE"/>
    <s v="50000-PROGRAM EXPENDITURE BUDGET"/>
    <s v="51000-WAGES AND BENEFITS"/>
    <s v="51100-SALARIES/WAGES"/>
    <n v="0"/>
    <n v="0"/>
    <n v="0"/>
    <n v="0"/>
    <n v="0"/>
    <s v="N/A"/>
    <n v="0"/>
    <n v="0"/>
    <n v="0"/>
    <n v="0"/>
    <n v="0"/>
    <n v="0"/>
    <n v="0"/>
    <n v="0"/>
    <n v="0"/>
    <n v="0"/>
    <n v="0"/>
    <n v="0"/>
    <n v="0"/>
    <s v="RADIO COMM SRVS CIP FUND"/>
    <x v="8"/>
    <s v="RADIO COMM INFRASTRCTR RV"/>
    <s v="INFORMATION TECHNOLOGY: OPERATIONS-GENERAL"/>
  </r>
  <r>
    <x v="0"/>
    <x v="8"/>
    <x v="1"/>
    <s v="51315"/>
    <s v="5188800"/>
    <x v="0"/>
    <x v="0"/>
    <s v="MED DENTAL LIFE INS BENEFITS/NON 587"/>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15"/>
    <s v="5188800"/>
    <x v="1"/>
    <x v="0"/>
    <s v="MED DENTAL LIFE INS BENEFITS/NON 587"/>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20"/>
    <s v="5188800"/>
    <x v="0"/>
    <x v="0"/>
    <s v="SOCIAL SECURITY MEDICARE FICA"/>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20"/>
    <s v="5188800"/>
    <x v="1"/>
    <x v="0"/>
    <s v="SOCIAL SECURITY MEDICARE FICA"/>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30"/>
    <s v="5188800"/>
    <x v="0"/>
    <x v="0"/>
    <s v="RETIREMENT"/>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1330"/>
    <s v="5188800"/>
    <x v="1"/>
    <x v="0"/>
    <s v="RETIREMENT"/>
    <s v="50000-PROGRAM EXPENDITURE BUDGET"/>
    <s v="51000-WAGES AND BENEFITS"/>
    <s v="51300-PERSONNEL BENEFITS"/>
    <n v="0"/>
    <n v="0"/>
    <n v="0"/>
    <n v="0"/>
    <n v="0"/>
    <s v="N/A"/>
    <n v="0"/>
    <n v="0"/>
    <n v="0"/>
    <n v="0"/>
    <n v="0"/>
    <n v="0"/>
    <n v="0"/>
    <n v="0"/>
    <n v="0"/>
    <n v="0"/>
    <n v="0"/>
    <n v="0"/>
    <n v="0"/>
    <s v="RADIO COMM SRVS CIP FUND"/>
    <x v="8"/>
    <s v="RADIO COMM INFRASTRCTR RV"/>
    <s v="INFORMATION TECHNOLOGY: OPERATIONS-GENERAL"/>
  </r>
  <r>
    <x v="0"/>
    <x v="8"/>
    <x v="1"/>
    <s v="52181"/>
    <s v="5188800"/>
    <x v="0"/>
    <x v="0"/>
    <s v="INVENTORY EQUIP 5K UNDER"/>
    <s v="50000-PROGRAM EXPENDITURE BUDGET"/>
    <s v="52000-SUPPLIES"/>
    <m/>
    <n v="0"/>
    <n v="0"/>
    <n v="0"/>
    <n v="0"/>
    <n v="0"/>
    <s v="N/A"/>
    <n v="0"/>
    <n v="0"/>
    <n v="0"/>
    <n v="0"/>
    <n v="0"/>
    <n v="0"/>
    <n v="0"/>
    <n v="0"/>
    <n v="0"/>
    <n v="0"/>
    <n v="0"/>
    <n v="0"/>
    <n v="0"/>
    <s v="RADIO COMM SRVS CIP FUND"/>
    <x v="8"/>
    <s v="RADIO COMM INFRASTRCTR RV"/>
    <s v="INFORMATION TECHNOLOGY: OPERATIONS-GENERAL"/>
  </r>
  <r>
    <x v="0"/>
    <x v="8"/>
    <x v="1"/>
    <s v="52181"/>
    <s v="5188800"/>
    <x v="1"/>
    <x v="0"/>
    <s v="INVENTORY EQUIP 5K UNDER"/>
    <s v="50000-PROGRAM EXPENDITURE BUDGET"/>
    <s v="52000-SUPPLIES"/>
    <m/>
    <n v="0"/>
    <n v="0"/>
    <n v="0"/>
    <n v="0"/>
    <n v="0"/>
    <s v="N/A"/>
    <n v="0"/>
    <n v="0"/>
    <n v="0"/>
    <n v="0"/>
    <n v="0"/>
    <n v="0"/>
    <n v="0"/>
    <n v="0"/>
    <n v="0"/>
    <n v="0"/>
    <n v="0"/>
    <n v="0"/>
    <n v="0"/>
    <s v="RADIO COMM SRVS CIP FUND"/>
    <x v="8"/>
    <s v="RADIO COMM INFRASTRCTR RV"/>
    <s v="INFORMATION TECHNOLOGY: OPERATIONS-GENERAL"/>
  </r>
  <r>
    <x v="0"/>
    <x v="8"/>
    <x v="1"/>
    <s v="53320"/>
    <s v="5188800"/>
    <x v="0"/>
    <x v="0"/>
    <s v="FREIGHT AND DELIVRY SRV"/>
    <s v="50000-PROGRAM EXPENDITURE BUDGET"/>
    <s v="53000-SERVICES-OTHER CHARGES"/>
    <m/>
    <n v="0"/>
    <n v="0"/>
    <n v="0"/>
    <n v="0"/>
    <n v="0"/>
    <s v="N/A"/>
    <n v="0"/>
    <n v="0"/>
    <n v="0"/>
    <n v="0"/>
    <n v="0"/>
    <n v="0"/>
    <n v="0"/>
    <n v="0"/>
    <n v="0"/>
    <n v="0"/>
    <n v="0"/>
    <n v="0"/>
    <n v="0"/>
    <s v="RADIO COMM SRVS CIP FUND"/>
    <x v="8"/>
    <s v="RADIO COMM INFRASTRCTR RV"/>
    <s v="INFORMATION TECHNOLOGY: OPERATIONS-GENERAL"/>
  </r>
  <r>
    <x v="0"/>
    <x v="8"/>
    <x v="1"/>
    <s v="53320"/>
    <s v="5188800"/>
    <x v="1"/>
    <x v="0"/>
    <s v="FREIGHT AND DELIVRY SRV"/>
    <s v="50000-PROGRAM EXPENDITURE BUDGET"/>
    <s v="53000-SERVICES-OTHER CHARGES"/>
    <m/>
    <n v="0"/>
    <n v="0"/>
    <n v="0"/>
    <n v="0"/>
    <n v="0"/>
    <s v="N/A"/>
    <n v="0"/>
    <n v="0"/>
    <n v="0"/>
    <n v="0"/>
    <n v="0"/>
    <n v="0"/>
    <n v="0"/>
    <n v="0"/>
    <n v="0"/>
    <n v="0"/>
    <n v="0"/>
    <n v="0"/>
    <n v="0"/>
    <s v="RADIO COMM SRVS CIP FUND"/>
    <x v="8"/>
    <s v="RADIO COMM INFRASTRCTR RV"/>
    <s v="INFORMATION TECHNOLOGY: OPERATIONS-GENERAL"/>
  </r>
  <r>
    <x v="0"/>
    <x v="8"/>
    <x v="1"/>
    <s v="53610"/>
    <s v="5188800"/>
    <x v="0"/>
    <x v="0"/>
    <s v="SERVICES REPAIR MAINTENANCE"/>
    <s v="50000-PROGRAM EXPENDITURE BUDGET"/>
    <s v="53000-SERVICES-OTHER CHARGES"/>
    <m/>
    <n v="0"/>
    <n v="0"/>
    <n v="0"/>
    <n v="0"/>
    <n v="0"/>
    <s v="N/A"/>
    <n v="0"/>
    <n v="0"/>
    <n v="0"/>
    <n v="0"/>
    <n v="0"/>
    <n v="0"/>
    <n v="0"/>
    <n v="0"/>
    <n v="0"/>
    <n v="0"/>
    <n v="0"/>
    <n v="0"/>
    <n v="0"/>
    <s v="RADIO COMM SRVS CIP FUND"/>
    <x v="8"/>
    <s v="RADIO COMM INFRASTRCTR RV"/>
    <s v="INFORMATION TECHNOLOGY: OPERATIONS-GENERAL"/>
  </r>
  <r>
    <x v="0"/>
    <x v="8"/>
    <x v="1"/>
    <s v="53610"/>
    <s v="5188800"/>
    <x v="1"/>
    <x v="0"/>
    <s v="SERVICES REPAIR MAINTENANCE"/>
    <s v="50000-PROGRAM EXPENDITURE BUDGET"/>
    <s v="53000-SERVICES-OTHER CHARGES"/>
    <m/>
    <n v="0"/>
    <n v="0"/>
    <n v="0"/>
    <n v="0"/>
    <n v="0"/>
    <s v="N/A"/>
    <n v="0"/>
    <n v="0"/>
    <n v="0"/>
    <n v="0"/>
    <n v="0"/>
    <n v="0"/>
    <n v="0"/>
    <n v="0"/>
    <n v="0"/>
    <n v="0"/>
    <n v="0"/>
    <n v="0"/>
    <n v="0"/>
    <s v="RADIO COMM SRVS CIP FUND"/>
    <x v="8"/>
    <s v="RADIO COMM INFRASTRCTR RV"/>
    <s v="INFORMATION TECHNOLOGY: OPERATIONS-GENERAL"/>
  </r>
  <r>
    <x v="0"/>
    <x v="8"/>
    <x v="1"/>
    <s v="56787"/>
    <s v="5188000"/>
    <x v="0"/>
    <x v="0"/>
    <s v="RADIO INFRASTRUCTURE EQUIP"/>
    <s v="50000-PROGRAM EXPENDITURE BUDGET"/>
    <s v="56000-CAPITAL OUTLAY"/>
    <m/>
    <n v="0"/>
    <n v="0"/>
    <n v="0"/>
    <n v="0"/>
    <n v="0"/>
    <s v="N/A"/>
    <n v="0"/>
    <n v="0"/>
    <n v="0"/>
    <n v="0"/>
    <n v="0"/>
    <n v="0"/>
    <n v="0"/>
    <n v="0"/>
    <n v="0"/>
    <n v="0"/>
    <n v="0"/>
    <n v="0"/>
    <n v="0"/>
    <s v="RADIO COMM SRVS CIP FUND"/>
    <x v="8"/>
    <s v="RADIO COMM INFRASTRCTR RV"/>
    <s v="DATA PROCESSING"/>
  </r>
  <r>
    <x v="0"/>
    <x v="8"/>
    <x v="1"/>
    <s v="56787"/>
    <s v="5188000"/>
    <x v="1"/>
    <x v="0"/>
    <s v="RADIO INFRASTRUCTURE EQUIP"/>
    <s v="50000-PROGRAM EXPENDITURE BUDGET"/>
    <s v="56000-CAPITAL OUTLAY"/>
    <m/>
    <n v="0"/>
    <n v="0"/>
    <n v="0"/>
    <n v="0"/>
    <n v="0"/>
    <s v="N/A"/>
    <n v="0"/>
    <n v="0"/>
    <n v="0"/>
    <n v="0"/>
    <n v="0"/>
    <n v="0"/>
    <n v="0"/>
    <n v="0"/>
    <n v="0"/>
    <n v="0"/>
    <n v="0"/>
    <n v="0"/>
    <n v="0"/>
    <s v="RADIO COMM SRVS CIP FUND"/>
    <x v="8"/>
    <s v="RADIO COMM INFRASTRCTR RV"/>
    <s v="DATA PROCESSING"/>
  </r>
  <r>
    <x v="0"/>
    <x v="8"/>
    <x v="2"/>
    <s v="56787"/>
    <s v="5188000"/>
    <x v="0"/>
    <x v="0"/>
    <s v="RADIO INFRASTRUCTURE EQUIP"/>
    <s v="50000-PROGRAM EXPENDITURE BUDGET"/>
    <s v="56000-CAPITAL OUTLAY"/>
    <m/>
    <n v="0"/>
    <n v="0"/>
    <n v="0"/>
    <n v="0"/>
    <n v="0"/>
    <s v="N/A"/>
    <n v="0"/>
    <n v="0"/>
    <n v="0"/>
    <n v="0"/>
    <n v="0"/>
    <n v="0"/>
    <n v="0"/>
    <n v="0"/>
    <n v="0"/>
    <n v="0"/>
    <n v="0"/>
    <n v="0"/>
    <n v="0"/>
    <s v="RADIO COMM SRVS CIP FUND"/>
    <x v="8"/>
    <s v="GAAP ADJUSTMENTS"/>
    <s v="DATA PROCESSING"/>
  </r>
  <r>
    <x v="0"/>
    <x v="8"/>
    <x v="2"/>
    <s v="56787"/>
    <s v="5188000"/>
    <x v="1"/>
    <x v="0"/>
    <s v="RADIO INFRASTRUCTURE EQUIP"/>
    <s v="50000-PROGRAM EXPENDITURE BUDGET"/>
    <s v="56000-CAPITAL OUTLAY"/>
    <m/>
    <n v="0"/>
    <n v="0"/>
    <n v="0"/>
    <n v="0"/>
    <n v="0"/>
    <s v="N/A"/>
    <n v="0"/>
    <n v="0"/>
    <n v="0"/>
    <n v="0"/>
    <n v="0"/>
    <n v="0"/>
    <n v="0"/>
    <n v="0"/>
    <n v="0"/>
    <n v="0"/>
    <n v="0"/>
    <n v="0"/>
    <n v="0"/>
    <s v="RADIO COMM SRVS CIP FUND"/>
    <x v="8"/>
    <s v="GAAP ADJUSTMENTS"/>
    <s v="DATA PROCESSING"/>
  </r>
  <r>
    <x v="0"/>
    <x v="9"/>
    <x v="6"/>
    <s v="55245"/>
    <s v="5188800"/>
    <x v="0"/>
    <x v="0"/>
    <s v="FINANCIAL MGMT SVCS"/>
    <s v="50000-PROGRAM EXPENDITURE BUDGET"/>
    <s v="55000-INTRAGOVERNMENTAL SERVICES"/>
    <m/>
    <n v="0"/>
    <n v="0"/>
    <n v="0"/>
    <n v="0"/>
    <n v="0"/>
    <s v="N/A"/>
    <n v="0"/>
    <n v="0"/>
    <n v="0"/>
    <n v="0"/>
    <n v="0"/>
    <n v="0"/>
    <n v="0"/>
    <n v="0"/>
    <n v="0"/>
    <n v="0"/>
    <n v="0"/>
    <n v="0"/>
    <n v="0"/>
    <s v="RADIO COMM SRVS CIP FUND"/>
    <x v="9"/>
    <s v="FINANCE DIRECTOR"/>
    <s v="INFORMATION TECHNOLOGY: OPERATIONS-GENERAL"/>
  </r>
  <r>
    <x v="0"/>
    <x v="9"/>
    <x v="6"/>
    <s v="55245"/>
    <s v="5188800"/>
    <x v="1"/>
    <x v="0"/>
    <s v="FINANCIAL MGMT SVCS"/>
    <s v="50000-PROGRAM EXPENDITURE BUDGET"/>
    <s v="55000-INTRAGOVERNMENTAL SERVICES"/>
    <m/>
    <n v="0"/>
    <n v="0"/>
    <n v="0"/>
    <n v="0"/>
    <n v="0"/>
    <s v="N/A"/>
    <n v="0"/>
    <n v="0"/>
    <n v="0"/>
    <n v="0"/>
    <n v="0"/>
    <n v="0"/>
    <n v="0"/>
    <n v="0"/>
    <n v="0"/>
    <n v="0"/>
    <n v="0"/>
    <n v="0"/>
    <n v="0"/>
    <s v="RADIO COMM SRVS CIP FUND"/>
    <x v="9"/>
    <s v="FINANCE DIRECTOR"/>
    <s v="INFORMATION TECHNOLOGY: OPERATIONS-GENERAL"/>
  </r>
  <r>
    <x v="0"/>
    <x v="9"/>
    <x v="6"/>
    <s v="55255"/>
    <s v="5188800"/>
    <x v="0"/>
    <x v="0"/>
    <s v="FINANCIAL MGMT SVCS REBATE"/>
    <s v="50000-PROGRAM EXPENDITURE BUDGET"/>
    <s v="55000-INTRAGOVERNMENTAL SERVICES"/>
    <m/>
    <n v="0"/>
    <n v="0"/>
    <n v="0"/>
    <n v="0"/>
    <n v="0"/>
    <s v="N/A"/>
    <n v="0"/>
    <n v="0"/>
    <n v="0"/>
    <n v="0"/>
    <n v="0"/>
    <n v="0"/>
    <n v="0"/>
    <n v="0"/>
    <n v="0"/>
    <n v="0"/>
    <n v="0"/>
    <n v="0"/>
    <n v="0"/>
    <s v="RADIO COMM SRVS CIP FUND"/>
    <x v="9"/>
    <s v="FINANCE DIRECTOR"/>
    <s v="INFORMATION TECHNOLOGY: OPERATIONS-GENERAL"/>
  </r>
  <r>
    <x v="0"/>
    <x v="9"/>
    <x v="6"/>
    <s v="55255"/>
    <s v="5188800"/>
    <x v="1"/>
    <x v="0"/>
    <s v="FINANCIAL MGMT SVCS REBATE"/>
    <s v="50000-PROGRAM EXPENDITURE BUDGET"/>
    <s v="55000-INTRAGOVERNMENTAL SERVICES"/>
    <m/>
    <n v="0"/>
    <n v="0"/>
    <n v="0"/>
    <n v="0"/>
    <n v="0"/>
    <s v="N/A"/>
    <n v="0"/>
    <n v="0"/>
    <n v="0"/>
    <n v="0"/>
    <n v="0"/>
    <n v="0"/>
    <n v="0"/>
    <n v="0"/>
    <n v="0"/>
    <n v="0"/>
    <n v="0"/>
    <n v="0"/>
    <n v="0"/>
    <s v="RADIO COMM SRVS CIP FUND"/>
    <x v="9"/>
    <s v="FINANCE DIRECTOR"/>
    <s v="INFORMATION TECHNOLOGY: OPERATIONS-GENERAL"/>
  </r>
  <r>
    <x v="0"/>
    <x v="9"/>
    <x v="7"/>
    <s v="55347"/>
    <s v="5188800"/>
    <x v="0"/>
    <x v="0"/>
    <s v="BRC SVC CHARGES"/>
    <s v="50000-PROGRAM EXPENDITURE BUDGET"/>
    <s v="55000-INTRAGOVERNMENTAL SERVICES"/>
    <m/>
    <n v="0"/>
    <n v="0"/>
    <n v="0"/>
    <n v="0"/>
    <n v="0"/>
    <s v="N/A"/>
    <n v="0"/>
    <n v="0"/>
    <n v="0"/>
    <n v="0"/>
    <n v="0"/>
    <n v="0"/>
    <n v="0"/>
    <n v="0"/>
    <n v="0"/>
    <n v="0"/>
    <n v="0"/>
    <n v="0"/>
    <n v="0"/>
    <s v="RADIO COMM SRVS CIP FUND"/>
    <x v="9"/>
    <s v="BRC DIRECTORS OFFICE"/>
    <s v="INFORMATION TECHNOLOGY: OPERATIONS-GENERAL"/>
  </r>
  <r>
    <x v="0"/>
    <x v="9"/>
    <x v="7"/>
    <s v="55347"/>
    <s v="5188800"/>
    <x v="1"/>
    <x v="0"/>
    <s v="BRC SVC CHARGES"/>
    <s v="50000-PROGRAM EXPENDITURE BUDGET"/>
    <s v="55000-INTRAGOVERNMENTAL SERVICES"/>
    <m/>
    <n v="0"/>
    <n v="0"/>
    <n v="0"/>
    <n v="0"/>
    <n v="0"/>
    <s v="N/A"/>
    <n v="0"/>
    <n v="0"/>
    <n v="0"/>
    <n v="0"/>
    <n v="0"/>
    <n v="0"/>
    <n v="0"/>
    <n v="0"/>
    <n v="0"/>
    <n v="0"/>
    <n v="0"/>
    <n v="0"/>
    <n v="0"/>
    <s v="RADIO COMM SRVS CIP FUND"/>
    <x v="9"/>
    <s v="BRC DIRECTORS OFFICE"/>
    <s v="INFORMATION TECHNOLOGY: OPERATIONS-GENERAL"/>
  </r>
  <r>
    <x v="0"/>
    <x v="9"/>
    <x v="1"/>
    <s v="34281"/>
    <s v="0000000"/>
    <x v="0"/>
    <x v="1"/>
    <s v="RESERVE RADIO INFRASTRUCTURE"/>
    <s v="R3000-REVENUE"/>
    <s v="R3400-CHARGE FOR SERVICES"/>
    <m/>
    <n v="0"/>
    <n v="0"/>
    <n v="-151781.48000000001"/>
    <n v="0"/>
    <n v="151781.48000000001"/>
    <s v="N/A"/>
    <n v="0"/>
    <n v="-7138.74"/>
    <n v="-18009.43"/>
    <n v="-12104.82"/>
    <n v="-16086.69"/>
    <n v="-9895.2100000000009"/>
    <n v="-12038.31"/>
    <n v="-14358.77"/>
    <n v="-12208.28"/>
    <n v="-11528.4"/>
    <n v="-11484.06"/>
    <n v="-26928.77"/>
    <n v="0"/>
    <s v="RADIO COMM SRVS CIP FUND"/>
    <x v="9"/>
    <s v="RADIO COMM INFRASTRCTR RV"/>
    <s v="Default"/>
  </r>
  <r>
    <x v="0"/>
    <x v="9"/>
    <x v="1"/>
    <s v="34281"/>
    <s v="0000000"/>
    <x v="1"/>
    <x v="1"/>
    <s v="RESERVE RADIO INFRASTRUCTURE"/>
    <s v="R3000-REVENUE"/>
    <s v="R3400-CHARGE FOR SERVICES"/>
    <m/>
    <n v="0"/>
    <n v="0"/>
    <n v="-147209.44"/>
    <n v="0"/>
    <n v="147209.44"/>
    <s v="N/A"/>
    <n v="1093.72"/>
    <n v="-14159.09"/>
    <n v="-13062.800000000001"/>
    <n v="-13529.59"/>
    <n v="-11234.14"/>
    <n v="-14318.4"/>
    <n v="-12745.2"/>
    <n v="-12996"/>
    <n v="-549.94000000000005"/>
    <n v="-11316.4"/>
    <n v="-16856.8"/>
    <n v="-27534.799999999999"/>
    <n v="0"/>
    <s v="RADIO COMM SRVS CIP FUND"/>
    <x v="9"/>
    <s v="RADIO COMM INFRASTRCTR RV"/>
    <s v="Default"/>
  </r>
  <r>
    <x v="0"/>
    <x v="9"/>
    <x v="1"/>
    <s v="34283"/>
    <s v="0000000"/>
    <x v="0"/>
    <x v="1"/>
    <s v="RADIO SERVICES"/>
    <s v="R3000-REVENUE"/>
    <s v="R3400-CHARGE FOR SERVICES"/>
    <m/>
    <n v="0"/>
    <n v="0"/>
    <n v="-1396.71"/>
    <n v="0"/>
    <n v="1396.71"/>
    <s v="N/A"/>
    <n v="0"/>
    <n v="0"/>
    <n v="0"/>
    <n v="0"/>
    <n v="0"/>
    <n v="0"/>
    <n v="0"/>
    <n v="0"/>
    <n v="0"/>
    <n v="-1396.71"/>
    <n v="0"/>
    <n v="0"/>
    <n v="0"/>
    <s v="RADIO COMM SRVS CIP FUND"/>
    <x v="9"/>
    <s v="RADIO COMM INFRASTRCTR RV"/>
    <s v="Default"/>
  </r>
  <r>
    <x v="0"/>
    <x v="9"/>
    <x v="1"/>
    <s v="34283"/>
    <s v="0000000"/>
    <x v="1"/>
    <x v="1"/>
    <s v="RADIO SERVICES"/>
    <s v="R3000-REVENUE"/>
    <s v="R3400-CHARGE FOR SERVICES"/>
    <m/>
    <n v="0"/>
    <n v="0"/>
    <n v="-182.4"/>
    <n v="0"/>
    <n v="182.4"/>
    <s v="N/A"/>
    <n v="0"/>
    <n v="0"/>
    <n v="0"/>
    <n v="0"/>
    <n v="0"/>
    <n v="0"/>
    <n v="-182.4"/>
    <n v="0"/>
    <n v="0"/>
    <n v="0"/>
    <n v="0"/>
    <n v="0"/>
    <n v="0"/>
    <s v="RADIO COMM SRVS CIP FUND"/>
    <x v="9"/>
    <s v="RADIO COMM INFRASTRCTR RV"/>
    <s v="Default"/>
  </r>
  <r>
    <x v="0"/>
    <x v="9"/>
    <x v="1"/>
    <s v="55245"/>
    <s v="5188000"/>
    <x v="0"/>
    <x v="0"/>
    <s v="FINANCIAL MGMT SVCS"/>
    <s v="50000-PROGRAM EXPENDITURE BUDGET"/>
    <s v="55000-INTRAGOVERNMENTAL SERVICES"/>
    <m/>
    <n v="0"/>
    <n v="0"/>
    <n v="1804.56"/>
    <n v="0"/>
    <n v="-1804.56"/>
    <s v="N/A"/>
    <n v="0"/>
    <n v="0"/>
    <n v="0"/>
    <n v="0"/>
    <n v="0"/>
    <n v="0"/>
    <n v="0"/>
    <n v="0"/>
    <n v="0"/>
    <n v="1353.42"/>
    <n v="0"/>
    <n v="451.14"/>
    <n v="0"/>
    <s v="RADIO COMM SRVS CIP FUND"/>
    <x v="9"/>
    <s v="RADIO COMM INFRASTRCTR RV"/>
    <s v="DATA PROCESSING"/>
  </r>
  <r>
    <x v="0"/>
    <x v="9"/>
    <x v="1"/>
    <s v="55245"/>
    <s v="5188000"/>
    <x v="1"/>
    <x v="0"/>
    <s v="FINANCIAL MGMT SVCS"/>
    <s v="50000-PROGRAM EXPENDITURE BUDGET"/>
    <s v="55000-INTRAGOVERNMENTAL SERVICES"/>
    <m/>
    <n v="0"/>
    <n v="0"/>
    <n v="0"/>
    <n v="0"/>
    <n v="0"/>
    <s v="N/A"/>
    <n v="0"/>
    <n v="0"/>
    <n v="0"/>
    <n v="0"/>
    <n v="0"/>
    <n v="0"/>
    <n v="0"/>
    <n v="0"/>
    <n v="0"/>
    <n v="0"/>
    <n v="0"/>
    <n v="0"/>
    <n v="0"/>
    <s v="RADIO COMM SRVS CIP FUND"/>
    <x v="9"/>
    <s v="RADIO COMM INFRASTRCTR RV"/>
    <s v="DATA PROCESSING"/>
  </r>
  <r>
    <x v="0"/>
    <x v="9"/>
    <x v="1"/>
    <s v="55255"/>
    <s v="5188000"/>
    <x v="0"/>
    <x v="0"/>
    <s v="FINANCIAL MGMT SVCS REBATE"/>
    <s v="50000-PROGRAM EXPENDITURE BUDGET"/>
    <s v="55000-INTRAGOVERNMENTAL SERVICES"/>
    <m/>
    <n v="0"/>
    <n v="0"/>
    <n v="101.68"/>
    <n v="0"/>
    <n v="-101.68"/>
    <s v="N/A"/>
    <n v="0"/>
    <n v="0"/>
    <n v="0"/>
    <n v="0"/>
    <n v="0"/>
    <n v="0"/>
    <n v="0"/>
    <n v="0"/>
    <n v="0"/>
    <n v="76.260000000000005"/>
    <n v="0"/>
    <n v="25.42"/>
    <n v="0"/>
    <s v="RADIO COMM SRVS CIP FUND"/>
    <x v="9"/>
    <s v="RADIO COMM INFRASTRCTR RV"/>
    <s v="DATA PROCESSING"/>
  </r>
  <r>
    <x v="0"/>
    <x v="9"/>
    <x v="1"/>
    <s v="55255"/>
    <s v="5188000"/>
    <x v="1"/>
    <x v="0"/>
    <s v="FINANCIAL MGMT SVCS REBATE"/>
    <s v="50000-PROGRAM EXPENDITURE BUDGET"/>
    <s v="55000-INTRAGOVERNMENTAL SERVICES"/>
    <m/>
    <n v="0"/>
    <n v="0"/>
    <n v="0"/>
    <n v="0"/>
    <n v="0"/>
    <s v="N/A"/>
    <n v="0"/>
    <n v="0"/>
    <n v="0"/>
    <n v="0"/>
    <n v="0"/>
    <n v="0"/>
    <n v="0"/>
    <n v="0"/>
    <n v="0"/>
    <n v="0"/>
    <n v="0"/>
    <n v="0"/>
    <n v="0"/>
    <s v="RADIO COMM SRVS CIP FUND"/>
    <x v="9"/>
    <s v="RADIO COMM INFRASTRCTR RV"/>
    <s v="DATA PROCESSING"/>
  </r>
  <r>
    <x v="0"/>
    <x v="9"/>
    <x v="1"/>
    <s v="55347"/>
    <s v="5188000"/>
    <x v="0"/>
    <x v="0"/>
    <s v="BRC SVC CHARGES"/>
    <s v="50000-PROGRAM EXPENDITURE BUDGET"/>
    <s v="55000-INTRAGOVERNMENTAL SERVICES"/>
    <m/>
    <n v="0"/>
    <n v="0"/>
    <n v="1672.4"/>
    <n v="0"/>
    <n v="-1672.4"/>
    <s v="N/A"/>
    <n v="0"/>
    <n v="0"/>
    <n v="0"/>
    <n v="0"/>
    <n v="0"/>
    <n v="0"/>
    <n v="0"/>
    <n v="0"/>
    <n v="0"/>
    <n v="1254.3"/>
    <n v="0"/>
    <n v="418.1"/>
    <n v="0"/>
    <s v="RADIO COMM SRVS CIP FUND"/>
    <x v="9"/>
    <s v="RADIO COMM INFRASTRCTR RV"/>
    <s v="DATA PROCESSING"/>
  </r>
  <r>
    <x v="0"/>
    <x v="9"/>
    <x v="1"/>
    <s v="55347"/>
    <s v="5188000"/>
    <x v="1"/>
    <x v="0"/>
    <s v="BRC SVC CHARGES"/>
    <s v="50000-PROGRAM EXPENDITURE BUDGET"/>
    <s v="55000-INTRAGOVERNMENTAL SERVICES"/>
    <m/>
    <n v="0"/>
    <n v="0"/>
    <n v="0"/>
    <n v="0"/>
    <n v="0"/>
    <s v="N/A"/>
    <n v="0"/>
    <n v="0"/>
    <n v="0"/>
    <n v="0"/>
    <n v="0"/>
    <n v="0"/>
    <n v="0"/>
    <n v="0"/>
    <n v="0"/>
    <n v="0"/>
    <n v="0"/>
    <n v="0"/>
    <n v="0"/>
    <s v="RADIO COMM SRVS CIP FUND"/>
    <x v="9"/>
    <s v="RADIO COMM INFRASTRCTR RV"/>
    <s v="DATA PROCESSING"/>
  </r>
  <r>
    <x v="0"/>
    <x v="10"/>
    <x v="1"/>
    <s v="51110"/>
    <s v="5188000"/>
    <x v="0"/>
    <x v="0"/>
    <s v="REGULAR SALARIED EMPLOYEE"/>
    <s v="50000-PROGRAM EXPENDITURE BUDGET"/>
    <s v="51000-WAGES AND BENEFITS"/>
    <s v="51100-SALARIES/WAGES"/>
    <n v="0"/>
    <n v="0"/>
    <n v="258776.29"/>
    <n v="0"/>
    <n v="-258776.29"/>
    <s v="N/A"/>
    <n v="0"/>
    <n v="0"/>
    <n v="0"/>
    <n v="0"/>
    <n v="0"/>
    <n v="0"/>
    <n v="0"/>
    <n v="0"/>
    <n v="0"/>
    <n v="179143.77"/>
    <n v="0"/>
    <n v="68445.600000000006"/>
    <n v="11186.92"/>
    <s v="RADIO COMM SRVS CIP FUND"/>
    <x v="10"/>
    <s v="RADIO COMM INFRASTRCTR RV"/>
    <s v="DATA PROCESSING"/>
  </r>
  <r>
    <x v="0"/>
    <x v="10"/>
    <x v="1"/>
    <s v="51110"/>
    <s v="5188000"/>
    <x v="1"/>
    <x v="0"/>
    <s v="REGULAR SALARIED EMPLOYEE"/>
    <s v="50000-PROGRAM EXPENDITURE BUDGET"/>
    <s v="51000-WAGES AND BENEFITS"/>
    <s v="51100-SALARIES/WAGES"/>
    <n v="0"/>
    <n v="0"/>
    <n v="408761.78"/>
    <n v="0"/>
    <n v="-408761.78"/>
    <s v="N/A"/>
    <n v="0"/>
    <n v="0"/>
    <n v="0"/>
    <n v="0"/>
    <n v="0"/>
    <n v="0"/>
    <n v="175115.85"/>
    <n v="0"/>
    <n v="0"/>
    <n v="113103.65000000001"/>
    <n v="0"/>
    <n v="120542.28"/>
    <n v="0"/>
    <s v="RADIO COMM SRVS CIP FUND"/>
    <x v="10"/>
    <s v="RADIO COMM INFRASTRCTR RV"/>
    <s v="DATA PROCESSING"/>
  </r>
  <r>
    <x v="0"/>
    <x v="10"/>
    <x v="1"/>
    <s v="51198"/>
    <s v="5188000"/>
    <x v="1"/>
    <x v="0"/>
    <s v="SALARIES AND WAGES REIMB"/>
    <s v="50000-PROGRAM EXPENDITURE BUDGET"/>
    <s v="51000-WAGES AND BENEFITS"/>
    <s v="51100-SALARIES/WAGES"/>
    <n v="0"/>
    <n v="0"/>
    <n v="70371.150000000009"/>
    <n v="0"/>
    <n v="-70371.150000000009"/>
    <s v="N/A"/>
    <n v="0"/>
    <n v="0"/>
    <n v="0"/>
    <n v="0"/>
    <n v="0"/>
    <n v="0"/>
    <n v="5326.56"/>
    <n v="0"/>
    <n v="0"/>
    <n v="26831.64"/>
    <n v="0"/>
    <n v="38212.950000000004"/>
    <n v="0"/>
    <s v="RADIO COMM SRVS CIP FUND"/>
    <x v="10"/>
    <s v="RADIO COMM INFRASTRCTR RV"/>
    <s v="DATA PROCESSING"/>
  </r>
  <r>
    <x v="0"/>
    <x v="10"/>
    <x v="1"/>
    <s v="51315"/>
    <s v="5188000"/>
    <x v="0"/>
    <x v="0"/>
    <s v="MED DENTAL LIFE INS BENEFITS/NON 587"/>
    <s v="50000-PROGRAM EXPENDITURE BUDGET"/>
    <s v="51000-WAGES AND BENEFITS"/>
    <s v="51300-PERSONNEL BENEFITS"/>
    <n v="0"/>
    <n v="0"/>
    <n v="31493.11"/>
    <n v="0"/>
    <n v="-31493.11"/>
    <s v="N/A"/>
    <n v="0"/>
    <n v="0"/>
    <n v="0"/>
    <n v="0"/>
    <n v="0"/>
    <n v="0"/>
    <n v="0"/>
    <n v="0"/>
    <n v="0"/>
    <n v="23675.11"/>
    <n v="0"/>
    <n v="7818"/>
    <n v="0"/>
    <s v="RADIO COMM SRVS CIP FUND"/>
    <x v="10"/>
    <s v="RADIO COMM INFRASTRCTR RV"/>
    <s v="DATA PROCESSING"/>
  </r>
  <r>
    <x v="0"/>
    <x v="10"/>
    <x v="1"/>
    <s v="51315"/>
    <s v="5188000"/>
    <x v="1"/>
    <x v="0"/>
    <s v="MED DENTAL LIFE INS BENEFITS/NON 587"/>
    <s v="50000-PROGRAM EXPENDITURE BUDGET"/>
    <s v="51000-WAGES AND BENEFITS"/>
    <s v="51300-PERSONNEL BENEFITS"/>
    <n v="0"/>
    <n v="0"/>
    <n v="52865"/>
    <n v="0"/>
    <n v="-52865"/>
    <s v="N/A"/>
    <n v="0"/>
    <n v="0"/>
    <n v="0"/>
    <n v="0"/>
    <n v="0"/>
    <n v="0"/>
    <n v="23055"/>
    <n v="0"/>
    <n v="0"/>
    <n v="13550"/>
    <n v="0"/>
    <n v="16260"/>
    <n v="0"/>
    <s v="RADIO COMM SRVS CIP FUND"/>
    <x v="10"/>
    <s v="RADIO COMM INFRASTRCTR RV"/>
    <s v="DATA PROCESSING"/>
  </r>
  <r>
    <x v="0"/>
    <x v="10"/>
    <x v="1"/>
    <s v="51320"/>
    <s v="5188000"/>
    <x v="0"/>
    <x v="0"/>
    <s v="SOCIAL SECURITY MEDICARE FICA"/>
    <s v="50000-PROGRAM EXPENDITURE BUDGET"/>
    <s v="51000-WAGES AND BENEFITS"/>
    <s v="51300-PERSONNEL BENEFITS"/>
    <n v="0"/>
    <n v="0"/>
    <n v="17349.170000000002"/>
    <n v="0"/>
    <n v="-17349.170000000002"/>
    <s v="N/A"/>
    <n v="0"/>
    <n v="0"/>
    <n v="0"/>
    <n v="0"/>
    <n v="0"/>
    <n v="0"/>
    <n v="0"/>
    <n v="0"/>
    <n v="0"/>
    <n v="13424.43"/>
    <n v="0"/>
    <n v="3284.9900000000002"/>
    <n v="639.75"/>
    <s v="RADIO COMM SRVS CIP FUND"/>
    <x v="10"/>
    <s v="RADIO COMM INFRASTRCTR RV"/>
    <s v="DATA PROCESSING"/>
  </r>
  <r>
    <x v="0"/>
    <x v="10"/>
    <x v="1"/>
    <s v="51320"/>
    <s v="5188000"/>
    <x v="1"/>
    <x v="0"/>
    <s v="SOCIAL SECURITY MEDICARE FICA"/>
    <s v="50000-PROGRAM EXPENDITURE BUDGET"/>
    <s v="51000-WAGES AND BENEFITS"/>
    <s v="51300-PERSONNEL BENEFITS"/>
    <n v="0"/>
    <n v="0"/>
    <n v="28650.170000000002"/>
    <n v="0"/>
    <n v="-28650.170000000002"/>
    <s v="N/A"/>
    <n v="0"/>
    <n v="0"/>
    <n v="0"/>
    <n v="0"/>
    <n v="0"/>
    <n v="0"/>
    <n v="13479.77"/>
    <n v="0"/>
    <n v="0"/>
    <n v="8697.18"/>
    <n v="0"/>
    <n v="6473.22"/>
    <n v="0"/>
    <s v="RADIO COMM SRVS CIP FUND"/>
    <x v="10"/>
    <s v="RADIO COMM INFRASTRCTR RV"/>
    <s v="DATA PROCESSING"/>
  </r>
  <r>
    <x v="0"/>
    <x v="10"/>
    <x v="1"/>
    <s v="51330"/>
    <s v="5188000"/>
    <x v="0"/>
    <x v="0"/>
    <s v="RETIREMENT"/>
    <s v="50000-PROGRAM EXPENDITURE BUDGET"/>
    <s v="51000-WAGES AND BENEFITS"/>
    <s v="51300-PERSONNEL BENEFITS"/>
    <n v="0"/>
    <n v="0"/>
    <n v="21437.350000000002"/>
    <n v="0"/>
    <n v="-21437.350000000002"/>
    <s v="N/A"/>
    <n v="0"/>
    <n v="0"/>
    <n v="0"/>
    <n v="0"/>
    <n v="0"/>
    <n v="0"/>
    <n v="0"/>
    <n v="0"/>
    <n v="0"/>
    <n v="14259.41"/>
    <n v="0"/>
    <n v="6304.16"/>
    <n v="873.78"/>
    <s v="RADIO COMM SRVS CIP FUND"/>
    <x v="10"/>
    <s v="RADIO COMM INFRASTRCTR RV"/>
    <s v="DATA PROCESSING"/>
  </r>
  <r>
    <x v="0"/>
    <x v="10"/>
    <x v="1"/>
    <s v="51330"/>
    <s v="5188000"/>
    <x v="1"/>
    <x v="0"/>
    <s v="RETIREMENT"/>
    <s v="50000-PROGRAM EXPENDITURE BUDGET"/>
    <s v="51000-WAGES AND BENEFITS"/>
    <s v="51300-PERSONNEL BENEFITS"/>
    <n v="0"/>
    <n v="0"/>
    <n v="37926.370000000003"/>
    <n v="0"/>
    <n v="-37926.370000000003"/>
    <s v="N/A"/>
    <n v="0"/>
    <n v="0"/>
    <n v="0"/>
    <n v="0"/>
    <n v="0"/>
    <n v="0"/>
    <n v="16127.92"/>
    <n v="0"/>
    <n v="0"/>
    <n v="10416.84"/>
    <n v="0"/>
    <n v="11381.61"/>
    <n v="0"/>
    <s v="RADIO COMM SRVS CIP FUND"/>
    <x v="10"/>
    <s v="RADIO COMM INFRASTRCTR RV"/>
    <s v="DATA PROCESSING"/>
  </r>
  <r>
    <x v="0"/>
    <x v="10"/>
    <x v="1"/>
    <s v="51355"/>
    <s v="5188000"/>
    <x v="0"/>
    <x v="0"/>
    <s v="FLEX BENEFIT CASHBACK"/>
    <s v="50000-PROGRAM EXPENDITURE BUDGET"/>
    <s v="51000-WAGES AND BENEFITS"/>
    <s v="51300-PERSONNEL BENEFITS"/>
    <n v="0"/>
    <n v="0"/>
    <n v="318.04000000000002"/>
    <n v="0"/>
    <n v="-318.04000000000002"/>
    <s v="N/A"/>
    <n v="0"/>
    <n v="0"/>
    <n v="0"/>
    <n v="0"/>
    <n v="0"/>
    <n v="0"/>
    <n v="0"/>
    <n v="0"/>
    <n v="0"/>
    <n v="97.5"/>
    <n v="0"/>
    <n v="220.54"/>
    <n v="0"/>
    <s v="RADIO COMM SRVS CIP FUND"/>
    <x v="10"/>
    <s v="RADIO COMM INFRASTRCTR RV"/>
    <s v="DATA PROCESSING"/>
  </r>
  <r>
    <x v="0"/>
    <x v="10"/>
    <x v="1"/>
    <s v="51355"/>
    <s v="5188000"/>
    <x v="1"/>
    <x v="0"/>
    <s v="FLEX BENEFIT CASHBACK"/>
    <s v="50000-PROGRAM EXPENDITURE BUDGET"/>
    <s v="51000-WAGES AND BENEFITS"/>
    <s v="51300-PERSONNEL BENEFITS"/>
    <n v="0"/>
    <n v="0"/>
    <n v="749.82"/>
    <n v="0"/>
    <n v="-749.82"/>
    <s v="N/A"/>
    <n v="0"/>
    <n v="0"/>
    <n v="0"/>
    <n v="0"/>
    <n v="0"/>
    <n v="0"/>
    <n v="364.46"/>
    <n v="0"/>
    <n v="0"/>
    <n v="195"/>
    <n v="0"/>
    <n v="190.36"/>
    <n v="0"/>
    <s v="RADIO COMM SRVS CIP FUND"/>
    <x v="10"/>
    <s v="RADIO COMM INFRASTRCTR RV"/>
    <s v="DATA PROCESSING"/>
  </r>
  <r>
    <x v="0"/>
    <x v="10"/>
    <x v="1"/>
    <s v="51398"/>
    <s v="5188000"/>
    <x v="1"/>
    <x v="0"/>
    <s v="LOAN IN OUT BNFTS MANUAL"/>
    <s v="50000-PROGRAM EXPENDITURE BUDGET"/>
    <s v="51000-WAGES AND BENEFITS"/>
    <s v="51300-PERSONNEL BENEFITS"/>
    <n v="0"/>
    <n v="0"/>
    <n v="24001.59"/>
    <n v="0"/>
    <n v="-24001.59"/>
    <s v="N/A"/>
    <n v="0"/>
    <n v="0"/>
    <n v="0"/>
    <n v="0"/>
    <n v="0"/>
    <n v="0"/>
    <n v="1847.51"/>
    <n v="0"/>
    <n v="0"/>
    <n v="9538.09"/>
    <n v="0"/>
    <n v="12615.99"/>
    <n v="0"/>
    <s v="RADIO COMM SRVS CIP FUND"/>
    <x v="10"/>
    <s v="RADIO COMM INFRASTRCTR RV"/>
    <s v="DATA PROCESSING"/>
  </r>
  <r>
    <x v="0"/>
    <x v="10"/>
    <x v="1"/>
    <s v="52110"/>
    <s v="5188000"/>
    <x v="0"/>
    <x v="0"/>
    <s v="OFFICE SUPPLIES"/>
    <s v="50000-PROGRAM EXPENDITURE BUDGET"/>
    <s v="52000-SUPPLIES"/>
    <m/>
    <n v="0"/>
    <n v="0"/>
    <n v="78.08"/>
    <n v="0"/>
    <n v="-78.08"/>
    <s v="N/A"/>
    <n v="0"/>
    <n v="0"/>
    <n v="0"/>
    <n v="0"/>
    <n v="0"/>
    <n v="0"/>
    <n v="0"/>
    <n v="0"/>
    <n v="0"/>
    <n v="78.08"/>
    <n v="0"/>
    <n v="0"/>
    <n v="0"/>
    <s v="RADIO COMM SRVS CIP FUND"/>
    <x v="10"/>
    <s v="RADIO COMM INFRASTRCTR RV"/>
    <s v="DATA PROCESSING"/>
  </r>
  <r>
    <x v="0"/>
    <x v="10"/>
    <x v="1"/>
    <s v="52110"/>
    <s v="5188000"/>
    <x v="1"/>
    <x v="0"/>
    <s v="OFFICE SUPPLIES"/>
    <s v="50000-PROGRAM EXPENDITURE BUDGET"/>
    <s v="52000-SUPPLIES"/>
    <m/>
    <n v="0"/>
    <n v="0"/>
    <n v="300.06"/>
    <n v="0"/>
    <n v="-300.06"/>
    <s v="N/A"/>
    <n v="0"/>
    <n v="0"/>
    <n v="0"/>
    <n v="0"/>
    <n v="0"/>
    <n v="0"/>
    <n v="0"/>
    <n v="0"/>
    <n v="0"/>
    <n v="96.84"/>
    <n v="0"/>
    <n v="203.22"/>
    <n v="0"/>
    <s v="RADIO COMM SRVS CIP FUND"/>
    <x v="10"/>
    <s v="RADIO COMM INFRASTRCTR RV"/>
    <s v="DATA PROCESSING"/>
  </r>
  <r>
    <x v="0"/>
    <x v="10"/>
    <x v="1"/>
    <s v="52189"/>
    <s v="5188000"/>
    <x v="0"/>
    <x v="0"/>
    <s v="SOFTWARE NONCAP"/>
    <s v="50000-PROGRAM EXPENDITURE BUDGET"/>
    <s v="52000-SUPPLIES"/>
    <m/>
    <n v="0"/>
    <n v="0"/>
    <n v="271.78000000000003"/>
    <n v="0"/>
    <n v="-271.78000000000003"/>
    <s v="N/A"/>
    <n v="0"/>
    <n v="0"/>
    <n v="0"/>
    <n v="0"/>
    <n v="0"/>
    <n v="0"/>
    <n v="0"/>
    <n v="0"/>
    <n v="0"/>
    <n v="0"/>
    <n v="0"/>
    <n v="271.78000000000003"/>
    <n v="0"/>
    <s v="RADIO COMM SRVS CIP FUND"/>
    <x v="10"/>
    <s v="RADIO COMM INFRASTRCTR RV"/>
    <s v="DATA PROCESSING"/>
  </r>
  <r>
    <x v="0"/>
    <x v="10"/>
    <x v="1"/>
    <s v="52189"/>
    <s v="5188000"/>
    <x v="1"/>
    <x v="0"/>
    <s v="SOFTWARE NONCAP"/>
    <s v="50000-PROGRAM EXPENDITURE BUDGET"/>
    <s v="52000-SUPPLIES"/>
    <m/>
    <n v="0"/>
    <n v="0"/>
    <n v="0"/>
    <n v="0"/>
    <n v="0"/>
    <s v="N/A"/>
    <n v="0"/>
    <n v="0"/>
    <n v="0"/>
    <n v="0"/>
    <n v="0"/>
    <n v="0"/>
    <n v="0"/>
    <n v="0"/>
    <n v="0"/>
    <n v="0"/>
    <n v="0"/>
    <n v="0"/>
    <n v="0"/>
    <s v="RADIO COMM SRVS CIP FUND"/>
    <x v="10"/>
    <s v="RADIO COMM INFRASTRCTR RV"/>
    <s v="DATA PROCESSING"/>
  </r>
  <r>
    <x v="0"/>
    <x v="10"/>
    <x v="1"/>
    <s v="52190"/>
    <s v="5188000"/>
    <x v="0"/>
    <x v="0"/>
    <s v="SUPPLIES IT"/>
    <s v="50000-PROGRAM EXPENDITURE BUDGET"/>
    <s v="52000-SUPPLIES"/>
    <m/>
    <n v="0"/>
    <n v="0"/>
    <n v="65.98"/>
    <n v="0"/>
    <n v="-65.98"/>
    <s v="N/A"/>
    <n v="0"/>
    <n v="0"/>
    <n v="0"/>
    <n v="0"/>
    <n v="0"/>
    <n v="0"/>
    <n v="0"/>
    <n v="0"/>
    <n v="0"/>
    <n v="65.98"/>
    <n v="0"/>
    <n v="0"/>
    <n v="0"/>
    <s v="RADIO COMM SRVS CIP FUND"/>
    <x v="10"/>
    <s v="RADIO COMM INFRASTRCTR RV"/>
    <s v="DATA PROCESSING"/>
  </r>
  <r>
    <x v="0"/>
    <x v="10"/>
    <x v="1"/>
    <s v="52190"/>
    <s v="5188000"/>
    <x v="1"/>
    <x v="0"/>
    <s v="SUPPLIES IT"/>
    <s v="50000-PROGRAM EXPENDITURE BUDGET"/>
    <s v="52000-SUPPLIES"/>
    <m/>
    <n v="0"/>
    <n v="0"/>
    <n v="141.24"/>
    <n v="0"/>
    <n v="-141.24"/>
    <s v="N/A"/>
    <n v="0"/>
    <n v="0"/>
    <n v="0"/>
    <n v="0"/>
    <n v="0"/>
    <n v="0"/>
    <n v="0"/>
    <n v="0"/>
    <n v="0"/>
    <n v="0"/>
    <n v="0"/>
    <n v="141.24"/>
    <n v="0"/>
    <s v="RADIO COMM SRVS CIP FUND"/>
    <x v="10"/>
    <s v="RADIO COMM INFRASTRCTR RV"/>
    <s v="DATA PROCESSING"/>
  </r>
  <r>
    <x v="0"/>
    <x v="10"/>
    <x v="1"/>
    <s v="52205"/>
    <s v="5188000"/>
    <x v="1"/>
    <x v="0"/>
    <s v="SUPPLIES FOOD"/>
    <s v="50000-PROGRAM EXPENDITURE BUDGET"/>
    <s v="52000-SUPPLIES"/>
    <m/>
    <n v="0"/>
    <n v="0"/>
    <n v="887.77"/>
    <n v="0"/>
    <n v="-887.77"/>
    <s v="N/A"/>
    <n v="0"/>
    <n v="0"/>
    <n v="0"/>
    <n v="0"/>
    <n v="0"/>
    <n v="0"/>
    <n v="887.77"/>
    <n v="0"/>
    <n v="0"/>
    <n v="0"/>
    <n v="0"/>
    <n v="0"/>
    <n v="0"/>
    <s v="RADIO COMM SRVS CIP FUND"/>
    <x v="10"/>
    <s v="RADIO COMM INFRASTRCTR RV"/>
    <s v="DATA PROCESSING"/>
  </r>
  <r>
    <x v="0"/>
    <x v="10"/>
    <x v="1"/>
    <s v="52222"/>
    <s v="5188000"/>
    <x v="0"/>
    <x v="0"/>
    <s v="SUPPLIES COMMUNICATIONS"/>
    <s v="50000-PROGRAM EXPENDITURE BUDGET"/>
    <s v="52000-SUPPLIES"/>
    <m/>
    <n v="0"/>
    <n v="0"/>
    <n v="109.5"/>
    <n v="0"/>
    <n v="-109.5"/>
    <s v="N/A"/>
    <n v="0"/>
    <n v="0"/>
    <n v="0"/>
    <n v="0"/>
    <n v="0"/>
    <n v="0"/>
    <n v="0"/>
    <n v="0"/>
    <n v="0"/>
    <n v="109.5"/>
    <n v="0"/>
    <n v="0"/>
    <n v="0"/>
    <s v="RADIO COMM SRVS CIP FUND"/>
    <x v="10"/>
    <s v="RADIO COMM INFRASTRCTR RV"/>
    <s v="DATA PROCESSING"/>
  </r>
  <r>
    <x v="0"/>
    <x v="10"/>
    <x v="1"/>
    <s v="52222"/>
    <s v="5188000"/>
    <x v="1"/>
    <x v="0"/>
    <s v="SUPPLIES COMMUNICATIONS"/>
    <s v="50000-PROGRAM EXPENDITURE BUDGET"/>
    <s v="52000-SUPPLIES"/>
    <m/>
    <n v="0"/>
    <n v="0"/>
    <n v="215.70000000000002"/>
    <n v="0"/>
    <n v="-215.70000000000002"/>
    <s v="N/A"/>
    <n v="0"/>
    <n v="0"/>
    <n v="0"/>
    <n v="0"/>
    <n v="0"/>
    <n v="0"/>
    <n v="0"/>
    <n v="0"/>
    <n v="0"/>
    <n v="215.70000000000002"/>
    <n v="0"/>
    <n v="0"/>
    <n v="0"/>
    <s v="RADIO COMM SRVS CIP FUND"/>
    <x v="10"/>
    <s v="RADIO COMM INFRASTRCTR RV"/>
    <s v="DATA PROCESSING"/>
  </r>
  <r>
    <x v="0"/>
    <x v="10"/>
    <x v="1"/>
    <s v="52290"/>
    <s v="5188000"/>
    <x v="0"/>
    <x v="0"/>
    <s v="MISC OPERATING SUPPLIES"/>
    <s v="50000-PROGRAM EXPENDITURE BUDGET"/>
    <s v="52000-SUPPLIES"/>
    <m/>
    <n v="0"/>
    <n v="0"/>
    <n v="108.41"/>
    <n v="0"/>
    <n v="-108.41"/>
    <s v="N/A"/>
    <n v="0"/>
    <n v="0"/>
    <n v="0"/>
    <n v="0"/>
    <n v="0"/>
    <n v="0"/>
    <n v="0"/>
    <n v="0"/>
    <n v="0"/>
    <n v="108.41"/>
    <n v="0"/>
    <n v="0"/>
    <n v="0"/>
    <s v="RADIO COMM SRVS CIP FUND"/>
    <x v="10"/>
    <s v="RADIO COMM INFRASTRCTR RV"/>
    <s v="DATA PROCESSING"/>
  </r>
  <r>
    <x v="0"/>
    <x v="10"/>
    <x v="1"/>
    <s v="52290"/>
    <s v="5188000"/>
    <x v="1"/>
    <x v="0"/>
    <s v="MISC OPERATING SUPPLIES"/>
    <s v="50000-PROGRAM EXPENDITURE BUDGET"/>
    <s v="52000-SUPPLIES"/>
    <m/>
    <n v="0"/>
    <n v="0"/>
    <n v="0"/>
    <n v="0"/>
    <n v="0"/>
    <s v="N/A"/>
    <n v="0"/>
    <n v="0"/>
    <n v="0"/>
    <n v="0"/>
    <n v="0"/>
    <n v="0"/>
    <n v="0"/>
    <n v="0"/>
    <n v="0"/>
    <n v="0"/>
    <n v="0"/>
    <n v="0"/>
    <n v="0"/>
    <s v="RADIO COMM SRVS CIP FUND"/>
    <x v="10"/>
    <s v="RADIO COMM INFRASTRCTR RV"/>
    <s v="DATA PROCESSING"/>
  </r>
  <r>
    <x v="0"/>
    <x v="10"/>
    <x v="1"/>
    <s v="53100"/>
    <s v="5188000"/>
    <x v="0"/>
    <x v="0"/>
    <s v="ADVERTISING"/>
    <s v="50000-PROGRAM EXPENDITURE BUDGET"/>
    <s v="53000-SERVICES-OTHER CHARGES"/>
    <m/>
    <n v="0"/>
    <n v="0"/>
    <n v="849.35"/>
    <n v="0"/>
    <n v="-849.35"/>
    <s v="N/A"/>
    <n v="0"/>
    <n v="0"/>
    <n v="0"/>
    <n v="0"/>
    <n v="0"/>
    <n v="0"/>
    <n v="0"/>
    <n v="0"/>
    <n v="0"/>
    <n v="700.35"/>
    <n v="0"/>
    <n v="36.25"/>
    <n v="112.75"/>
    <s v="RADIO COMM SRVS CIP FUND"/>
    <x v="10"/>
    <s v="RADIO COMM INFRASTRCTR RV"/>
    <s v="DATA PROCESSING"/>
  </r>
  <r>
    <x v="0"/>
    <x v="10"/>
    <x v="1"/>
    <s v="53100"/>
    <s v="5188000"/>
    <x v="1"/>
    <x v="0"/>
    <s v="ADVERTISING"/>
    <s v="50000-PROGRAM EXPENDITURE BUDGET"/>
    <s v="53000-SERVICES-OTHER CHARGES"/>
    <m/>
    <n v="0"/>
    <n v="0"/>
    <n v="2551.09"/>
    <n v="0"/>
    <n v="-2551.09"/>
    <s v="N/A"/>
    <n v="0"/>
    <n v="0"/>
    <n v="0"/>
    <n v="0"/>
    <n v="0"/>
    <n v="0"/>
    <n v="0"/>
    <n v="0"/>
    <n v="0"/>
    <n v="2110.79"/>
    <n v="0"/>
    <n v="440.3"/>
    <n v="0"/>
    <s v="RADIO COMM SRVS CIP FUND"/>
    <x v="10"/>
    <s v="RADIO COMM INFRASTRCTR RV"/>
    <s v="DATA PROCESSING"/>
  </r>
  <r>
    <x v="0"/>
    <x v="10"/>
    <x v="1"/>
    <s v="53102"/>
    <s v="5188000"/>
    <x v="0"/>
    <x v="0"/>
    <s v="PROFESSIONAL SERVICES"/>
    <s v="50000-PROGRAM EXPENDITURE BUDGET"/>
    <s v="53000-SERVICES-OTHER CHARGES"/>
    <m/>
    <n v="0"/>
    <n v="0"/>
    <n v="225"/>
    <n v="0"/>
    <n v="-225"/>
    <s v="N/A"/>
    <n v="0"/>
    <n v="0"/>
    <n v="0"/>
    <n v="0"/>
    <n v="0"/>
    <n v="0"/>
    <n v="0"/>
    <n v="0"/>
    <n v="0"/>
    <n v="0"/>
    <n v="0"/>
    <n v="0"/>
    <n v="225"/>
    <s v="RADIO COMM SRVS CIP FUND"/>
    <x v="10"/>
    <s v="RADIO COMM INFRASTRCTR RV"/>
    <s v="DATA PROCESSING"/>
  </r>
  <r>
    <x v="0"/>
    <x v="10"/>
    <x v="1"/>
    <s v="53102"/>
    <s v="5188000"/>
    <x v="1"/>
    <x v="0"/>
    <s v="PROFESSIONAL SERVICES"/>
    <s v="50000-PROGRAM EXPENDITURE BUDGET"/>
    <s v="53000-SERVICES-OTHER CHARGES"/>
    <m/>
    <n v="0"/>
    <n v="0"/>
    <n v="0"/>
    <n v="0"/>
    <n v="0"/>
    <s v="N/A"/>
    <n v="0"/>
    <n v="0"/>
    <n v="0"/>
    <n v="0"/>
    <n v="0"/>
    <n v="0"/>
    <n v="0"/>
    <n v="0"/>
    <n v="0"/>
    <n v="0"/>
    <n v="0"/>
    <n v="0"/>
    <n v="0"/>
    <s v="RADIO COMM SRVS CIP FUND"/>
    <x v="10"/>
    <s v="RADIO COMM INFRASTRCTR RV"/>
    <s v="DATA PROCESSING"/>
  </r>
  <r>
    <x v="0"/>
    <x v="10"/>
    <x v="1"/>
    <s v="53104"/>
    <s v="5188000"/>
    <x v="0"/>
    <x v="0"/>
    <s v="CONSULTANT SERVICES"/>
    <s v="50000-PROGRAM EXPENDITURE BUDGET"/>
    <s v="53000-SERVICES-OTHER CHARGES"/>
    <m/>
    <n v="0"/>
    <n v="0"/>
    <n v="1680"/>
    <n v="0"/>
    <n v="-1680"/>
    <s v="N/A"/>
    <n v="0"/>
    <n v="0"/>
    <n v="0"/>
    <n v="0"/>
    <n v="0"/>
    <n v="0"/>
    <n v="0"/>
    <n v="0"/>
    <n v="0"/>
    <n v="0"/>
    <n v="0"/>
    <n v="1680"/>
    <n v="0"/>
    <s v="RADIO COMM SRVS CIP FUND"/>
    <x v="10"/>
    <s v="RADIO COMM INFRASTRCTR RV"/>
    <s v="DATA PROCESSING"/>
  </r>
  <r>
    <x v="0"/>
    <x v="10"/>
    <x v="1"/>
    <s v="53104"/>
    <s v="5188000"/>
    <x v="1"/>
    <x v="0"/>
    <s v="CONSULTANT SERVICES"/>
    <s v="50000-PROGRAM EXPENDITURE BUDGET"/>
    <s v="53000-SERVICES-OTHER CHARGES"/>
    <m/>
    <n v="0"/>
    <n v="0"/>
    <n v="47287"/>
    <n v="0"/>
    <n v="-47287"/>
    <s v="N/A"/>
    <n v="0"/>
    <n v="0"/>
    <n v="0"/>
    <n v="0"/>
    <n v="0"/>
    <n v="0"/>
    <n v="42497"/>
    <n v="0"/>
    <n v="0"/>
    <n v="4790"/>
    <n v="0"/>
    <n v="0"/>
    <n v="0"/>
    <s v="RADIO COMM SRVS CIP FUND"/>
    <x v="10"/>
    <s v="RADIO COMM INFRASTRCTR RV"/>
    <s v="DATA PROCESSING"/>
  </r>
  <r>
    <x v="0"/>
    <x v="10"/>
    <x v="1"/>
    <s v="53105"/>
    <s v="5188000"/>
    <x v="0"/>
    <x v="0"/>
    <s v="OTHER CONTRACTUAL PROF SVCS"/>
    <s v="50000-PROGRAM EXPENDITURE BUDGET"/>
    <s v="53000-SERVICES-OTHER CHARGES"/>
    <m/>
    <n v="0"/>
    <n v="0"/>
    <n v="211418.68"/>
    <n v="0"/>
    <n v="-211418.68"/>
    <s v="N/A"/>
    <n v="0"/>
    <n v="0"/>
    <n v="0"/>
    <n v="0"/>
    <n v="0"/>
    <n v="0"/>
    <n v="0"/>
    <n v="0"/>
    <n v="0"/>
    <n v="29218.68"/>
    <n v="0"/>
    <n v="182200"/>
    <n v="0"/>
    <s v="RADIO COMM SRVS CIP FUND"/>
    <x v="10"/>
    <s v="RADIO COMM INFRASTRCTR RV"/>
    <s v="DATA PROCESSING"/>
  </r>
  <r>
    <x v="0"/>
    <x v="10"/>
    <x v="1"/>
    <s v="53105"/>
    <s v="5188000"/>
    <x v="1"/>
    <x v="0"/>
    <s v="OTHER CONTRACTUAL PROF SVCS"/>
    <s v="50000-PROGRAM EXPENDITURE BUDGET"/>
    <s v="53000-SERVICES-OTHER CHARGES"/>
    <m/>
    <n v="0"/>
    <n v="0"/>
    <n v="0"/>
    <n v="0"/>
    <n v="0"/>
    <s v="N/A"/>
    <n v="0"/>
    <n v="0"/>
    <n v="0"/>
    <n v="0"/>
    <n v="0"/>
    <n v="0"/>
    <n v="0"/>
    <n v="0"/>
    <n v="0"/>
    <n v="0"/>
    <n v="0"/>
    <n v="0"/>
    <n v="0"/>
    <s v="RADIO COMM SRVS CIP FUND"/>
    <x v="10"/>
    <s v="RADIO COMM INFRASTRCTR RV"/>
    <s v="DATA PROCESSING"/>
  </r>
  <r>
    <x v="0"/>
    <x v="10"/>
    <x v="1"/>
    <s v="53213"/>
    <s v="5188000"/>
    <x v="1"/>
    <x v="0"/>
    <s v="SERVICES COMMUNICATIONS CELL PHONE PAGER SVC"/>
    <s v="50000-PROGRAM EXPENDITURE BUDGET"/>
    <s v="53000-SERVICES-OTHER CHARGES"/>
    <m/>
    <n v="0"/>
    <n v="0"/>
    <n v="805.25"/>
    <n v="0"/>
    <n v="-805.25"/>
    <s v="N/A"/>
    <n v="0"/>
    <n v="0"/>
    <n v="0"/>
    <n v="0"/>
    <n v="0"/>
    <n v="0"/>
    <n v="402.67"/>
    <n v="0"/>
    <n v="0"/>
    <n v="201.31"/>
    <n v="0"/>
    <n v="201.27"/>
    <n v="0"/>
    <s v="RADIO COMM SRVS CIP FUND"/>
    <x v="10"/>
    <s v="RADIO COMM INFRASTRCTR RV"/>
    <s v="DATA PROCESSING"/>
  </r>
  <r>
    <x v="0"/>
    <x v="10"/>
    <x v="1"/>
    <s v="53310"/>
    <s v="5188000"/>
    <x v="0"/>
    <x v="0"/>
    <s v="TRAVEL SUBSISTENCE IN STATE"/>
    <s v="50000-PROGRAM EXPENDITURE BUDGET"/>
    <s v="53000-SERVICES-OTHER CHARGES"/>
    <m/>
    <n v="0"/>
    <n v="0"/>
    <n v="396"/>
    <n v="0"/>
    <n v="-396"/>
    <s v="N/A"/>
    <n v="0"/>
    <n v="0"/>
    <n v="0"/>
    <n v="0"/>
    <n v="0"/>
    <n v="0"/>
    <n v="0"/>
    <n v="0"/>
    <n v="0"/>
    <n v="363"/>
    <n v="0"/>
    <n v="33"/>
    <n v="0"/>
    <s v="RADIO COMM SRVS CIP FUND"/>
    <x v="10"/>
    <s v="RADIO COMM INFRASTRCTR RV"/>
    <s v="DATA PROCESSING"/>
  </r>
  <r>
    <x v="0"/>
    <x v="10"/>
    <x v="1"/>
    <s v="53310"/>
    <s v="5188000"/>
    <x v="1"/>
    <x v="0"/>
    <s v="TRAVEL SUBSISTENCE IN STATE"/>
    <s v="50000-PROGRAM EXPENDITURE BUDGET"/>
    <s v="53000-SERVICES-OTHER CHARGES"/>
    <m/>
    <n v="0"/>
    <n v="0"/>
    <n v="102"/>
    <n v="0"/>
    <n v="-102"/>
    <s v="N/A"/>
    <n v="0"/>
    <n v="0"/>
    <n v="0"/>
    <n v="0"/>
    <n v="0"/>
    <n v="0"/>
    <n v="102"/>
    <n v="0"/>
    <n v="0"/>
    <n v="0"/>
    <n v="0"/>
    <n v="0"/>
    <n v="0"/>
    <s v="RADIO COMM SRVS CIP FUND"/>
    <x v="10"/>
    <s v="RADIO COMM INFRASTRCTR RV"/>
    <s v="DATA PROCESSING"/>
  </r>
  <r>
    <x v="0"/>
    <x v="10"/>
    <x v="1"/>
    <s v="53311"/>
    <s v="5188000"/>
    <x v="0"/>
    <x v="0"/>
    <s v="TRAVEL SUBSISTENCE OUT OF STATE"/>
    <s v="50000-PROGRAM EXPENDITURE BUDGET"/>
    <s v="53000-SERVICES-OTHER CHARGES"/>
    <m/>
    <n v="0"/>
    <n v="0"/>
    <n v="8654.7100000000009"/>
    <n v="0"/>
    <n v="-8654.7100000000009"/>
    <s v="N/A"/>
    <n v="0"/>
    <n v="0"/>
    <n v="0"/>
    <n v="0"/>
    <n v="0"/>
    <n v="0"/>
    <n v="0"/>
    <n v="0"/>
    <n v="0"/>
    <n v="3911.53"/>
    <n v="0"/>
    <n v="3869.75"/>
    <n v="873.43000000000006"/>
    <s v="RADIO COMM SRVS CIP FUND"/>
    <x v="10"/>
    <s v="RADIO COMM INFRASTRCTR RV"/>
    <s v="DATA PROCESSING"/>
  </r>
  <r>
    <x v="0"/>
    <x v="10"/>
    <x v="1"/>
    <s v="53311"/>
    <s v="5188000"/>
    <x v="1"/>
    <x v="0"/>
    <s v="TRAVEL SUBSISTENCE OUT OF STATE"/>
    <s v="50000-PROGRAM EXPENDITURE BUDGET"/>
    <s v="53000-SERVICES-OTHER CHARGES"/>
    <m/>
    <n v="0"/>
    <n v="0"/>
    <n v="5302.4000000000005"/>
    <n v="0"/>
    <n v="-5302.4000000000005"/>
    <s v="N/A"/>
    <n v="0"/>
    <n v="0"/>
    <n v="0"/>
    <n v="0"/>
    <n v="0"/>
    <n v="0"/>
    <n v="3212.76"/>
    <n v="0"/>
    <n v="0"/>
    <n v="758"/>
    <n v="0"/>
    <n v="1331.64"/>
    <n v="0"/>
    <s v="RADIO COMM SRVS CIP FUND"/>
    <x v="10"/>
    <s v="RADIO COMM INFRASTRCTR RV"/>
    <s v="DATA PROCESSING"/>
  </r>
  <r>
    <x v="0"/>
    <x v="10"/>
    <x v="1"/>
    <s v="53320"/>
    <s v="5188000"/>
    <x v="1"/>
    <x v="0"/>
    <s v="FREIGHT AND DELIVRY SRV"/>
    <s v="50000-PROGRAM EXPENDITURE BUDGET"/>
    <s v="53000-SERVICES-OTHER CHARGES"/>
    <m/>
    <n v="0"/>
    <n v="0"/>
    <n v="27.16"/>
    <n v="0"/>
    <n v="-27.16"/>
    <s v="N/A"/>
    <n v="0"/>
    <n v="0"/>
    <n v="0"/>
    <n v="0"/>
    <n v="0"/>
    <n v="0"/>
    <n v="0"/>
    <n v="0"/>
    <n v="0"/>
    <n v="0"/>
    <n v="0"/>
    <n v="27.16"/>
    <n v="0"/>
    <s v="RADIO COMM SRVS CIP FUND"/>
    <x v="10"/>
    <s v="RADIO COMM INFRASTRCTR RV"/>
    <s v="DATA PROCESSING"/>
  </r>
  <r>
    <x v="0"/>
    <x v="10"/>
    <x v="1"/>
    <s v="53330"/>
    <s v="5188000"/>
    <x v="0"/>
    <x v="0"/>
    <s v="PURCHASED TRANSPORTATION"/>
    <s v="50000-PROGRAM EXPENDITURE BUDGET"/>
    <s v="53000-SERVICES-OTHER CHARGES"/>
    <m/>
    <n v="0"/>
    <n v="0"/>
    <n v="298.64"/>
    <n v="0"/>
    <n v="-298.64"/>
    <s v="N/A"/>
    <n v="0"/>
    <n v="0"/>
    <n v="0"/>
    <n v="0"/>
    <n v="0"/>
    <n v="0"/>
    <n v="0"/>
    <n v="0"/>
    <n v="0"/>
    <n v="145.68"/>
    <n v="0"/>
    <n v="152.96"/>
    <n v="0"/>
    <s v="RADIO COMM SRVS CIP FUND"/>
    <x v="10"/>
    <s v="RADIO COMM INFRASTRCTR RV"/>
    <s v="DATA PROCESSING"/>
  </r>
  <r>
    <x v="0"/>
    <x v="10"/>
    <x v="1"/>
    <s v="53330"/>
    <s v="5188000"/>
    <x v="1"/>
    <x v="0"/>
    <s v="PURCHASED TRANSPORTATION"/>
    <s v="50000-PROGRAM EXPENDITURE BUDGET"/>
    <s v="53000-SERVICES-OTHER CHARGES"/>
    <m/>
    <n v="0"/>
    <n v="0"/>
    <n v="811.47"/>
    <n v="0"/>
    <n v="-811.47"/>
    <s v="N/A"/>
    <n v="0"/>
    <n v="0"/>
    <n v="0"/>
    <n v="0"/>
    <n v="0"/>
    <n v="0"/>
    <n v="591.53"/>
    <n v="0"/>
    <n v="0"/>
    <n v="0"/>
    <n v="0"/>
    <n v="219.94"/>
    <n v="0"/>
    <s v="RADIO COMM SRVS CIP FUND"/>
    <x v="10"/>
    <s v="RADIO COMM INFRASTRCTR RV"/>
    <s v="DATA PROCESSING"/>
  </r>
  <r>
    <x v="0"/>
    <x v="10"/>
    <x v="1"/>
    <s v="53801"/>
    <s v="5188000"/>
    <x v="1"/>
    <x v="0"/>
    <s v="SERVICES LEGAL"/>
    <s v="50000-PROGRAM EXPENDITURE BUDGET"/>
    <s v="53000-SERVICES-OTHER CHARGES"/>
    <m/>
    <n v="0"/>
    <n v="0"/>
    <n v="16623.650000000001"/>
    <n v="0"/>
    <n v="-16623.650000000001"/>
    <s v="N/A"/>
    <n v="0"/>
    <n v="0"/>
    <n v="0"/>
    <n v="0"/>
    <n v="0"/>
    <n v="0"/>
    <n v="16275.65"/>
    <n v="0"/>
    <n v="0"/>
    <n v="348"/>
    <n v="0"/>
    <n v="0"/>
    <n v="0"/>
    <s v="RADIO COMM SRVS CIP FUND"/>
    <x v="10"/>
    <s v="RADIO COMM INFRASTRCTR RV"/>
    <s v="DATA PROCESSING"/>
  </r>
  <r>
    <x v="0"/>
    <x v="10"/>
    <x v="1"/>
    <s v="53803"/>
    <s v="5188000"/>
    <x v="1"/>
    <x v="0"/>
    <s v="DUES MEMBERSHIPS"/>
    <s v="50000-PROGRAM EXPENDITURE BUDGET"/>
    <s v="53000-SERVICES-OTHER CHARGES"/>
    <m/>
    <n v="0"/>
    <n v="0"/>
    <n v="472.8"/>
    <n v="0"/>
    <n v="-472.8"/>
    <s v="N/A"/>
    <n v="0"/>
    <n v="0"/>
    <n v="0"/>
    <n v="0"/>
    <n v="0"/>
    <n v="0"/>
    <n v="0"/>
    <n v="0"/>
    <n v="0"/>
    <n v="0"/>
    <n v="0"/>
    <n v="472.8"/>
    <n v="0"/>
    <s v="RADIO COMM SRVS CIP FUND"/>
    <x v="10"/>
    <s v="RADIO COMM INFRASTRCTR RV"/>
    <s v="DATA PROCESSING"/>
  </r>
  <r>
    <x v="0"/>
    <x v="10"/>
    <x v="1"/>
    <s v="53890"/>
    <s v="5188000"/>
    <x v="0"/>
    <x v="0"/>
    <s v="MISC SERVICES CHARGES"/>
    <s v="50000-PROGRAM EXPENDITURE BUDGET"/>
    <s v="53000-SERVICES-OTHER CHARGES"/>
    <m/>
    <n v="0"/>
    <n v="0"/>
    <n v="72.58"/>
    <n v="0"/>
    <n v="-72.58"/>
    <s v="N/A"/>
    <n v="0"/>
    <n v="0"/>
    <n v="0"/>
    <n v="0"/>
    <n v="0"/>
    <n v="0"/>
    <n v="0"/>
    <n v="0"/>
    <n v="0"/>
    <n v="22.5"/>
    <n v="0"/>
    <n v="47.08"/>
    <n v="3"/>
    <s v="RADIO COMM SRVS CIP FUND"/>
    <x v="10"/>
    <s v="RADIO COMM INFRASTRCTR RV"/>
    <s v="DATA PROCESSING"/>
  </r>
  <r>
    <x v="0"/>
    <x v="10"/>
    <x v="1"/>
    <s v="53890"/>
    <s v="5188000"/>
    <x v="1"/>
    <x v="0"/>
    <s v="MISC SERVICES CHARGES"/>
    <s v="50000-PROGRAM EXPENDITURE BUDGET"/>
    <s v="53000-SERVICES-OTHER CHARGES"/>
    <m/>
    <n v="0"/>
    <n v="0"/>
    <n v="174"/>
    <n v="0"/>
    <n v="-174"/>
    <s v="N/A"/>
    <n v="0"/>
    <n v="0"/>
    <n v="0"/>
    <n v="0"/>
    <n v="0"/>
    <n v="0"/>
    <n v="0"/>
    <n v="0"/>
    <n v="0"/>
    <n v="174"/>
    <n v="0"/>
    <n v="0"/>
    <n v="0"/>
    <s v="RADIO COMM SRVS CIP FUND"/>
    <x v="10"/>
    <s v="RADIO COMM INFRASTRCTR RV"/>
    <s v="DATA PROCESSING"/>
  </r>
  <r>
    <x v="0"/>
    <x v="10"/>
    <x v="1"/>
    <s v="53892"/>
    <s v="5188000"/>
    <x v="1"/>
    <x v="0"/>
    <s v="TRAINING IT"/>
    <s v="50000-PROGRAM EXPENDITURE BUDGET"/>
    <s v="53000-SERVICES-OTHER CHARGES"/>
    <m/>
    <n v="0"/>
    <n v="0"/>
    <n v="225"/>
    <n v="0"/>
    <n v="-225"/>
    <s v="N/A"/>
    <n v="0"/>
    <n v="0"/>
    <n v="0"/>
    <n v="0"/>
    <n v="0"/>
    <n v="0"/>
    <n v="0"/>
    <n v="0"/>
    <n v="0"/>
    <n v="0"/>
    <n v="0"/>
    <n v="225"/>
    <n v="0"/>
    <s v="RADIO COMM SRVS CIP FUND"/>
    <x v="10"/>
    <s v="RADIO COMM INFRASTRCTR RV"/>
    <s v="DATA PROCESSING"/>
  </r>
  <r>
    <x v="0"/>
    <x v="10"/>
    <x v="1"/>
    <s v="55010"/>
    <s v="5188000"/>
    <x v="0"/>
    <x v="0"/>
    <s v="MOTOR POOL ER R SERVICE"/>
    <s v="50000-PROGRAM EXPENDITURE BUDGET"/>
    <s v="55000-INTRAGOVERNMENTAL SERVICES"/>
    <m/>
    <n v="0"/>
    <n v="0"/>
    <n v="551"/>
    <n v="0"/>
    <n v="-551"/>
    <s v="N/A"/>
    <n v="0"/>
    <n v="0"/>
    <n v="0"/>
    <n v="0"/>
    <n v="0"/>
    <n v="0"/>
    <n v="0"/>
    <n v="0"/>
    <n v="0"/>
    <n v="98"/>
    <n v="0"/>
    <n v="355"/>
    <n v="98"/>
    <s v="RADIO COMM SRVS CIP FUND"/>
    <x v="10"/>
    <s v="RADIO COMM INFRASTRCTR RV"/>
    <s v="DATA PROCESSING"/>
  </r>
  <r>
    <x v="0"/>
    <x v="10"/>
    <x v="1"/>
    <s v="55010"/>
    <s v="5188000"/>
    <x v="1"/>
    <x v="0"/>
    <s v="MOTOR POOL ER R SERVICE"/>
    <s v="50000-PROGRAM EXPENDITURE BUDGET"/>
    <s v="55000-INTRAGOVERNMENTAL SERVICES"/>
    <m/>
    <n v="0"/>
    <n v="0"/>
    <n v="1025"/>
    <n v="0"/>
    <n v="-1025"/>
    <s v="N/A"/>
    <n v="0"/>
    <n v="0"/>
    <n v="0"/>
    <n v="0"/>
    <n v="0"/>
    <n v="0"/>
    <n v="488"/>
    <n v="0"/>
    <n v="0"/>
    <n v="317"/>
    <n v="0"/>
    <n v="220"/>
    <n v="0"/>
    <s v="RADIO COMM SRVS CIP FUND"/>
    <x v="10"/>
    <s v="RADIO COMM INFRASTRCTR RV"/>
    <s v="DATA PROCESSING"/>
  </r>
  <r>
    <x v="0"/>
    <x v="10"/>
    <x v="1"/>
    <s v="55023"/>
    <s v="5188000"/>
    <x v="1"/>
    <x v="0"/>
    <s v="ITS NEW DEVELOPMENT"/>
    <s v="50000-PROGRAM EXPENDITURE BUDGET"/>
    <s v="55000-INTRAGOVERNMENTAL SERVICES"/>
    <m/>
    <n v="0"/>
    <n v="0"/>
    <n v="230349"/>
    <n v="0"/>
    <n v="-230349"/>
    <s v="N/A"/>
    <n v="0"/>
    <n v="0"/>
    <n v="0"/>
    <n v="0"/>
    <n v="0"/>
    <n v="0"/>
    <n v="115174.5"/>
    <n v="0"/>
    <n v="0"/>
    <n v="38391.5"/>
    <n v="0"/>
    <n v="76783"/>
    <n v="0"/>
    <s v="RADIO COMM SRVS CIP FUND"/>
    <x v="10"/>
    <s v="RADIO COMM INFRASTRCTR RV"/>
    <s v="DATA PROCESSING"/>
  </r>
  <r>
    <x v="0"/>
    <x v="10"/>
    <x v="1"/>
    <s v="55051"/>
    <s v="5188000"/>
    <x v="0"/>
    <x v="0"/>
    <s v="GIS CLIENT SERVICES"/>
    <s v="50000-PROGRAM EXPENDITURE BUDGET"/>
    <s v="55000-INTRAGOVERNMENTAL SERVICES"/>
    <m/>
    <n v="0"/>
    <n v="0"/>
    <n v="1974"/>
    <n v="0"/>
    <n v="-1974"/>
    <s v="N/A"/>
    <n v="0"/>
    <n v="0"/>
    <n v="0"/>
    <n v="0"/>
    <n v="0"/>
    <n v="0"/>
    <n v="0"/>
    <n v="0"/>
    <n v="0"/>
    <n v="1974"/>
    <n v="0"/>
    <n v="0"/>
    <n v="0"/>
    <s v="RADIO COMM SRVS CIP FUND"/>
    <x v="10"/>
    <s v="RADIO COMM INFRASTRCTR RV"/>
    <s v="DATA PROCESSING"/>
  </r>
  <r>
    <x v="0"/>
    <x v="10"/>
    <x v="1"/>
    <s v="55051"/>
    <s v="5188000"/>
    <x v="1"/>
    <x v="0"/>
    <s v="GIS CLIENT SERVICES"/>
    <s v="50000-PROGRAM EXPENDITURE BUDGET"/>
    <s v="55000-INTRAGOVERNMENTAL SERVICES"/>
    <m/>
    <n v="0"/>
    <n v="0"/>
    <n v="392"/>
    <n v="0"/>
    <n v="-392"/>
    <s v="N/A"/>
    <n v="0"/>
    <n v="0"/>
    <n v="0"/>
    <n v="0"/>
    <n v="0"/>
    <n v="0"/>
    <n v="0"/>
    <n v="0"/>
    <n v="0"/>
    <n v="0"/>
    <n v="0"/>
    <n v="392"/>
    <n v="0"/>
    <s v="RADIO COMM SRVS CIP FUND"/>
    <x v="10"/>
    <s v="RADIO COMM INFRASTRCTR RV"/>
    <s v="DATA PROCESSING"/>
  </r>
  <r>
    <x v="0"/>
    <x v="10"/>
    <x v="1"/>
    <s v="55150"/>
    <s v="5188000"/>
    <x v="1"/>
    <x v="0"/>
    <s v="PROSECUTING ATTORNEY"/>
    <s v="50000-PROGRAM EXPENDITURE BUDGET"/>
    <s v="55000-INTRAGOVERNMENTAL SERVICES"/>
    <m/>
    <n v="0"/>
    <n v="0"/>
    <n v="41446"/>
    <n v="0"/>
    <n v="-41446"/>
    <s v="N/A"/>
    <n v="0"/>
    <n v="0"/>
    <n v="0"/>
    <n v="0"/>
    <n v="0"/>
    <n v="0"/>
    <n v="0"/>
    <n v="0"/>
    <n v="0"/>
    <n v="0"/>
    <n v="0"/>
    <n v="41446"/>
    <n v="0"/>
    <s v="RADIO COMM SRVS CIP FUND"/>
    <x v="10"/>
    <s v="RADIO COMM INFRASTRCTR RV"/>
    <s v="DATA PROCESSING"/>
  </r>
  <r>
    <x v="0"/>
    <x v="10"/>
    <x v="1"/>
    <s v="55159"/>
    <s v="5188000"/>
    <x v="1"/>
    <x v="0"/>
    <s v="FMD COPY CENTER"/>
    <s v="50000-PROGRAM EXPENDITURE BUDGET"/>
    <s v="55000-INTRAGOVERNMENTAL SERVICES"/>
    <m/>
    <n v="0"/>
    <n v="0"/>
    <n v="66"/>
    <n v="0"/>
    <n v="-66"/>
    <s v="N/A"/>
    <n v="0"/>
    <n v="0"/>
    <n v="0"/>
    <n v="0"/>
    <n v="0"/>
    <n v="0"/>
    <n v="0"/>
    <n v="0"/>
    <n v="0"/>
    <n v="0"/>
    <n v="0"/>
    <n v="66"/>
    <n v="0"/>
    <s v="RADIO COMM SRVS CIP FUND"/>
    <x v="10"/>
    <s v="RADIO COMM INFRASTRCTR RV"/>
    <s v="DATA PROCESSING"/>
  </r>
  <r>
    <x v="0"/>
    <x v="10"/>
    <x v="1"/>
    <s v="55253"/>
    <s v="5188000"/>
    <x v="0"/>
    <x v="0"/>
    <s v="SYSTEMS SERVICES SVC"/>
    <s v="50000-PROGRAM EXPENDITURE BUDGET"/>
    <s v="55000-INTRAGOVERNMENTAL SERVICES"/>
    <m/>
    <n v="0"/>
    <n v="0"/>
    <n v="369561.81"/>
    <n v="0"/>
    <n v="-369561.81"/>
    <s v="N/A"/>
    <n v="0"/>
    <n v="0"/>
    <n v="0"/>
    <n v="0"/>
    <n v="0"/>
    <n v="0"/>
    <n v="0"/>
    <n v="0"/>
    <n v="0"/>
    <n v="235025.7"/>
    <n v="0"/>
    <n v="89836.11"/>
    <n v="44700"/>
    <s v="RADIO COMM SRVS CIP FUND"/>
    <x v="10"/>
    <s v="RADIO COMM INFRASTRCTR RV"/>
    <s v="DATA PROCESSING"/>
  </r>
  <r>
    <x v="0"/>
    <x v="10"/>
    <x v="1"/>
    <s v="55253"/>
    <s v="5188000"/>
    <x v="1"/>
    <x v="0"/>
    <s v="SYSTEMS SERVICES SVC"/>
    <s v="50000-PROGRAM EXPENDITURE BUDGET"/>
    <s v="55000-INTRAGOVERNMENTAL SERVICES"/>
    <m/>
    <n v="0"/>
    <n v="0"/>
    <n v="0"/>
    <n v="0"/>
    <n v="0"/>
    <s v="N/A"/>
    <n v="0"/>
    <n v="0"/>
    <n v="0"/>
    <n v="0"/>
    <n v="0"/>
    <n v="0"/>
    <n v="0"/>
    <n v="0"/>
    <n v="0"/>
    <n v="0"/>
    <n v="0"/>
    <n v="0"/>
    <n v="0"/>
    <s v="RADIO COMM SRVS CIP FUND"/>
    <x v="10"/>
    <s v="RADIO COMM INFRASTRCTR RV"/>
    <s v="DATA PROCESSING"/>
  </r>
  <r>
    <x v="0"/>
    <x v="10"/>
    <x v="1"/>
    <s v="57105"/>
    <s v="5188000"/>
    <x v="1"/>
    <x v="0"/>
    <s v="BOND SALE EXPENSE"/>
    <s v="50000-PROGRAM EXPENDITURE BUDGET"/>
    <s v="57000-DEBT SERVICE"/>
    <m/>
    <n v="0"/>
    <n v="0"/>
    <n v="125"/>
    <n v="0"/>
    <n v="-125"/>
    <s v="N/A"/>
    <n v="0"/>
    <n v="0"/>
    <n v="0"/>
    <n v="0"/>
    <n v="0"/>
    <n v="0"/>
    <n v="0"/>
    <n v="0"/>
    <n v="0"/>
    <n v="125"/>
    <n v="0"/>
    <n v="0"/>
    <n v="0"/>
    <s v="RADIO COMM SRVS CIP FUND"/>
    <x v="10"/>
    <s v="RADIO COMM INFRASTRCTR RV"/>
    <s v="DATA PROCESSING"/>
  </r>
  <r>
    <x v="0"/>
    <x v="11"/>
    <x v="1"/>
    <s v="39796"/>
    <s v="0000000"/>
    <x v="0"/>
    <x v="1"/>
    <s v="CONTRIB OTHER FUNDS"/>
    <s v="R3000-REVENUE"/>
    <s v="R3900-OTHER FINANCING SOURCES"/>
    <m/>
    <n v="0"/>
    <n v="0"/>
    <n v="0"/>
    <n v="0"/>
    <n v="0"/>
    <s v="N/A"/>
    <n v="0"/>
    <n v="0"/>
    <n v="0"/>
    <n v="0"/>
    <n v="0"/>
    <n v="0"/>
    <n v="0"/>
    <n v="0"/>
    <n v="0"/>
    <n v="0"/>
    <n v="0"/>
    <n v="0"/>
    <n v="0"/>
    <s v="RADIO COMM SRVS CIP FUND"/>
    <x v="11"/>
    <s v="RADIO COMM INFRASTRCTR RV"/>
    <s v="Default"/>
  </r>
  <r>
    <x v="0"/>
    <x v="11"/>
    <x v="1"/>
    <s v="39796"/>
    <s v="0000000"/>
    <x v="1"/>
    <x v="1"/>
    <s v="CONTRIB OTHER FUNDS"/>
    <s v="R3000-REVENUE"/>
    <s v="R3900-OTHER FINANCING SOURCES"/>
    <m/>
    <n v="0"/>
    <n v="0"/>
    <n v="0"/>
    <n v="0"/>
    <n v="0"/>
    <s v="N/A"/>
    <n v="0"/>
    <n v="0"/>
    <n v="0"/>
    <n v="0"/>
    <n v="0"/>
    <n v="0"/>
    <n v="0"/>
    <n v="0"/>
    <n v="0"/>
    <n v="0"/>
    <n v="0"/>
    <n v="0"/>
    <n v="0"/>
    <s v="RADIO COMM SRVS CIP FUND"/>
    <x v="11"/>
    <s v="RADIO COMM INFRASTRCTR RV"/>
    <s v="Default"/>
  </r>
  <r>
    <x v="0"/>
    <x v="11"/>
    <x v="1"/>
    <s v="52222"/>
    <s v="5188000"/>
    <x v="0"/>
    <x v="0"/>
    <s v="SUPPLIES COMMUNICATIONS"/>
    <s v="50000-PROGRAM EXPENDITURE BUDGET"/>
    <s v="52000-SUPPLIES"/>
    <m/>
    <n v="0"/>
    <n v="0"/>
    <n v="280236.64"/>
    <n v="0"/>
    <n v="-280236.64"/>
    <s v="N/A"/>
    <n v="0"/>
    <n v="0"/>
    <n v="0"/>
    <n v="0"/>
    <n v="0"/>
    <n v="0"/>
    <n v="0"/>
    <n v="0"/>
    <n v="0"/>
    <n v="176037.9"/>
    <n v="0"/>
    <n v="104198.74"/>
    <n v="0"/>
    <s v="RADIO COMM SRVS CIP FUND"/>
    <x v="11"/>
    <s v="RADIO COMM INFRASTRCTR RV"/>
    <s v="DATA PROCESSING"/>
  </r>
  <r>
    <x v="0"/>
    <x v="11"/>
    <x v="1"/>
    <s v="52222"/>
    <s v="5188000"/>
    <x v="1"/>
    <x v="0"/>
    <s v="SUPPLIES COMMUNICATIONS"/>
    <s v="50000-PROGRAM EXPENDITURE BUDGET"/>
    <s v="52000-SUPPLIES"/>
    <m/>
    <n v="0"/>
    <n v="0"/>
    <n v="748145.65"/>
    <n v="0"/>
    <n v="-748145.65"/>
    <s v="N/A"/>
    <n v="0"/>
    <n v="0"/>
    <n v="0"/>
    <n v="0"/>
    <n v="0"/>
    <n v="0"/>
    <n v="51556.98"/>
    <n v="0"/>
    <n v="0"/>
    <n v="298488.28000000003"/>
    <n v="0"/>
    <n v="398100.39"/>
    <n v="0"/>
    <s v="RADIO COMM SRVS CIP FUND"/>
    <x v="11"/>
    <s v="RADIO COMM INFRASTRCTR RV"/>
    <s v="DATA PROCESSING"/>
  </r>
  <r>
    <x v="0"/>
    <x v="11"/>
    <x v="1"/>
    <s v="55352"/>
    <s v="5188000"/>
    <x v="0"/>
    <x v="0"/>
    <s v="RADIO SERVICES GENERAL"/>
    <s v="50000-PROGRAM EXPENDITURE BUDGET"/>
    <s v="55000-INTRAGOVERNMENTAL SERVICES"/>
    <m/>
    <n v="0"/>
    <n v="0"/>
    <n v="165758"/>
    <n v="0"/>
    <n v="-165758"/>
    <s v="N/A"/>
    <n v="0"/>
    <n v="0"/>
    <n v="0"/>
    <n v="0"/>
    <n v="0"/>
    <n v="0"/>
    <n v="0"/>
    <n v="0"/>
    <n v="0"/>
    <n v="165758"/>
    <n v="0"/>
    <n v="0"/>
    <n v="0"/>
    <s v="RADIO COMM SRVS CIP FUND"/>
    <x v="11"/>
    <s v="RADIO COMM INFRASTRCTR RV"/>
    <s v="DATA PROCESSING"/>
  </r>
  <r>
    <x v="0"/>
    <x v="11"/>
    <x v="1"/>
    <s v="55352"/>
    <s v="5188000"/>
    <x v="1"/>
    <x v="0"/>
    <s v="RADIO SERVICES GENERAL"/>
    <s v="50000-PROGRAM EXPENDITURE BUDGET"/>
    <s v="55000-INTRAGOVERNMENTAL SERVICES"/>
    <m/>
    <n v="0"/>
    <n v="0"/>
    <n v="0"/>
    <n v="0"/>
    <n v="0"/>
    <s v="N/A"/>
    <n v="0"/>
    <n v="0"/>
    <n v="0"/>
    <n v="0"/>
    <n v="0"/>
    <n v="0"/>
    <n v="0"/>
    <n v="0"/>
    <n v="0"/>
    <n v="0"/>
    <n v="0"/>
    <n v="0"/>
    <n v="0"/>
    <s v="RADIO COMM SRVS CIP FUND"/>
    <x v="11"/>
    <s v="RADIO COMM INFRASTRCTR RV"/>
    <s v="DATA PROCESSING"/>
  </r>
  <r>
    <x v="0"/>
    <x v="12"/>
    <x v="1"/>
    <s v="52181"/>
    <s v="5188000"/>
    <x v="0"/>
    <x v="0"/>
    <s v="INVENTORY EQUIP 5K UNDER"/>
    <s v="50000-PROGRAM EXPENDITURE BUDGET"/>
    <s v="52000-SUPPLIES"/>
    <m/>
    <n v="0"/>
    <n v="0"/>
    <n v="2351.06"/>
    <n v="0"/>
    <n v="-2351.06"/>
    <s v="N/A"/>
    <n v="0"/>
    <n v="0"/>
    <n v="0"/>
    <n v="0"/>
    <n v="0"/>
    <n v="0"/>
    <n v="0"/>
    <n v="0"/>
    <n v="0"/>
    <n v="0"/>
    <n v="0"/>
    <n v="2351.06"/>
    <n v="0"/>
    <s v="RADIO COMM SRVS CIP FUND"/>
    <x v="12"/>
    <s v="RADIO COMM INFRASTRCTR RV"/>
    <s v="DATA PROCESSING"/>
  </r>
  <r>
    <x v="0"/>
    <x v="12"/>
    <x v="1"/>
    <s v="52181"/>
    <s v="5188000"/>
    <x v="1"/>
    <x v="0"/>
    <s v="INVENTORY EQUIP 5K UNDER"/>
    <s v="50000-PROGRAM EXPENDITURE BUDGET"/>
    <s v="52000-SUPPLIES"/>
    <m/>
    <n v="0"/>
    <n v="0"/>
    <n v="0"/>
    <n v="0"/>
    <n v="0"/>
    <s v="N/A"/>
    <n v="0"/>
    <n v="0"/>
    <n v="0"/>
    <n v="0"/>
    <n v="0"/>
    <n v="0"/>
    <n v="0"/>
    <n v="0"/>
    <n v="0"/>
    <n v="0"/>
    <n v="0"/>
    <n v="0"/>
    <n v="0"/>
    <s v="RADIO COMM SRVS CIP FUND"/>
    <x v="12"/>
    <s v="RADIO COMM INFRASTRCTR RV"/>
    <s v="DATA PROCESSING"/>
  </r>
  <r>
    <x v="0"/>
    <x v="12"/>
    <x v="1"/>
    <s v="53105"/>
    <s v="5188000"/>
    <x v="0"/>
    <x v="0"/>
    <s v="OTHER CONTRACTUAL PROF SVCS"/>
    <s v="50000-PROGRAM EXPENDITURE BUDGET"/>
    <s v="53000-SERVICES-OTHER CHARGES"/>
    <m/>
    <n v="0"/>
    <n v="0"/>
    <n v="2781.2200000000003"/>
    <n v="0"/>
    <n v="-2781.2200000000003"/>
    <s v="N/A"/>
    <n v="0"/>
    <n v="0"/>
    <n v="0"/>
    <n v="0"/>
    <n v="0"/>
    <n v="0"/>
    <n v="0"/>
    <n v="0"/>
    <n v="0"/>
    <n v="2781.2200000000003"/>
    <n v="0"/>
    <n v="0"/>
    <n v="0"/>
    <s v="RADIO COMM SRVS CIP FUND"/>
    <x v="12"/>
    <s v="RADIO COMM INFRASTRCTR RV"/>
    <s v="DATA PROCESSING"/>
  </r>
  <r>
    <x v="0"/>
    <x v="12"/>
    <x v="1"/>
    <s v="53105"/>
    <s v="5188000"/>
    <x v="1"/>
    <x v="0"/>
    <s v="OTHER CONTRACTUAL PROF SVCS"/>
    <s v="50000-PROGRAM EXPENDITURE BUDGET"/>
    <s v="53000-SERVICES-OTHER CHARGES"/>
    <m/>
    <n v="0"/>
    <n v="0"/>
    <n v="0"/>
    <n v="0"/>
    <n v="0"/>
    <s v="N/A"/>
    <n v="0"/>
    <n v="0"/>
    <n v="0"/>
    <n v="0"/>
    <n v="0"/>
    <n v="0"/>
    <n v="0"/>
    <n v="0"/>
    <n v="0"/>
    <n v="0"/>
    <n v="0"/>
    <n v="0"/>
    <n v="0"/>
    <s v="RADIO COMM SRVS CIP FUND"/>
    <x v="12"/>
    <s v="RADIO COMM INFRASTRCTR RV"/>
    <s v="DATA PROCESSING"/>
  </r>
  <r>
    <x v="0"/>
    <x v="12"/>
    <x v="1"/>
    <s v="53610"/>
    <s v="5188000"/>
    <x v="0"/>
    <x v="0"/>
    <s v="SERVICES REPAIR MAINTENANCE"/>
    <s v="50000-PROGRAM EXPENDITURE BUDGET"/>
    <s v="53000-SERVICES-OTHER CHARGES"/>
    <m/>
    <n v="0"/>
    <n v="0"/>
    <n v="34698.58"/>
    <n v="0"/>
    <n v="-34698.58"/>
    <s v="N/A"/>
    <n v="0"/>
    <n v="0"/>
    <n v="0"/>
    <n v="0"/>
    <n v="0"/>
    <n v="0"/>
    <n v="0"/>
    <n v="0"/>
    <n v="0"/>
    <n v="0"/>
    <n v="0"/>
    <n v="34698.58"/>
    <n v="0"/>
    <s v="RADIO COMM SRVS CIP FUND"/>
    <x v="12"/>
    <s v="RADIO COMM INFRASTRCTR RV"/>
    <s v="DATA PROCESSING"/>
  </r>
  <r>
    <x v="0"/>
    <x v="12"/>
    <x v="1"/>
    <s v="53610"/>
    <s v="5188000"/>
    <x v="1"/>
    <x v="0"/>
    <s v="SERVICES REPAIR MAINTENANCE"/>
    <s v="50000-PROGRAM EXPENDITURE BUDGET"/>
    <s v="53000-SERVICES-OTHER CHARGES"/>
    <m/>
    <n v="0"/>
    <n v="0"/>
    <n v="3980.19"/>
    <n v="0"/>
    <n v="-3980.19"/>
    <s v="N/A"/>
    <n v="0"/>
    <n v="0"/>
    <n v="0"/>
    <n v="0"/>
    <n v="0"/>
    <n v="0"/>
    <n v="3980.19"/>
    <n v="0"/>
    <n v="0"/>
    <n v="0"/>
    <n v="0"/>
    <n v="0"/>
    <n v="0"/>
    <s v="RADIO COMM SRVS CIP FUND"/>
    <x v="12"/>
    <s v="RADIO COMM INFRASTRCTR RV"/>
    <s v="DATA PROCESSING"/>
  </r>
  <r>
    <x v="0"/>
    <x v="12"/>
    <x v="1"/>
    <s v="53610"/>
    <s v="5188800"/>
    <x v="0"/>
    <x v="0"/>
    <s v="SERVICES REPAIR MAINTENANCE"/>
    <s v="50000-PROGRAM EXPENDITURE BUDGET"/>
    <s v="53000-SERVICES-OTHER CHARGES"/>
    <m/>
    <n v="0"/>
    <n v="0"/>
    <n v="0"/>
    <n v="0"/>
    <n v="0"/>
    <s v="N/A"/>
    <n v="0"/>
    <n v="0"/>
    <n v="0"/>
    <n v="0"/>
    <n v="0"/>
    <n v="0"/>
    <n v="0"/>
    <n v="0"/>
    <n v="0"/>
    <n v="0"/>
    <n v="0"/>
    <n v="0"/>
    <n v="0"/>
    <s v="RADIO COMM SRVS CIP FUND"/>
    <x v="12"/>
    <s v="RADIO COMM INFRASTRCTR RV"/>
    <s v="INFORMATION TECHNOLOGY: OPERATIONS-GENERAL"/>
  </r>
  <r>
    <x v="0"/>
    <x v="12"/>
    <x v="1"/>
    <s v="53610"/>
    <s v="5188800"/>
    <x v="1"/>
    <x v="0"/>
    <s v="SERVICES REPAIR MAINTENANCE"/>
    <s v="50000-PROGRAM EXPENDITURE BUDGET"/>
    <s v="53000-SERVICES-OTHER CHARGES"/>
    <m/>
    <n v="0"/>
    <n v="0"/>
    <n v="0"/>
    <n v="0"/>
    <n v="0"/>
    <s v="N/A"/>
    <n v="0"/>
    <n v="0"/>
    <n v="0"/>
    <n v="0"/>
    <n v="0"/>
    <n v="0"/>
    <n v="0"/>
    <n v="0"/>
    <n v="0"/>
    <n v="0"/>
    <n v="0"/>
    <n v="0"/>
    <n v="0"/>
    <s v="RADIO COMM SRVS CIP FUND"/>
    <x v="12"/>
    <s v="RADIO COMM INFRASTRCTR RV"/>
    <s v="INFORMATION TECHNOLOGY: OPERATIONS-GENERAL"/>
  </r>
  <r>
    <x v="0"/>
    <x v="12"/>
    <x v="1"/>
    <s v="55352"/>
    <s v="5188000"/>
    <x v="1"/>
    <x v="0"/>
    <s v="RADIO SERVICES GENERAL"/>
    <s v="50000-PROGRAM EXPENDITURE BUDGET"/>
    <s v="55000-INTRAGOVERNMENTAL SERVICES"/>
    <m/>
    <n v="0"/>
    <n v="0"/>
    <n v="12222.95"/>
    <n v="0"/>
    <n v="-12222.95"/>
    <s v="N/A"/>
    <n v="0"/>
    <n v="0"/>
    <n v="0"/>
    <n v="0"/>
    <n v="0"/>
    <n v="0"/>
    <n v="12222.95"/>
    <n v="0"/>
    <n v="0"/>
    <n v="0"/>
    <n v="0"/>
    <n v="0"/>
    <n v="0"/>
    <s v="RADIO COMM SRVS CIP FUND"/>
    <x v="12"/>
    <s v="RADIO COMM INFRASTRCTR RV"/>
    <s v="DATA PROCESSING"/>
  </r>
  <r>
    <x v="0"/>
    <x v="13"/>
    <x v="0"/>
    <s v="22341"/>
    <s v="0000000"/>
    <x v="0"/>
    <x v="0"/>
    <s v="DNU-IN-HOUSE RETENTION-AP ONLY"/>
    <s v="BS200-CURRENT LIABILITIES"/>
    <s v="B2234-RETAINAGE PAYABLE"/>
    <m/>
    <n v="0"/>
    <n v="0"/>
    <n v="0"/>
    <n v="0"/>
    <n v="0"/>
    <s v="N/A"/>
    <n v="0"/>
    <n v="0"/>
    <n v="0"/>
    <n v="0"/>
    <n v="0"/>
    <n v="-5442.96"/>
    <n v="0"/>
    <n v="0"/>
    <n v="0"/>
    <n v="0"/>
    <n v="0"/>
    <n v="0"/>
    <n v="5442.96"/>
    <s v="RADIO COMM SRVS CIP FUND"/>
    <x v="13"/>
    <s v="DEFAULT"/>
    <s v="Default"/>
  </r>
  <r>
    <x v="0"/>
    <x v="13"/>
    <x v="0"/>
    <s v="22341"/>
    <s v="0000000"/>
    <x v="1"/>
    <x v="0"/>
    <s v="DNU-IN-HOUSE RETENTION-AP ONLY"/>
    <s v="BS200-CURRENT LIABILITIES"/>
    <s v="B2234-RETAINAGE PAYABLE"/>
    <m/>
    <n v="0"/>
    <n v="0"/>
    <n v="0"/>
    <n v="0"/>
    <n v="0"/>
    <s v="N/A"/>
    <n v="0"/>
    <n v="0"/>
    <n v="0"/>
    <n v="0"/>
    <n v="0"/>
    <n v="0"/>
    <n v="0"/>
    <n v="0"/>
    <n v="0"/>
    <n v="0"/>
    <n v="0"/>
    <n v="0"/>
    <n v="0"/>
    <s v="RADIO COMM SRVS CIP FUND"/>
    <x v="13"/>
    <s v="DEFAULT"/>
    <s v="Default"/>
  </r>
  <r>
    <x v="1"/>
    <x v="0"/>
    <x v="8"/>
    <s v="51110"/>
    <s v="0000000"/>
    <x v="0"/>
    <x v="0"/>
    <s v="REGULAR SALARIED EMPLOYEE"/>
    <s v="50000-PROGRAM EXPENDITURE BUDGET"/>
    <s v="51000-WAGES AND BENEFITS"/>
    <s v="51100-SALARIES/WAGES"/>
    <n v="0"/>
    <n v="0"/>
    <n v="0"/>
    <n v="0"/>
    <n v="0"/>
    <s v="N/A"/>
    <n v="0"/>
    <n v="0"/>
    <n v="0"/>
    <n v="0"/>
    <n v="2727"/>
    <n v="-2727"/>
    <n v="0"/>
    <n v="0"/>
    <n v="0"/>
    <n v="0"/>
    <n v="0"/>
    <n v="0"/>
    <n v="0"/>
    <s v="OIRM CAPITAL PROJECTS"/>
    <x v="0"/>
    <s v="DDES IT CAPITAL PROJECTS"/>
    <s v="Default"/>
  </r>
  <r>
    <x v="1"/>
    <x v="0"/>
    <x v="8"/>
    <s v="51110"/>
    <s v="0000000"/>
    <x v="1"/>
    <x v="0"/>
    <s v="REGULAR SALARIED EMPLOYEE"/>
    <s v="50000-PROGRAM EXPENDITURE BUDGET"/>
    <s v="51000-WAGES AND BENEFITS"/>
    <s v="51100-SALARIES/WAGES"/>
    <n v="0"/>
    <n v="0"/>
    <n v="0"/>
    <n v="0"/>
    <n v="0"/>
    <s v="N/A"/>
    <n v="0"/>
    <n v="0"/>
    <n v="0"/>
    <n v="0"/>
    <n v="0"/>
    <n v="0"/>
    <n v="0"/>
    <n v="0"/>
    <n v="0"/>
    <n v="0"/>
    <n v="0"/>
    <n v="0"/>
    <n v="0"/>
    <s v="OIRM CAPITAL PROJECTS"/>
    <x v="0"/>
    <s v="DDES IT CAPITAL PROJECTS"/>
    <s v="Default"/>
  </r>
  <r>
    <x v="1"/>
    <x v="0"/>
    <x v="8"/>
    <s v="51115"/>
    <s v="0000000"/>
    <x v="0"/>
    <x v="0"/>
    <s v="LABOR ACCRUAL ADJ GL ONLY"/>
    <s v="50000-PROGRAM EXPENDITURE BUDGET"/>
    <s v="51000-WAGES AND BENEFITS"/>
    <s v="51100-SALARIES/WAGES"/>
    <n v="0"/>
    <n v="0"/>
    <n v="0"/>
    <n v="0"/>
    <n v="0"/>
    <s v="N/A"/>
    <n v="4908"/>
    <n v="3021"/>
    <n v="-7929"/>
    <n v="1091"/>
    <n v="-1091"/>
    <n v="2444"/>
    <n v="3041"/>
    <n v="-5485"/>
    <n v="343"/>
    <n v="2400"/>
    <n v="685"/>
    <n v="-3428"/>
    <n v="0"/>
    <s v="OIRM CAPITAL PROJECTS"/>
    <x v="0"/>
    <s v="DDES IT CAPITAL PROJECTS"/>
    <s v="Default"/>
  </r>
  <r>
    <x v="1"/>
    <x v="0"/>
    <x v="8"/>
    <s v="51115"/>
    <s v="0000000"/>
    <x v="1"/>
    <x v="0"/>
    <s v="LABOR ACCRUAL ADJ GL ONLY"/>
    <s v="50000-PROGRAM EXPENDITURE BUDGET"/>
    <s v="51000-WAGES AND BENEFITS"/>
    <s v="51100-SALARIES/WAGES"/>
    <n v="0"/>
    <n v="0"/>
    <n v="0"/>
    <n v="0"/>
    <n v="0"/>
    <s v="N/A"/>
    <n v="0"/>
    <n v="0"/>
    <n v="697"/>
    <n v="1394"/>
    <n v="1395"/>
    <n v="997"/>
    <n v="2692"/>
    <n v="-7175"/>
    <n v="1394"/>
    <n v="2092"/>
    <n v="250"/>
    <n v="-3736"/>
    <n v="0"/>
    <s v="OIRM CAPITAL PROJECTS"/>
    <x v="0"/>
    <s v="DDES IT CAPITAL PROJECTS"/>
    <s v="Default"/>
  </r>
  <r>
    <x v="1"/>
    <x v="0"/>
    <x v="8"/>
    <s v="51392"/>
    <s v="0000000"/>
    <x v="0"/>
    <x v="0"/>
    <s v="BENEFIT ACCRUAL ADJ GL ONLY"/>
    <s v="50000-PROGRAM EXPENDITURE BUDGET"/>
    <s v="51000-WAGES AND BENEFITS"/>
    <s v="51300-PERSONNEL BENEFITS"/>
    <n v="0"/>
    <n v="0"/>
    <n v="0"/>
    <n v="0"/>
    <n v="0"/>
    <s v="N/A"/>
    <n v="729.33"/>
    <n v="448.92"/>
    <n v="-1178.25"/>
    <n v="162.12"/>
    <n v="243.12"/>
    <n v="-42.06"/>
    <n v="451.89"/>
    <n v="-815.07"/>
    <n v="50.97"/>
    <n v="356.64"/>
    <n v="101.79"/>
    <n v="-509.40000000000003"/>
    <n v="0"/>
    <s v="OIRM CAPITAL PROJECTS"/>
    <x v="0"/>
    <s v="DDES IT CAPITAL PROJECTS"/>
    <s v="Default"/>
  </r>
  <r>
    <x v="1"/>
    <x v="0"/>
    <x v="8"/>
    <s v="51392"/>
    <s v="0000000"/>
    <x v="1"/>
    <x v="0"/>
    <s v="BENEFIT ACCRUAL ADJ GL ONLY"/>
    <s v="50000-PROGRAM EXPENDITURE BUDGET"/>
    <s v="51000-WAGES AND BENEFITS"/>
    <s v="51300-PERSONNEL BENEFITS"/>
    <n v="0"/>
    <n v="0"/>
    <n v="0"/>
    <n v="0"/>
    <n v="0"/>
    <s v="N/A"/>
    <n v="0"/>
    <n v="0"/>
    <n v="117"/>
    <n v="236"/>
    <n v="235"/>
    <n v="168"/>
    <n v="454"/>
    <n v="-1210"/>
    <n v="235"/>
    <n v="353"/>
    <n v="42"/>
    <n v="-630"/>
    <n v="0"/>
    <s v="OIRM CAPITAL PROJECTS"/>
    <x v="0"/>
    <s v="DDES IT CAPITAL PROJECTS"/>
    <s v="Default"/>
  </r>
  <r>
    <x v="1"/>
    <x v="0"/>
    <x v="9"/>
    <s v="39160"/>
    <s v="0000000"/>
    <x v="0"/>
    <x v="1"/>
    <s v="BOND ANTICIPATION NOTES"/>
    <s v="R3000-REVENUE"/>
    <s v="R3900-OTHER FINANCING SOURCES"/>
    <m/>
    <n v="0"/>
    <n v="0"/>
    <n v="0"/>
    <n v="0"/>
    <n v="0"/>
    <s v="N/A"/>
    <n v="0"/>
    <n v="0"/>
    <n v="0"/>
    <n v="0"/>
    <n v="0"/>
    <n v="0"/>
    <n v="0"/>
    <n v="0"/>
    <n v="0"/>
    <n v="0"/>
    <n v="0"/>
    <n v="0"/>
    <n v="0"/>
    <s v="OIRM CAPITAL PROJECTS"/>
    <x v="0"/>
    <s v="DES FIN ACCT BUS TRANSFORM"/>
    <s v="Default"/>
  </r>
  <r>
    <x v="1"/>
    <x v="0"/>
    <x v="9"/>
    <s v="39160"/>
    <s v="0000000"/>
    <x v="1"/>
    <x v="1"/>
    <s v="BOND ANTICIPATION NOTES"/>
    <s v="R3000-REVENUE"/>
    <s v="R3900-OTHER FINANCING SOURCES"/>
    <m/>
    <n v="0"/>
    <n v="0"/>
    <n v="0"/>
    <n v="0"/>
    <n v="0"/>
    <s v="N/A"/>
    <n v="0"/>
    <n v="0"/>
    <n v="0"/>
    <n v="0"/>
    <n v="0"/>
    <n v="0"/>
    <n v="0"/>
    <n v="0"/>
    <n v="0"/>
    <n v="0"/>
    <n v="0"/>
    <n v="0"/>
    <n v="0"/>
    <s v="OIRM CAPITAL PROJECTS"/>
    <x v="0"/>
    <s v="DES FIN ACCT BUS TRANSFORM"/>
    <s v="Default"/>
  </r>
  <r>
    <x v="1"/>
    <x v="0"/>
    <x v="9"/>
    <s v="51115"/>
    <s v="0000000"/>
    <x v="0"/>
    <x v="0"/>
    <s v="LABOR ACCRUAL ADJ GL ONLY"/>
    <s v="50000-PROGRAM EXPENDITURE BUDGET"/>
    <s v="51000-WAGES AND BENEFITS"/>
    <s v="51100-SALARIES/WAGES"/>
    <n v="0"/>
    <n v="0"/>
    <n v="0"/>
    <n v="0"/>
    <n v="0"/>
    <s v="N/A"/>
    <n v="5872"/>
    <n v="-1547"/>
    <n v="-4325"/>
    <n v="0"/>
    <n v="0"/>
    <n v="0"/>
    <n v="0"/>
    <n v="0"/>
    <n v="0"/>
    <n v="0"/>
    <n v="0"/>
    <n v="0"/>
    <n v="0"/>
    <s v="OIRM CAPITAL PROJECTS"/>
    <x v="0"/>
    <s v="DES FIN ACCT BUS TRANSFORM"/>
    <s v="Default"/>
  </r>
  <r>
    <x v="1"/>
    <x v="0"/>
    <x v="9"/>
    <s v="51115"/>
    <s v="0000000"/>
    <x v="1"/>
    <x v="0"/>
    <s v="LABOR ACCRUAL ADJ GL ONLY"/>
    <s v="50000-PROGRAM EXPENDITURE BUDGET"/>
    <s v="51000-WAGES AND BENEFITS"/>
    <s v="51100-SALARIES/WAGES"/>
    <n v="0"/>
    <n v="0"/>
    <n v="0"/>
    <n v="0"/>
    <n v="0"/>
    <s v="N/A"/>
    <n v="0"/>
    <n v="0"/>
    <n v="0"/>
    <n v="0"/>
    <n v="0"/>
    <n v="0"/>
    <n v="0"/>
    <n v="0"/>
    <n v="0"/>
    <n v="0"/>
    <n v="0"/>
    <n v="0"/>
    <n v="0"/>
    <s v="OIRM CAPITAL PROJECTS"/>
    <x v="0"/>
    <s v="DES FIN ACCT BUS TRANSFORM"/>
    <s v="Default"/>
  </r>
  <r>
    <x v="1"/>
    <x v="0"/>
    <x v="9"/>
    <s v="51370"/>
    <s v="0000000"/>
    <x v="0"/>
    <x v="0"/>
    <s v="UNEMPLOYMENT COMPENSATION"/>
    <s v="50000-PROGRAM EXPENDITURE BUDGET"/>
    <s v="51000-WAGES AND BENEFITS"/>
    <s v="51300-PERSONNEL BENEFITS"/>
    <n v="0"/>
    <n v="0"/>
    <n v="0"/>
    <n v="0"/>
    <n v="0"/>
    <s v="N/A"/>
    <n v="0"/>
    <n v="0"/>
    <n v="0"/>
    <n v="0"/>
    <n v="0"/>
    <n v="0"/>
    <n v="0"/>
    <n v="0"/>
    <n v="0"/>
    <n v="0"/>
    <n v="0"/>
    <n v="0"/>
    <n v="0"/>
    <s v="OIRM CAPITAL PROJECTS"/>
    <x v="0"/>
    <s v="DES FIN ACCT BUS TRANSFORM"/>
    <s v="Default"/>
  </r>
  <r>
    <x v="1"/>
    <x v="0"/>
    <x v="9"/>
    <s v="51370"/>
    <s v="0000000"/>
    <x v="1"/>
    <x v="0"/>
    <s v="UNEMPLOYMENT COMPENSATION"/>
    <s v="50000-PROGRAM EXPENDITURE BUDGET"/>
    <s v="51000-WAGES AND BENEFITS"/>
    <s v="51300-PERSONNEL BENEFITS"/>
    <n v="0"/>
    <n v="0"/>
    <n v="0"/>
    <n v="0"/>
    <n v="0"/>
    <s v="N/A"/>
    <n v="0"/>
    <n v="0"/>
    <n v="0"/>
    <n v="0"/>
    <n v="0"/>
    <n v="0"/>
    <n v="0"/>
    <n v="0"/>
    <n v="0"/>
    <n v="0"/>
    <n v="0"/>
    <n v="0"/>
    <n v="0"/>
    <s v="OIRM CAPITAL PROJECTS"/>
    <x v="0"/>
    <s v="DES FIN ACCT BUS TRANSFORM"/>
    <s v="Default"/>
  </r>
  <r>
    <x v="1"/>
    <x v="0"/>
    <x v="9"/>
    <s v="51392"/>
    <s v="0000000"/>
    <x v="0"/>
    <x v="0"/>
    <s v="BENEFIT ACCRUAL ADJ GL ONLY"/>
    <s v="50000-PROGRAM EXPENDITURE BUDGET"/>
    <s v="51000-WAGES AND BENEFITS"/>
    <s v="51300-PERSONNEL BENEFITS"/>
    <n v="0"/>
    <n v="0"/>
    <n v="0"/>
    <n v="0"/>
    <n v="0"/>
    <s v="N/A"/>
    <n v="872.58"/>
    <n v="-229.89000000000001"/>
    <n v="-642.69000000000005"/>
    <n v="0"/>
    <n v="0"/>
    <n v="0"/>
    <n v="0"/>
    <n v="0"/>
    <n v="0"/>
    <n v="0"/>
    <n v="0"/>
    <n v="0"/>
    <n v="0"/>
    <s v="OIRM CAPITAL PROJECTS"/>
    <x v="0"/>
    <s v="DES FIN ACCT BUS TRANSFORM"/>
    <s v="Default"/>
  </r>
  <r>
    <x v="1"/>
    <x v="0"/>
    <x v="9"/>
    <s v="51392"/>
    <s v="0000000"/>
    <x v="1"/>
    <x v="0"/>
    <s v="BENEFIT ACCRUAL ADJ GL ONLY"/>
    <s v="50000-PROGRAM EXPENDITURE BUDGET"/>
    <s v="51000-WAGES AND BENEFITS"/>
    <s v="51300-PERSONNEL BENEFITS"/>
    <n v="0"/>
    <n v="0"/>
    <n v="0"/>
    <n v="0"/>
    <n v="0"/>
    <s v="N/A"/>
    <n v="0"/>
    <n v="0"/>
    <n v="0"/>
    <n v="0"/>
    <n v="0"/>
    <n v="0"/>
    <n v="0"/>
    <n v="0"/>
    <n v="0"/>
    <n v="0"/>
    <n v="0"/>
    <n v="0"/>
    <n v="0"/>
    <s v="OIRM CAPITAL PROJECTS"/>
    <x v="0"/>
    <s v="DES FIN ACCT BUS TRANSFORM"/>
    <s v="Default"/>
  </r>
  <r>
    <x v="1"/>
    <x v="0"/>
    <x v="10"/>
    <s v="51370"/>
    <s v="0000000"/>
    <x v="0"/>
    <x v="0"/>
    <s v="UNEMPLOYMENT COMPENSATION"/>
    <s v="50000-PROGRAM EXPENDITURE BUDGET"/>
    <s v="51000-WAGES AND BENEFITS"/>
    <s v="51300-PERSONNEL BENEFITS"/>
    <n v="0"/>
    <n v="0"/>
    <n v="0"/>
    <n v="0"/>
    <n v="0"/>
    <s v="N/A"/>
    <n v="0"/>
    <n v="0"/>
    <n v="0"/>
    <n v="0"/>
    <n v="0"/>
    <n v="0"/>
    <n v="0"/>
    <n v="0"/>
    <n v="0"/>
    <n v="0"/>
    <n v="0"/>
    <n v="0"/>
    <n v="0"/>
    <s v="OIRM CAPITAL PROJECTS"/>
    <x v="0"/>
    <s v="EXECUTIVE OFFICE IT REORG"/>
    <s v="Default"/>
  </r>
  <r>
    <x v="1"/>
    <x v="0"/>
    <x v="10"/>
    <s v="51370"/>
    <s v="0000000"/>
    <x v="1"/>
    <x v="0"/>
    <s v="UNEMPLOYMENT COMPENSATION"/>
    <s v="50000-PROGRAM EXPENDITURE BUDGET"/>
    <s v="51000-WAGES AND BENEFITS"/>
    <s v="51300-PERSONNEL BENEFITS"/>
    <n v="0"/>
    <n v="0"/>
    <n v="0"/>
    <n v="0"/>
    <n v="0"/>
    <s v="N/A"/>
    <n v="0"/>
    <n v="0"/>
    <n v="0"/>
    <n v="0"/>
    <n v="0"/>
    <n v="0"/>
    <n v="0"/>
    <n v="0"/>
    <n v="0"/>
    <n v="0"/>
    <n v="0"/>
    <n v="0"/>
    <n v="0"/>
    <s v="OIRM CAPITAL PROJECTS"/>
    <x v="0"/>
    <s v="EXECUTIVE OFFICE IT REORG"/>
    <s v="Default"/>
  </r>
  <r>
    <x v="1"/>
    <x v="0"/>
    <x v="11"/>
    <s v="33816"/>
    <s v="0000000"/>
    <x v="1"/>
    <x v="1"/>
    <s v="OTHER GENERAL GOVT SVCS"/>
    <s v="R3000-REVENUE"/>
    <s v="R3380-INTERGOVERNMENTAL PAYMENTS"/>
    <m/>
    <n v="0"/>
    <n v="0"/>
    <n v="-195670.57"/>
    <n v="0"/>
    <n v="195670.57"/>
    <s v="N/A"/>
    <n v="0"/>
    <n v="0"/>
    <n v="0"/>
    <n v="0"/>
    <n v="0"/>
    <n v="0"/>
    <n v="0"/>
    <n v="0"/>
    <n v="0"/>
    <n v="0"/>
    <n v="0"/>
    <n v="0"/>
    <n v="-195670.57"/>
    <s v="OIRM CAPITAL PROJECTS"/>
    <x v="0"/>
    <s v="OIRM CAPITAL PROJECTS"/>
    <s v="Default"/>
  </r>
  <r>
    <x v="1"/>
    <x v="0"/>
    <x v="11"/>
    <s v="36111"/>
    <s v="0000000"/>
    <x v="0"/>
    <x v="1"/>
    <s v="INVESTMENT INTEREST GROSS"/>
    <s v="R3000-REVENUE"/>
    <s v="R3600-MISCELLANEOUS REVENUE"/>
    <m/>
    <n v="0"/>
    <n v="0"/>
    <n v="-101889.65000000001"/>
    <n v="0"/>
    <n v="101889.65000000001"/>
    <s v="N/A"/>
    <n v="-8029.49"/>
    <n v="-7579.64"/>
    <n v="-7314.27"/>
    <n v="1144.93"/>
    <n v="-7725.45"/>
    <n v="-8136.72"/>
    <n v="-8902.77"/>
    <n v="-10680.52"/>
    <n v="-9683.4699999999993"/>
    <n v="-9198.2900000000009"/>
    <n v="-8484.92"/>
    <n v="-8060.12"/>
    <n v="-9238.92"/>
    <s v="OIRM CAPITAL PROJECTS"/>
    <x v="0"/>
    <s v="OIRM CAPITAL PROJECTS"/>
    <s v="Default"/>
  </r>
  <r>
    <x v="1"/>
    <x v="0"/>
    <x v="11"/>
    <s v="36111"/>
    <s v="0000000"/>
    <x v="1"/>
    <x v="1"/>
    <s v="INVESTMENT INTEREST GROSS"/>
    <s v="R3000-REVENUE"/>
    <s v="R3600-MISCELLANEOUS REVENUE"/>
    <m/>
    <n v="0"/>
    <n v="0"/>
    <n v="-100032.61"/>
    <n v="0"/>
    <n v="100032.61"/>
    <s v="N/A"/>
    <n v="-9238.92"/>
    <n v="-8621.1200000000008"/>
    <n v="824.71"/>
    <n v="-9752.1"/>
    <n v="-9904.51"/>
    <n v="-17562.96"/>
    <n v="295.15000000000003"/>
    <n v="-8280.31"/>
    <n v="-7635.8"/>
    <n v="-7439.39"/>
    <n v="-7319.53"/>
    <n v="-7405.43"/>
    <n v="-7992.4000000000005"/>
    <s v="OIRM CAPITAL PROJECTS"/>
    <x v="0"/>
    <s v="OIRM CAPITAL PROJECTS"/>
    <s v="Default"/>
  </r>
  <r>
    <x v="1"/>
    <x v="0"/>
    <x v="11"/>
    <s v="36117"/>
    <s v="0000000"/>
    <x v="0"/>
    <x v="1"/>
    <s v="CASH MANAGEMENT SVCS FEE"/>
    <s v="R3000-REVENUE"/>
    <s v="R3600-MISCELLANEOUS REVENUE"/>
    <m/>
    <n v="0"/>
    <n v="0"/>
    <n v="1528.28"/>
    <n v="0"/>
    <n v="-1528.28"/>
    <s v="N/A"/>
    <n v="120.47"/>
    <n v="113.64"/>
    <n v="109.69"/>
    <n v="-17.2"/>
    <n v="115.86"/>
    <n v="122.06"/>
    <n v="133.6"/>
    <n v="160.22"/>
    <n v="145.22999999999999"/>
    <n v="138.04"/>
    <n v="127.2"/>
    <n v="120.89"/>
    <n v="138.58000000000001"/>
    <s v="OIRM CAPITAL PROJECTS"/>
    <x v="0"/>
    <s v="OIRM CAPITAL PROJECTS"/>
    <s v="Default"/>
  </r>
  <r>
    <x v="1"/>
    <x v="0"/>
    <x v="11"/>
    <s v="36117"/>
    <s v="0000000"/>
    <x v="1"/>
    <x v="1"/>
    <s v="CASH MANAGEMENT SVCS FEE"/>
    <s v="R3000-REVENUE"/>
    <s v="R3600-MISCELLANEOUS REVENUE"/>
    <m/>
    <n v="0"/>
    <n v="0"/>
    <n v="1500.44"/>
    <n v="0"/>
    <n v="-1500.44"/>
    <s v="N/A"/>
    <n v="138.58000000000001"/>
    <n v="129.33000000000001"/>
    <n v="-12.43"/>
    <n v="146.33000000000001"/>
    <n v="148.52000000000001"/>
    <n v="263.5"/>
    <n v="-4.41"/>
    <n v="124.13000000000001"/>
    <n v="114.60000000000001"/>
    <n v="111.61"/>
    <n v="109.76"/>
    <n v="111.07000000000001"/>
    <n v="119.85000000000001"/>
    <s v="OIRM CAPITAL PROJECTS"/>
    <x v="0"/>
    <s v="OIRM CAPITAL PROJECTS"/>
    <s v="Default"/>
  </r>
  <r>
    <x v="1"/>
    <x v="0"/>
    <x v="11"/>
    <s v="36118"/>
    <s v="0000000"/>
    <x v="0"/>
    <x v="1"/>
    <s v="INVEST SERVICE FEE POOL"/>
    <s v="R3000-REVENUE"/>
    <s v="R3600-MISCELLANEOUS REVENUE"/>
    <m/>
    <n v="0"/>
    <n v="0"/>
    <n v="372.57"/>
    <n v="0"/>
    <n v="-372.57"/>
    <s v="N/A"/>
    <n v="489.73"/>
    <n v="6671.83"/>
    <n v="431.84000000000003"/>
    <n v="-32.78"/>
    <n v="534.28"/>
    <n v="650.27"/>
    <n v="611.26"/>
    <n v="710.74"/>
    <n v="-4534.8599999999997"/>
    <n v="643.34"/>
    <n v="635.07000000000005"/>
    <n v="617.70000000000005"/>
    <n v="-7055.85"/>
    <s v="OIRM CAPITAL PROJECTS"/>
    <x v="0"/>
    <s v="OIRM CAPITAL PROJECTS"/>
    <s v="Default"/>
  </r>
  <r>
    <x v="1"/>
    <x v="0"/>
    <x v="11"/>
    <s v="36118"/>
    <s v="0000000"/>
    <x v="1"/>
    <x v="1"/>
    <s v="INVEST SERVICE FEE POOL"/>
    <s v="R3000-REVENUE"/>
    <s v="R3600-MISCELLANEOUS REVENUE"/>
    <m/>
    <n v="0"/>
    <n v="0"/>
    <n v="9328.02"/>
    <n v="0"/>
    <n v="-9328.02"/>
    <s v="N/A"/>
    <n v="644.15"/>
    <n v="8352.26"/>
    <n v="-67.77"/>
    <n v="717.31000000000006"/>
    <n v="666.45"/>
    <n v="-3314.14"/>
    <n v="-48.61"/>
    <n v="575.44000000000005"/>
    <n v="365.90000000000003"/>
    <n v="334.98"/>
    <n v="351.36"/>
    <n v="375.24"/>
    <n v="375.45"/>
    <s v="OIRM CAPITAL PROJECTS"/>
    <x v="0"/>
    <s v="OIRM CAPITAL PROJECTS"/>
    <s v="Default"/>
  </r>
  <r>
    <x v="1"/>
    <x v="0"/>
    <x v="11"/>
    <s v="36129"/>
    <s v="0000000"/>
    <x v="0"/>
    <x v="1"/>
    <s v="REALIZED LOSS-IMPAIRINV"/>
    <s v="R3000-REVENUE"/>
    <s v="R3600-MISCELLANEOUS REVENUE"/>
    <m/>
    <n v="0"/>
    <n v="0"/>
    <n v="0"/>
    <n v="0"/>
    <n v="0"/>
    <s v="N/A"/>
    <n v="0"/>
    <n v="0"/>
    <n v="0"/>
    <n v="0"/>
    <n v="0"/>
    <n v="0"/>
    <n v="0"/>
    <n v="0"/>
    <n v="0"/>
    <n v="0"/>
    <n v="0"/>
    <n v="0"/>
    <n v="0"/>
    <s v="OIRM CAPITAL PROJECTS"/>
    <x v="0"/>
    <s v="OIRM CAPITAL PROJECTS"/>
    <s v="Default"/>
  </r>
  <r>
    <x v="1"/>
    <x v="0"/>
    <x v="11"/>
    <s v="36129"/>
    <s v="0000000"/>
    <x v="1"/>
    <x v="1"/>
    <s v="REALIZED LOSS-IMPAIRINV"/>
    <s v="R3000-REVENUE"/>
    <s v="R3600-MISCELLANEOUS REVENUE"/>
    <m/>
    <n v="0"/>
    <n v="0"/>
    <n v="0"/>
    <n v="0"/>
    <n v="0"/>
    <s v="N/A"/>
    <n v="0"/>
    <n v="0"/>
    <n v="0"/>
    <n v="0"/>
    <n v="0"/>
    <n v="0"/>
    <n v="0"/>
    <n v="0"/>
    <n v="0"/>
    <n v="0"/>
    <n v="0"/>
    <n v="0"/>
    <n v="0"/>
    <s v="OIRM CAPITAL PROJECTS"/>
    <x v="0"/>
    <s v="OIRM CAPITAL PROJECTS"/>
    <s v="Default"/>
  </r>
  <r>
    <x v="1"/>
    <x v="0"/>
    <x v="11"/>
    <s v="36131"/>
    <s v="0000000"/>
    <x v="0"/>
    <x v="1"/>
    <s v="REALIZED GAIN LOSS INVEST"/>
    <s v="R3000-REVENUE"/>
    <s v="R3600-MISCELLANEOUS REVENUE"/>
    <m/>
    <n v="0"/>
    <n v="0"/>
    <n v="0"/>
    <n v="0"/>
    <n v="0"/>
    <s v="N/A"/>
    <n v="0"/>
    <n v="0"/>
    <n v="0"/>
    <n v="0"/>
    <n v="0"/>
    <n v="0"/>
    <n v="0"/>
    <n v="0"/>
    <n v="0"/>
    <n v="0"/>
    <n v="0"/>
    <n v="0"/>
    <n v="0"/>
    <s v="OIRM CAPITAL PROJECTS"/>
    <x v="0"/>
    <s v="OIRM CAPITAL PROJECTS"/>
    <s v="Default"/>
  </r>
  <r>
    <x v="1"/>
    <x v="0"/>
    <x v="11"/>
    <s v="36131"/>
    <s v="0000000"/>
    <x v="1"/>
    <x v="1"/>
    <s v="REALIZED GAIN LOSS INVEST"/>
    <s v="R3000-REVENUE"/>
    <s v="R3600-MISCELLANEOUS REVENUE"/>
    <m/>
    <n v="0"/>
    <n v="0"/>
    <n v="0"/>
    <n v="0"/>
    <n v="0"/>
    <s v="N/A"/>
    <n v="0"/>
    <n v="0"/>
    <n v="0"/>
    <n v="0"/>
    <n v="0"/>
    <n v="0"/>
    <n v="0"/>
    <n v="0"/>
    <n v="0"/>
    <n v="0"/>
    <n v="0"/>
    <n v="0"/>
    <n v="0"/>
    <s v="OIRM CAPITAL PROJECTS"/>
    <x v="0"/>
    <s v="OIRM CAPITAL PROJECTS"/>
    <s v="Default"/>
  </r>
  <r>
    <x v="1"/>
    <x v="0"/>
    <x v="11"/>
    <s v="36134"/>
    <s v="0000000"/>
    <x v="0"/>
    <x v="1"/>
    <s v="UNREALIZED LOSS IMPAIRED INVESTMENT"/>
    <s v="R3000-REVENUE"/>
    <s v="R3600-MISCELLANEOUS REVENUE"/>
    <m/>
    <n v="0"/>
    <n v="0"/>
    <n v="-15570.720000000001"/>
    <n v="0"/>
    <n v="15570.720000000001"/>
    <s v="N/A"/>
    <n v="0"/>
    <n v="0"/>
    <n v="0"/>
    <n v="-50314.05"/>
    <n v="0"/>
    <n v="0"/>
    <n v="0"/>
    <n v="0"/>
    <n v="0"/>
    <n v="0"/>
    <n v="0"/>
    <n v="34743.33"/>
    <n v="0"/>
    <s v="OIRM CAPITAL PROJECTS"/>
    <x v="0"/>
    <s v="OIRM CAPITAL PROJECTS"/>
    <s v="Default"/>
  </r>
  <r>
    <x v="1"/>
    <x v="0"/>
    <x v="11"/>
    <s v="36134"/>
    <s v="0000000"/>
    <x v="1"/>
    <x v="1"/>
    <s v="UNREALIZED LOSS IMPAIRED INVESTMENT"/>
    <s v="R3000-REVENUE"/>
    <s v="R3600-MISCELLANEOUS REVENUE"/>
    <m/>
    <n v="0"/>
    <n v="0"/>
    <n v="-7132.1"/>
    <n v="0"/>
    <n v="7132.1"/>
    <s v="N/A"/>
    <n v="0"/>
    <n v="-34743.33"/>
    <n v="0"/>
    <n v="0"/>
    <n v="0"/>
    <n v="0"/>
    <n v="0"/>
    <n v="0"/>
    <n v="0"/>
    <n v="0"/>
    <n v="0"/>
    <n v="27611.23"/>
    <n v="0"/>
    <s v="OIRM CAPITAL PROJECTS"/>
    <x v="0"/>
    <s v="OIRM CAPITAL PROJECTS"/>
    <s v="Default"/>
  </r>
  <r>
    <x v="1"/>
    <x v="0"/>
    <x v="11"/>
    <s v="36940"/>
    <s v="0000000"/>
    <x v="0"/>
    <x v="1"/>
    <s v="JUDGMENTS SETTLEMENTS"/>
    <s v="R3000-REVENUE"/>
    <s v="R3600-MISCELLANEOUS REVENUE"/>
    <m/>
    <n v="0"/>
    <n v="0"/>
    <n v="-69281.16"/>
    <n v="0"/>
    <n v="69281.16"/>
    <s v="N/A"/>
    <n v="0"/>
    <n v="0"/>
    <n v="-5100.6000000000004"/>
    <n v="0"/>
    <n v="-64177.96"/>
    <n v="0"/>
    <n v="0"/>
    <n v="0"/>
    <n v="-2.6"/>
    <n v="0"/>
    <n v="0"/>
    <n v="0"/>
    <n v="0"/>
    <s v="OIRM CAPITAL PROJECTS"/>
    <x v="0"/>
    <s v="OIRM CAPITAL PROJECTS"/>
    <s v="Default"/>
  </r>
  <r>
    <x v="1"/>
    <x v="0"/>
    <x v="11"/>
    <s v="36940"/>
    <s v="0000000"/>
    <x v="1"/>
    <x v="1"/>
    <s v="JUDGMENTS SETTLEMENTS"/>
    <s v="R3000-REVENUE"/>
    <s v="R3600-MISCELLANEOUS REVENUE"/>
    <m/>
    <n v="0"/>
    <n v="0"/>
    <n v="0"/>
    <n v="0"/>
    <n v="0"/>
    <s v="N/A"/>
    <n v="0"/>
    <n v="0"/>
    <n v="0"/>
    <n v="0"/>
    <n v="0"/>
    <n v="0"/>
    <n v="0"/>
    <n v="0"/>
    <n v="0"/>
    <n v="0"/>
    <n v="0"/>
    <n v="0"/>
    <n v="0"/>
    <s v="OIRM CAPITAL PROJECTS"/>
    <x v="0"/>
    <s v="OIRM CAPITAL PROJECTS"/>
    <s v="Default"/>
  </r>
  <r>
    <x v="1"/>
    <x v="0"/>
    <x v="11"/>
    <s v="36999"/>
    <s v="0000000"/>
    <x v="1"/>
    <x v="1"/>
    <s v="OTHER MISC REVENUE"/>
    <s v="R3000-REVENUE"/>
    <s v="R3600-MISCELLANEOUS REVENUE"/>
    <m/>
    <n v="0"/>
    <n v="0"/>
    <n v="-3900"/>
    <n v="0"/>
    <n v="3900"/>
    <s v="N/A"/>
    <n v="0"/>
    <n v="0"/>
    <n v="0"/>
    <n v="0"/>
    <n v="0"/>
    <n v="0"/>
    <n v="-3900"/>
    <n v="0"/>
    <n v="0"/>
    <n v="0"/>
    <n v="0"/>
    <n v="0"/>
    <n v="0"/>
    <s v="OIRM CAPITAL PROJECTS"/>
    <x v="0"/>
    <s v="OIRM CAPITAL PROJECTS"/>
    <s v="Default"/>
  </r>
  <r>
    <x v="1"/>
    <x v="0"/>
    <x v="11"/>
    <s v="39796"/>
    <s v="0000000"/>
    <x v="0"/>
    <x v="1"/>
    <s v="CONTRIB OTHER FUNDS"/>
    <s v="R3000-REVENUE"/>
    <s v="R3900-OTHER FINANCING SOURCES"/>
    <m/>
    <n v="0"/>
    <n v="0"/>
    <n v="-92227.6"/>
    <n v="0"/>
    <n v="92227.6"/>
    <s v="N/A"/>
    <n v="-65869"/>
    <n v="0"/>
    <n v="0"/>
    <n v="0"/>
    <n v="0"/>
    <n v="0"/>
    <n v="-2618446.6"/>
    <n v="0"/>
    <n v="2170007"/>
    <n v="422081"/>
    <n v="0"/>
    <n v="0"/>
    <n v="0"/>
    <s v="OIRM CAPITAL PROJECTS"/>
    <x v="0"/>
    <s v="OIRM CAPITAL PROJECTS"/>
    <s v="Default"/>
  </r>
  <r>
    <x v="1"/>
    <x v="0"/>
    <x v="11"/>
    <s v="39796"/>
    <s v="0000000"/>
    <x v="1"/>
    <x v="1"/>
    <s v="CONTRIB OTHER FUNDS"/>
    <s v="R3000-REVENUE"/>
    <s v="R3900-OTHER FINANCING SOURCES"/>
    <m/>
    <n v="0"/>
    <n v="0"/>
    <n v="-212060.05000000002"/>
    <n v="0"/>
    <n v="212060.05000000002"/>
    <s v="N/A"/>
    <n v="0"/>
    <n v="0"/>
    <n v="0"/>
    <n v="0"/>
    <n v="0"/>
    <n v="0"/>
    <n v="0"/>
    <n v="0"/>
    <n v="0"/>
    <n v="3911563.5"/>
    <n v="-4123623.55"/>
    <n v="0"/>
    <n v="0"/>
    <s v="OIRM CAPITAL PROJECTS"/>
    <x v="0"/>
    <s v="OIRM CAPITAL PROJECTS"/>
    <s v="Default"/>
  </r>
  <r>
    <x v="1"/>
    <x v="0"/>
    <x v="11"/>
    <s v="51115"/>
    <s v="0000000"/>
    <x v="0"/>
    <x v="0"/>
    <s v="LABOR ACCRUAL ADJ GL ONLY"/>
    <s v="50000-PROGRAM EXPENDITURE BUDGET"/>
    <s v="51000-WAGES AND BENEFITS"/>
    <s v="51100-SALARIES/WAGES"/>
    <n v="0"/>
    <n v="0"/>
    <n v="0"/>
    <n v="0"/>
    <n v="0"/>
    <s v="N/A"/>
    <n v="0"/>
    <n v="0"/>
    <n v="0"/>
    <n v="0"/>
    <n v="0"/>
    <n v="0"/>
    <n v="0"/>
    <n v="0"/>
    <n v="0"/>
    <n v="0"/>
    <n v="0"/>
    <n v="0"/>
    <n v="0"/>
    <s v="OIRM CAPITAL PROJECTS"/>
    <x v="0"/>
    <s v="OIRM CAPITAL PROJECTS"/>
    <s v="Default"/>
  </r>
  <r>
    <x v="1"/>
    <x v="0"/>
    <x v="11"/>
    <s v="51115"/>
    <s v="0000000"/>
    <x v="1"/>
    <x v="0"/>
    <s v="LABOR ACCRUAL ADJ GL ONLY"/>
    <s v="50000-PROGRAM EXPENDITURE BUDGET"/>
    <s v="51000-WAGES AND BENEFITS"/>
    <s v="51100-SALARIES/WAGES"/>
    <n v="0"/>
    <n v="0"/>
    <n v="0"/>
    <n v="0"/>
    <n v="0"/>
    <s v="N/A"/>
    <n v="0"/>
    <n v="0"/>
    <n v="0"/>
    <n v="0"/>
    <n v="0"/>
    <n v="0"/>
    <n v="0"/>
    <n v="0"/>
    <n v="0"/>
    <n v="0"/>
    <n v="0"/>
    <n v="0"/>
    <n v="0"/>
    <s v="OIRM CAPITAL PROJECTS"/>
    <x v="0"/>
    <s v="OIRM CAPITAL PROJECTS"/>
    <s v="Default"/>
  </r>
  <r>
    <x v="1"/>
    <x v="0"/>
    <x v="11"/>
    <s v="51392"/>
    <s v="0000000"/>
    <x v="0"/>
    <x v="0"/>
    <s v="BENEFIT ACCRUAL ADJ GL ONLY"/>
    <s v="50000-PROGRAM EXPENDITURE BUDGET"/>
    <s v="51000-WAGES AND BENEFITS"/>
    <s v="51300-PERSONNEL BENEFITS"/>
    <n v="0"/>
    <n v="0"/>
    <n v="0"/>
    <n v="0"/>
    <n v="0"/>
    <s v="N/A"/>
    <n v="0"/>
    <n v="0"/>
    <n v="0"/>
    <n v="0"/>
    <n v="0"/>
    <n v="0"/>
    <n v="0"/>
    <n v="0"/>
    <n v="0"/>
    <n v="0"/>
    <n v="0"/>
    <n v="0"/>
    <n v="0"/>
    <s v="OIRM CAPITAL PROJECTS"/>
    <x v="0"/>
    <s v="OIRM CAPITAL PROJECTS"/>
    <s v="Default"/>
  </r>
  <r>
    <x v="1"/>
    <x v="0"/>
    <x v="11"/>
    <s v="51392"/>
    <s v="0000000"/>
    <x v="1"/>
    <x v="0"/>
    <s v="BENEFIT ACCRUAL ADJ GL ONLY"/>
    <s v="50000-PROGRAM EXPENDITURE BUDGET"/>
    <s v="51000-WAGES AND BENEFITS"/>
    <s v="51300-PERSONNEL BENEFITS"/>
    <n v="0"/>
    <n v="0"/>
    <n v="0"/>
    <n v="0"/>
    <n v="0"/>
    <s v="N/A"/>
    <n v="0"/>
    <n v="0"/>
    <n v="0"/>
    <n v="0"/>
    <n v="0"/>
    <n v="0"/>
    <n v="0"/>
    <n v="0"/>
    <n v="0"/>
    <n v="0"/>
    <n v="0"/>
    <n v="0"/>
    <n v="0"/>
    <s v="OIRM CAPITAL PROJECTS"/>
    <x v="0"/>
    <s v="OIRM CAPITAL PROJECTS"/>
    <s v="Default"/>
  </r>
  <r>
    <x v="1"/>
    <x v="0"/>
    <x v="12"/>
    <s v="51115"/>
    <s v="0000000"/>
    <x v="0"/>
    <x v="0"/>
    <s v="LABOR ACCRUAL ADJ GL ONLY"/>
    <s v="50000-PROGRAM EXPENDITURE BUDGET"/>
    <s v="51000-WAGES AND BENEFITS"/>
    <s v="51100-SALARIES/WAGES"/>
    <n v="0"/>
    <n v="0"/>
    <n v="0"/>
    <n v="0"/>
    <n v="0"/>
    <s v="N/A"/>
    <n v="6509"/>
    <n v="-1176"/>
    <n v="-5333"/>
    <n v="0"/>
    <n v="0"/>
    <n v="0"/>
    <n v="0"/>
    <n v="0"/>
    <n v="0"/>
    <n v="0"/>
    <n v="0"/>
    <n v="0"/>
    <n v="0"/>
    <s v="OIRM CAPITAL PROJECTS"/>
    <x v="0"/>
    <s v="ABT CONTINGENCY"/>
    <s v="Default"/>
  </r>
  <r>
    <x v="1"/>
    <x v="0"/>
    <x v="12"/>
    <s v="51115"/>
    <s v="0000000"/>
    <x v="1"/>
    <x v="0"/>
    <s v="LABOR ACCRUAL ADJ GL ONLY"/>
    <s v="50000-PROGRAM EXPENDITURE BUDGET"/>
    <s v="51000-WAGES AND BENEFITS"/>
    <s v="51100-SALARIES/WAGES"/>
    <n v="0"/>
    <n v="0"/>
    <n v="0"/>
    <n v="0"/>
    <n v="0"/>
    <s v="N/A"/>
    <n v="0"/>
    <n v="0"/>
    <n v="0"/>
    <n v="0"/>
    <n v="0"/>
    <n v="0"/>
    <n v="0"/>
    <n v="0"/>
    <n v="0"/>
    <n v="0"/>
    <n v="0"/>
    <n v="0"/>
    <n v="0"/>
    <s v="OIRM CAPITAL PROJECTS"/>
    <x v="0"/>
    <s v="ABT CONTINGENCY"/>
    <s v="Default"/>
  </r>
  <r>
    <x v="1"/>
    <x v="0"/>
    <x v="12"/>
    <s v="51370"/>
    <s v="0000000"/>
    <x v="0"/>
    <x v="0"/>
    <s v="UNEMPLOYMENT COMPENSATION"/>
    <s v="50000-PROGRAM EXPENDITURE BUDGET"/>
    <s v="51000-WAGES AND BENEFITS"/>
    <s v="51300-PERSONNEL BENEFITS"/>
    <n v="0"/>
    <n v="0"/>
    <n v="0"/>
    <n v="0"/>
    <n v="0"/>
    <s v="N/A"/>
    <n v="0"/>
    <n v="0"/>
    <n v="0"/>
    <n v="0"/>
    <n v="0"/>
    <n v="0"/>
    <n v="0"/>
    <n v="0"/>
    <n v="0"/>
    <n v="0"/>
    <n v="0"/>
    <n v="0"/>
    <n v="0"/>
    <s v="OIRM CAPITAL PROJECTS"/>
    <x v="0"/>
    <s v="ABT CONTINGENCY"/>
    <s v="Default"/>
  </r>
  <r>
    <x v="1"/>
    <x v="0"/>
    <x v="12"/>
    <s v="51370"/>
    <s v="0000000"/>
    <x v="1"/>
    <x v="0"/>
    <s v="UNEMPLOYMENT COMPENSATION"/>
    <s v="50000-PROGRAM EXPENDITURE BUDGET"/>
    <s v="51000-WAGES AND BENEFITS"/>
    <s v="51300-PERSONNEL BENEFITS"/>
    <n v="0"/>
    <n v="0"/>
    <n v="0"/>
    <n v="0"/>
    <n v="0"/>
    <s v="N/A"/>
    <n v="0"/>
    <n v="0"/>
    <n v="0"/>
    <n v="0"/>
    <n v="0"/>
    <n v="0"/>
    <n v="0"/>
    <n v="0"/>
    <n v="0"/>
    <n v="0"/>
    <n v="0"/>
    <n v="0"/>
    <n v="0"/>
    <s v="OIRM CAPITAL PROJECTS"/>
    <x v="0"/>
    <s v="ABT CONTINGENCY"/>
    <s v="Default"/>
  </r>
  <r>
    <x v="1"/>
    <x v="0"/>
    <x v="12"/>
    <s v="51392"/>
    <s v="0000000"/>
    <x v="0"/>
    <x v="0"/>
    <s v="BENEFIT ACCRUAL ADJ GL ONLY"/>
    <s v="50000-PROGRAM EXPENDITURE BUDGET"/>
    <s v="51000-WAGES AND BENEFITS"/>
    <s v="51300-PERSONNEL BENEFITS"/>
    <n v="0"/>
    <n v="0"/>
    <n v="0"/>
    <n v="0"/>
    <n v="0"/>
    <s v="N/A"/>
    <n v="967.24"/>
    <n v="-174.76"/>
    <n v="-792.48"/>
    <n v="0"/>
    <n v="0"/>
    <n v="0"/>
    <n v="0"/>
    <n v="0"/>
    <n v="0"/>
    <n v="0"/>
    <n v="0"/>
    <n v="0"/>
    <n v="0"/>
    <s v="OIRM CAPITAL PROJECTS"/>
    <x v="0"/>
    <s v="ABT CONTINGENCY"/>
    <s v="Default"/>
  </r>
  <r>
    <x v="1"/>
    <x v="0"/>
    <x v="12"/>
    <s v="51392"/>
    <s v="0000000"/>
    <x v="1"/>
    <x v="0"/>
    <s v="BENEFIT ACCRUAL ADJ GL ONLY"/>
    <s v="50000-PROGRAM EXPENDITURE BUDGET"/>
    <s v="51000-WAGES AND BENEFITS"/>
    <s v="51300-PERSONNEL BENEFITS"/>
    <n v="0"/>
    <n v="0"/>
    <n v="0"/>
    <n v="0"/>
    <n v="0"/>
    <s v="N/A"/>
    <n v="0"/>
    <n v="0"/>
    <n v="0"/>
    <n v="0"/>
    <n v="0"/>
    <n v="0"/>
    <n v="0"/>
    <n v="0"/>
    <n v="0"/>
    <n v="0"/>
    <n v="0"/>
    <n v="0"/>
    <n v="0"/>
    <s v="OIRM CAPITAL PROJECTS"/>
    <x v="0"/>
    <s v="ABT CONTINGENCY"/>
    <s v="Default"/>
  </r>
  <r>
    <x v="1"/>
    <x v="0"/>
    <x v="13"/>
    <s v="82100"/>
    <s v="0000000"/>
    <x v="0"/>
    <x v="0"/>
    <s v="EMPLOYER PAID BENEFITS"/>
    <s v="50000-PROGRAM EXPENDITURE BUDGET"/>
    <s v="82000-APPLIED OVERHEAD"/>
    <m/>
    <n v="0"/>
    <n v="0"/>
    <n v="-153108.49"/>
    <n v="0"/>
    <n v="153108.49"/>
    <s v="N/A"/>
    <n v="0"/>
    <n v="0"/>
    <n v="0"/>
    <n v="-15983.91"/>
    <n v="-16355.16"/>
    <n v="-14213.380000000001"/>
    <n v="-13483.06"/>
    <n v="-18734.21"/>
    <n v="-15060.92"/>
    <n v="-17183.27"/>
    <n v="-16779.95"/>
    <n v="-25314.63"/>
    <n v="0"/>
    <s v="OIRM CAPITAL PROJECTS"/>
    <x v="0"/>
    <s v="DPH OIRM  IT CAPITAL"/>
    <s v="Default"/>
  </r>
  <r>
    <x v="1"/>
    <x v="0"/>
    <x v="13"/>
    <s v="82100"/>
    <s v="0000000"/>
    <x v="1"/>
    <x v="0"/>
    <s v="EMPLOYER PAID BENEFITS"/>
    <s v="50000-PROGRAM EXPENDITURE BUDGET"/>
    <s v="82000-APPLIED OVERHEAD"/>
    <m/>
    <n v="0"/>
    <n v="0"/>
    <n v="-327993.52"/>
    <n v="0"/>
    <n v="327993.52"/>
    <s v="N/A"/>
    <n v="-26446.59"/>
    <n v="-23470.58"/>
    <n v="-27719.850000000002"/>
    <n v="-25820.47"/>
    <n v="-26873.06"/>
    <n v="-27469.4"/>
    <n v="-24036.05"/>
    <n v="-38057.33"/>
    <n v="-24469.54"/>
    <n v="-28493.3"/>
    <n v="-25022.12"/>
    <n v="-30115.23"/>
    <n v="0"/>
    <s v="OIRM CAPITAL PROJECTS"/>
    <x v="0"/>
    <s v="DPH OIRM  IT CAPITAL"/>
    <s v="Default"/>
  </r>
  <r>
    <x v="1"/>
    <x v="0"/>
    <x v="13"/>
    <s v="82200"/>
    <s v="0000000"/>
    <x v="0"/>
    <x v="0"/>
    <s v="PAID TIME OFF"/>
    <s v="50000-PROGRAM EXPENDITURE BUDGET"/>
    <s v="82000-APPLIED OVERHEAD"/>
    <m/>
    <n v="0"/>
    <n v="0"/>
    <n v="-90327.150000000009"/>
    <n v="0"/>
    <n v="90327.150000000009"/>
    <s v="N/A"/>
    <n v="0"/>
    <n v="0"/>
    <n v="0"/>
    <n v="-9092.81"/>
    <n v="-9303.9600000000009"/>
    <n v="-8085.62"/>
    <n v="-7670.1100000000006"/>
    <n v="-10657.32"/>
    <n v="-8567.73"/>
    <n v="-9775.09"/>
    <n v="-9545.64"/>
    <n v="-17628.87"/>
    <n v="0"/>
    <s v="OIRM CAPITAL PROJECTS"/>
    <x v="0"/>
    <s v="DPH OIRM  IT CAPITAL"/>
    <s v="Default"/>
  </r>
  <r>
    <x v="1"/>
    <x v="0"/>
    <x v="13"/>
    <s v="82200"/>
    <s v="0000000"/>
    <x v="1"/>
    <x v="0"/>
    <s v="PAID TIME OFF"/>
    <s v="50000-PROGRAM EXPENDITURE BUDGET"/>
    <s v="82000-APPLIED OVERHEAD"/>
    <m/>
    <n v="0"/>
    <n v="0"/>
    <n v="-230013.97"/>
    <n v="0"/>
    <n v="230013.97"/>
    <s v="N/A"/>
    <n v="-22144.13"/>
    <n v="-19652.2"/>
    <n v="-23210.3"/>
    <n v="-17231.04"/>
    <n v="-17679.310000000001"/>
    <n v="-18071.63"/>
    <n v="-15812.83"/>
    <n v="-25037.200000000001"/>
    <n v="-16098.01"/>
    <n v="-18745.27"/>
    <n v="-16461.62"/>
    <n v="-19870.43"/>
    <n v="0"/>
    <s v="OIRM CAPITAL PROJECTS"/>
    <x v="0"/>
    <s v="DPH OIRM  IT CAPITAL"/>
    <s v="Default"/>
  </r>
  <r>
    <x v="1"/>
    <x v="0"/>
    <x v="13"/>
    <s v="82500"/>
    <s v="0000000"/>
    <x v="0"/>
    <x v="0"/>
    <s v="OVERTIME BENEFITS"/>
    <s v="50000-PROGRAM EXPENDITURE BUDGET"/>
    <s v="82000-APPLIED OVERHEAD"/>
    <m/>
    <n v="0"/>
    <n v="0"/>
    <n v="-106.83"/>
    <n v="0"/>
    <n v="106.83"/>
    <s v="N/A"/>
    <n v="0"/>
    <n v="0"/>
    <n v="0"/>
    <n v="0"/>
    <n v="-16.580000000000002"/>
    <n v="-1.98"/>
    <n v="0"/>
    <n v="0"/>
    <n v="0"/>
    <n v="0"/>
    <n v="0"/>
    <n v="-88.27"/>
    <n v="0"/>
    <s v="OIRM CAPITAL PROJECTS"/>
    <x v="0"/>
    <s v="DPH OIRM  IT CAPITAL"/>
    <s v="Default"/>
  </r>
  <r>
    <x v="1"/>
    <x v="0"/>
    <x v="13"/>
    <s v="82500"/>
    <s v="0000000"/>
    <x v="1"/>
    <x v="0"/>
    <s v="OVERTIME BENEFITS"/>
    <s v="50000-PROGRAM EXPENDITURE BUDGET"/>
    <s v="82000-APPLIED OVERHEAD"/>
    <m/>
    <n v="0"/>
    <n v="0"/>
    <n v="-447.24"/>
    <n v="0"/>
    <n v="447.24"/>
    <s v="N/A"/>
    <n v="-8.3800000000000008"/>
    <n v="0"/>
    <n v="0"/>
    <n v="0"/>
    <n v="-125.03"/>
    <n v="-74.09"/>
    <n v="-12.08"/>
    <n v="-159.97999999999999"/>
    <n v="-2.52"/>
    <n v="0"/>
    <n v="-65.16"/>
    <n v="0"/>
    <n v="0"/>
    <s v="OIRM CAPITAL PROJECTS"/>
    <x v="0"/>
    <s v="DPH OIRM  IT CAPITAL"/>
    <s v="Default"/>
  </r>
  <r>
    <x v="1"/>
    <x v="0"/>
    <x v="13"/>
    <s v="82700"/>
    <s v="0000000"/>
    <x v="0"/>
    <x v="0"/>
    <s v="INDUSTRIAL INSURANCE"/>
    <s v="50000-PROGRAM EXPENDITURE BUDGET"/>
    <s v="82000-APPLIED OVERHEAD"/>
    <m/>
    <n v="0"/>
    <n v="0"/>
    <n v="-4114"/>
    <n v="0"/>
    <n v="4114"/>
    <s v="N/A"/>
    <n v="0"/>
    <n v="0"/>
    <n v="0"/>
    <n v="-456.33"/>
    <n v="-468.01"/>
    <n v="-406"/>
    <n v="-384.98"/>
    <n v="-534.91"/>
    <n v="-430.03000000000003"/>
    <n v="-490.59000000000003"/>
    <n v="-479.05"/>
    <n v="-464.1"/>
    <n v="0"/>
    <s v="OIRM CAPITAL PROJECTS"/>
    <x v="0"/>
    <s v="DPH OIRM  IT CAPITAL"/>
    <s v="Default"/>
  </r>
  <r>
    <x v="1"/>
    <x v="0"/>
    <x v="13"/>
    <s v="82700"/>
    <s v="0000000"/>
    <x v="1"/>
    <x v="0"/>
    <s v="INDUSTRIAL INSURANCE"/>
    <s v="50000-PROGRAM EXPENDITURE BUDGET"/>
    <s v="82000-APPLIED OVERHEAD"/>
    <m/>
    <n v="0"/>
    <n v="0"/>
    <n v="-6576.93"/>
    <n v="0"/>
    <n v="6576.93"/>
    <s v="N/A"/>
    <n v="-453.28000000000003"/>
    <n v="-402.05"/>
    <n v="-474.8"/>
    <n v="-534.66"/>
    <n v="-567.21"/>
    <n v="-577.52"/>
    <n v="-503.07"/>
    <n v="-802.74"/>
    <n v="-511.66"/>
    <n v="-595.64"/>
    <n v="-525.93000000000006"/>
    <n v="-628.37"/>
    <n v="0"/>
    <s v="OIRM CAPITAL PROJECTS"/>
    <x v="0"/>
    <s v="DPH OIRM  IT CAPITAL"/>
    <s v="Default"/>
  </r>
  <r>
    <x v="1"/>
    <x v="0"/>
    <x v="2"/>
    <s v="36132"/>
    <s v="0000000"/>
    <x v="0"/>
    <x v="1"/>
    <s v="UNREALIZED GAIN LOSS INVEST"/>
    <s v="R3000-REVENUE"/>
    <s v="R3600-MISCELLANEOUS REVENUE"/>
    <m/>
    <n v="0"/>
    <n v="0"/>
    <n v="92800"/>
    <n v="0"/>
    <n v="-92800"/>
    <s v="N/A"/>
    <n v="0"/>
    <n v="0"/>
    <n v="0"/>
    <n v="53300"/>
    <n v="0"/>
    <n v="0"/>
    <n v="0"/>
    <n v="0"/>
    <n v="0"/>
    <n v="0"/>
    <n v="0"/>
    <n v="39500"/>
    <n v="0"/>
    <s v="OIRM CAPITAL PROJECTS"/>
    <x v="0"/>
    <s v="GAAP ADJUSTMENTS"/>
    <s v="Default"/>
  </r>
  <r>
    <x v="1"/>
    <x v="0"/>
    <x v="2"/>
    <s v="36132"/>
    <s v="0000000"/>
    <x v="1"/>
    <x v="1"/>
    <s v="UNREALIZED GAIN LOSS INVEST"/>
    <s v="R3000-REVENUE"/>
    <s v="R3600-MISCELLANEOUS REVENUE"/>
    <m/>
    <n v="0"/>
    <n v="0"/>
    <n v="-35700"/>
    <n v="0"/>
    <n v="35700"/>
    <s v="N/A"/>
    <n v="0"/>
    <n v="-39500"/>
    <n v="0"/>
    <n v="0"/>
    <n v="0"/>
    <n v="0"/>
    <n v="0"/>
    <n v="0"/>
    <n v="0"/>
    <n v="0"/>
    <n v="0"/>
    <n v="0"/>
    <n v="3800"/>
    <s v="OIRM CAPITAL PROJECTS"/>
    <x v="0"/>
    <s v="GAAP ADJUSTMENTS"/>
    <s v="Default"/>
  </r>
  <r>
    <x v="1"/>
    <x v="0"/>
    <x v="2"/>
    <s v="39115"/>
    <s v="0000000"/>
    <x v="0"/>
    <x v="1"/>
    <s v="PREMIUM ON BONDS SOLD"/>
    <s v="R3000-REVENUE"/>
    <s v="R3900-OTHER FINANCING SOURCES"/>
    <m/>
    <n v="0"/>
    <n v="0"/>
    <n v="0"/>
    <n v="0"/>
    <n v="0"/>
    <s v="N/A"/>
    <n v="0"/>
    <n v="0"/>
    <n v="0"/>
    <n v="0"/>
    <n v="0"/>
    <n v="0"/>
    <n v="0"/>
    <n v="0"/>
    <n v="0"/>
    <n v="0"/>
    <n v="0"/>
    <n v="0"/>
    <n v="0"/>
    <s v="OIRM CAPITAL PROJECTS"/>
    <x v="0"/>
    <s v="GAAP ADJUSTMENTS"/>
    <s v="Default"/>
  </r>
  <r>
    <x v="1"/>
    <x v="0"/>
    <x v="2"/>
    <s v="39115"/>
    <s v="0000000"/>
    <x v="1"/>
    <x v="1"/>
    <s v="PREMIUM ON BONDS SOLD"/>
    <s v="R3000-REVENUE"/>
    <s v="R3900-OTHER FINANCING SOURCES"/>
    <m/>
    <n v="0"/>
    <n v="0"/>
    <n v="0"/>
    <n v="0"/>
    <n v="0"/>
    <s v="N/A"/>
    <n v="0"/>
    <n v="0"/>
    <n v="0"/>
    <n v="0"/>
    <n v="0"/>
    <n v="0"/>
    <n v="0"/>
    <n v="0"/>
    <n v="0"/>
    <n v="0"/>
    <n v="0"/>
    <n v="0"/>
    <n v="0"/>
    <s v="OIRM CAPITAL PROJECTS"/>
    <x v="0"/>
    <s v="GAAP ADJUSTMENTS"/>
    <s v="Default"/>
  </r>
  <r>
    <x v="1"/>
    <x v="0"/>
    <x v="2"/>
    <s v="39160"/>
    <s v="0000000"/>
    <x v="0"/>
    <x v="1"/>
    <s v="BOND ANTICIPATION NOTES"/>
    <s v="R3000-REVENUE"/>
    <s v="R3900-OTHER FINANCING SOURCES"/>
    <m/>
    <n v="0"/>
    <n v="0"/>
    <n v="0"/>
    <n v="0"/>
    <n v="0"/>
    <s v="N/A"/>
    <n v="0"/>
    <n v="0"/>
    <n v="0"/>
    <n v="0"/>
    <n v="0"/>
    <n v="0"/>
    <n v="0"/>
    <n v="0"/>
    <n v="0"/>
    <n v="0"/>
    <n v="0"/>
    <n v="0"/>
    <n v="0"/>
    <s v="OIRM CAPITAL PROJECTS"/>
    <x v="0"/>
    <s v="GAAP ADJUSTMENTS"/>
    <s v="Default"/>
  </r>
  <r>
    <x v="1"/>
    <x v="0"/>
    <x v="2"/>
    <s v="39160"/>
    <s v="0000000"/>
    <x v="1"/>
    <x v="1"/>
    <s v="BOND ANTICIPATION NOTES"/>
    <s v="R3000-REVENUE"/>
    <s v="R3900-OTHER FINANCING SOURCES"/>
    <m/>
    <n v="0"/>
    <n v="0"/>
    <n v="0"/>
    <n v="0"/>
    <n v="0"/>
    <s v="N/A"/>
    <n v="0"/>
    <n v="0"/>
    <n v="0"/>
    <n v="0"/>
    <n v="0"/>
    <n v="0"/>
    <n v="0"/>
    <n v="0"/>
    <n v="0"/>
    <n v="0"/>
    <n v="0"/>
    <n v="0"/>
    <n v="0"/>
    <s v="OIRM CAPITAL PROJECTS"/>
    <x v="0"/>
    <s v="GAAP ADJUSTMENTS"/>
    <s v="Default"/>
  </r>
  <r>
    <x v="1"/>
    <x v="0"/>
    <x v="2"/>
    <s v="39796"/>
    <s v="0000000"/>
    <x v="0"/>
    <x v="1"/>
    <s v="CONTRIB OTHER FUNDS"/>
    <s v="R3000-REVENUE"/>
    <s v="R3900-OTHER FINANCING SOURCES"/>
    <m/>
    <n v="0"/>
    <n v="0"/>
    <n v="-1460760"/>
    <n v="0"/>
    <n v="1460760"/>
    <s v="N/A"/>
    <n v="0"/>
    <n v="0"/>
    <n v="0"/>
    <n v="0"/>
    <n v="0"/>
    <n v="0"/>
    <n v="0"/>
    <n v="0"/>
    <n v="0"/>
    <n v="0"/>
    <n v="0"/>
    <n v="-1460760"/>
    <n v="0"/>
    <s v="OIRM CAPITAL PROJECTS"/>
    <x v="0"/>
    <s v="GAAP ADJUSTMENTS"/>
    <s v="Default"/>
  </r>
  <r>
    <x v="1"/>
    <x v="0"/>
    <x v="2"/>
    <s v="39796"/>
    <s v="0000000"/>
    <x v="1"/>
    <x v="1"/>
    <s v="CONTRIB OTHER FUNDS"/>
    <s v="R3000-REVENUE"/>
    <s v="R3900-OTHER FINANCING SOURCES"/>
    <m/>
    <n v="0"/>
    <n v="0"/>
    <n v="-1036194.53"/>
    <n v="0"/>
    <n v="1036194.53"/>
    <s v="N/A"/>
    <n v="0"/>
    <n v="0"/>
    <n v="0"/>
    <n v="0"/>
    <n v="0"/>
    <n v="0"/>
    <n v="0"/>
    <n v="0"/>
    <n v="0"/>
    <n v="0"/>
    <n v="0"/>
    <n v="-1049097.5"/>
    <n v="12902.970000000001"/>
    <s v="OIRM CAPITAL PROJECTS"/>
    <x v="0"/>
    <s v="GAAP ADJUSTMENTS"/>
    <s v="Default"/>
  </r>
  <r>
    <x v="1"/>
    <x v="0"/>
    <x v="2"/>
    <s v="51115"/>
    <s v="5111000"/>
    <x v="0"/>
    <x v="0"/>
    <s v="LABOR ACCRUAL ADJ GL ONLY"/>
    <s v="50000-PROGRAM EXPENDITURE BUDGET"/>
    <s v="51000-WAGES AND BENEFITS"/>
    <s v="51100-SALARIES/WAGES"/>
    <n v="0"/>
    <n v="0"/>
    <n v="0"/>
    <n v="0"/>
    <n v="0"/>
    <s v="N/A"/>
    <n v="0"/>
    <n v="0"/>
    <n v="0"/>
    <n v="0"/>
    <n v="0"/>
    <n v="0"/>
    <n v="0"/>
    <n v="0"/>
    <n v="0"/>
    <n v="0"/>
    <n v="0"/>
    <n v="0"/>
    <n v="0"/>
    <s v="OIRM CAPITAL PROJECTS"/>
    <x v="0"/>
    <s v="GAAP ADJUSTMENTS"/>
    <s v="LEGISLATIVE: ADMINISTRATION"/>
  </r>
  <r>
    <x v="1"/>
    <x v="0"/>
    <x v="2"/>
    <s v="51115"/>
    <s v="5111000"/>
    <x v="1"/>
    <x v="0"/>
    <s v="LABOR ACCRUAL ADJ GL ONLY"/>
    <s v="50000-PROGRAM EXPENDITURE BUDGET"/>
    <s v="51000-WAGES AND BENEFITS"/>
    <s v="51100-SALARIES/WAGES"/>
    <n v="0"/>
    <n v="0"/>
    <n v="0"/>
    <n v="0"/>
    <n v="0"/>
    <s v="N/A"/>
    <n v="0"/>
    <n v="0"/>
    <n v="0"/>
    <n v="0"/>
    <n v="0"/>
    <n v="0"/>
    <n v="0"/>
    <n v="0"/>
    <n v="0"/>
    <n v="0"/>
    <n v="0"/>
    <n v="0"/>
    <n v="0"/>
    <s v="OIRM CAPITAL PROJECTS"/>
    <x v="0"/>
    <s v="GAAP ADJUSTMENTS"/>
    <s v="LEGISLATIVE: ADMINISTRATION"/>
  </r>
  <r>
    <x v="1"/>
    <x v="0"/>
    <x v="2"/>
    <s v="52190"/>
    <s v="5188000"/>
    <x v="0"/>
    <x v="0"/>
    <s v="SUPPLIES IT"/>
    <s v="50000-PROGRAM EXPENDITURE BUDGET"/>
    <s v="52000-SUPPLIES"/>
    <m/>
    <n v="0"/>
    <n v="0"/>
    <n v="0"/>
    <n v="0"/>
    <n v="0"/>
    <s v="N/A"/>
    <n v="0"/>
    <n v="0"/>
    <n v="0"/>
    <n v="0"/>
    <n v="0"/>
    <n v="0"/>
    <n v="0"/>
    <n v="0"/>
    <n v="0"/>
    <n v="0"/>
    <n v="0"/>
    <n v="0"/>
    <n v="0"/>
    <s v="OIRM CAPITAL PROJECTS"/>
    <x v="0"/>
    <s v="GAAP ADJUSTMENTS"/>
    <s v="DATA PROCESSING"/>
  </r>
  <r>
    <x v="1"/>
    <x v="0"/>
    <x v="2"/>
    <s v="52190"/>
    <s v="5188000"/>
    <x v="1"/>
    <x v="0"/>
    <s v="SUPPLIES IT"/>
    <s v="50000-PROGRAM EXPENDITURE BUDGET"/>
    <s v="52000-SUPPLIES"/>
    <m/>
    <n v="0"/>
    <n v="0"/>
    <n v="0"/>
    <n v="0"/>
    <n v="0"/>
    <s v="N/A"/>
    <n v="0"/>
    <n v="0"/>
    <n v="0"/>
    <n v="0"/>
    <n v="0"/>
    <n v="0"/>
    <n v="0"/>
    <n v="0"/>
    <n v="0"/>
    <n v="0"/>
    <n v="0"/>
    <n v="0"/>
    <n v="0"/>
    <s v="OIRM CAPITAL PROJECTS"/>
    <x v="0"/>
    <s v="GAAP ADJUSTMENTS"/>
    <s v="DATA PROCESSING"/>
  </r>
  <r>
    <x v="1"/>
    <x v="0"/>
    <x v="2"/>
    <s v="53104"/>
    <s v="5111000"/>
    <x v="0"/>
    <x v="0"/>
    <s v="CONSULTANT SERVICES"/>
    <s v="50000-PROGRAM EXPENDITURE BUDGET"/>
    <s v="53000-SERVICES-OTHER CHARGES"/>
    <m/>
    <n v="0"/>
    <n v="0"/>
    <n v="0"/>
    <n v="0"/>
    <n v="0"/>
    <s v="N/A"/>
    <n v="0"/>
    <n v="0"/>
    <n v="0"/>
    <n v="0"/>
    <n v="0"/>
    <n v="0"/>
    <n v="0"/>
    <n v="0"/>
    <n v="0"/>
    <n v="0"/>
    <n v="0"/>
    <n v="0"/>
    <n v="0"/>
    <s v="OIRM CAPITAL PROJECTS"/>
    <x v="0"/>
    <s v="GAAP ADJUSTMENTS"/>
    <s v="LEGISLATIVE: ADMINISTRATION"/>
  </r>
  <r>
    <x v="1"/>
    <x v="0"/>
    <x v="2"/>
    <s v="53104"/>
    <s v="5111000"/>
    <x v="1"/>
    <x v="0"/>
    <s v="CONSULTANT SERVICES"/>
    <s v="50000-PROGRAM EXPENDITURE BUDGET"/>
    <s v="53000-SERVICES-OTHER CHARGES"/>
    <m/>
    <n v="0"/>
    <n v="0"/>
    <n v="0"/>
    <n v="0"/>
    <n v="0"/>
    <s v="N/A"/>
    <n v="0"/>
    <n v="0"/>
    <n v="0"/>
    <n v="0"/>
    <n v="0"/>
    <n v="0"/>
    <n v="0"/>
    <n v="0"/>
    <n v="0"/>
    <n v="0"/>
    <n v="0"/>
    <n v="0"/>
    <n v="0"/>
    <s v="OIRM CAPITAL PROJECTS"/>
    <x v="0"/>
    <s v="GAAP ADJUSTMENTS"/>
    <s v="LEGISLATIVE: ADMINISTRATION"/>
  </r>
  <r>
    <x v="1"/>
    <x v="0"/>
    <x v="2"/>
    <s v="53108"/>
    <s v="5188000"/>
    <x v="0"/>
    <x v="0"/>
    <s v="CONSTRUCTION CONTRACTS"/>
    <s v="50000-PROGRAM EXPENDITURE BUDGET"/>
    <s v="53000-SERVICES-OTHER CHARGES"/>
    <m/>
    <n v="0"/>
    <n v="0"/>
    <n v="-45117.14"/>
    <n v="0"/>
    <n v="45117.14"/>
    <s v="N/A"/>
    <n v="0"/>
    <n v="0"/>
    <n v="0"/>
    <n v="0"/>
    <n v="0"/>
    <n v="0"/>
    <n v="0"/>
    <n v="0"/>
    <n v="0"/>
    <n v="0"/>
    <n v="0"/>
    <n v="0"/>
    <n v="-45117.14"/>
    <s v="OIRM CAPITAL PROJECTS"/>
    <x v="0"/>
    <s v="GAAP ADJUSTMENTS"/>
    <s v="DATA PROCESSING"/>
  </r>
  <r>
    <x v="1"/>
    <x v="0"/>
    <x v="2"/>
    <s v="53108"/>
    <s v="5188000"/>
    <x v="1"/>
    <x v="0"/>
    <s v="CONSTRUCTION CONTRACTS"/>
    <s v="50000-PROGRAM EXPENDITURE BUDGET"/>
    <s v="53000-SERVICES-OTHER CHARGES"/>
    <m/>
    <n v="0"/>
    <n v="0"/>
    <n v="0"/>
    <n v="0"/>
    <n v="0"/>
    <s v="N/A"/>
    <n v="0"/>
    <n v="0"/>
    <n v="0"/>
    <n v="0"/>
    <n v="0"/>
    <n v="0"/>
    <n v="0"/>
    <n v="0"/>
    <n v="0"/>
    <n v="0"/>
    <n v="0"/>
    <n v="0"/>
    <n v="0"/>
    <s v="OIRM CAPITAL PROJECTS"/>
    <x v="0"/>
    <s v="GAAP ADJUSTMENTS"/>
    <s v="DATA PROCESSING"/>
  </r>
  <r>
    <x v="1"/>
    <x v="0"/>
    <x v="2"/>
    <s v="53120"/>
    <s v="5188000"/>
    <x v="0"/>
    <x v="0"/>
    <s v="MISCELLANEOUS SERVICES"/>
    <s v="50000-PROGRAM EXPENDITURE BUDGET"/>
    <s v="53000-SERVICES-OTHER CHARGES"/>
    <m/>
    <n v="0"/>
    <n v="0"/>
    <n v="0"/>
    <n v="0"/>
    <n v="0"/>
    <s v="N/A"/>
    <n v="0"/>
    <n v="0"/>
    <n v="0"/>
    <n v="0"/>
    <n v="0"/>
    <n v="0"/>
    <n v="0"/>
    <n v="0"/>
    <n v="0"/>
    <n v="0"/>
    <n v="0"/>
    <n v="0"/>
    <n v="0"/>
    <s v="OIRM CAPITAL PROJECTS"/>
    <x v="0"/>
    <s v="GAAP ADJUSTMENTS"/>
    <s v="DATA PROCESSING"/>
  </r>
  <r>
    <x v="1"/>
    <x v="0"/>
    <x v="2"/>
    <s v="53120"/>
    <s v="5188000"/>
    <x v="1"/>
    <x v="0"/>
    <s v="MISCELLANEOUS SERVICES"/>
    <s v="50000-PROGRAM EXPENDITURE BUDGET"/>
    <s v="53000-SERVICES-OTHER CHARGES"/>
    <m/>
    <n v="0"/>
    <n v="0"/>
    <n v="0"/>
    <n v="0"/>
    <n v="0"/>
    <s v="N/A"/>
    <n v="0"/>
    <n v="0"/>
    <n v="0"/>
    <n v="0"/>
    <n v="0"/>
    <n v="0"/>
    <n v="0"/>
    <n v="0"/>
    <n v="0"/>
    <n v="0"/>
    <n v="0"/>
    <n v="0"/>
    <n v="0"/>
    <s v="OIRM CAPITAL PROJECTS"/>
    <x v="0"/>
    <s v="GAAP ADJUSTMENTS"/>
    <s v="DATA PROCESSING"/>
  </r>
  <r>
    <x v="1"/>
    <x v="0"/>
    <x v="2"/>
    <s v="53890"/>
    <s v="5188000"/>
    <x v="0"/>
    <x v="0"/>
    <s v="MISC SERVICES CHARGES"/>
    <s v="50000-PROGRAM EXPENDITURE BUDGET"/>
    <s v="53000-SERVICES-OTHER CHARGES"/>
    <m/>
    <n v="0"/>
    <n v="0"/>
    <n v="0"/>
    <n v="0"/>
    <n v="0"/>
    <s v="N/A"/>
    <n v="0"/>
    <n v="0"/>
    <n v="0"/>
    <n v="0"/>
    <n v="0"/>
    <n v="0"/>
    <n v="0"/>
    <n v="0"/>
    <n v="0"/>
    <n v="0"/>
    <n v="0"/>
    <n v="0"/>
    <n v="0"/>
    <s v="OIRM CAPITAL PROJECTS"/>
    <x v="0"/>
    <s v="GAAP ADJUSTMENTS"/>
    <s v="DATA PROCESSING"/>
  </r>
  <r>
    <x v="1"/>
    <x v="0"/>
    <x v="2"/>
    <s v="53890"/>
    <s v="5188000"/>
    <x v="1"/>
    <x v="0"/>
    <s v="MISC SERVICES CHARGES"/>
    <s v="50000-PROGRAM EXPENDITURE BUDGET"/>
    <s v="53000-SERVICES-OTHER CHARGES"/>
    <m/>
    <n v="0"/>
    <n v="0"/>
    <n v="0"/>
    <n v="0"/>
    <n v="0"/>
    <s v="N/A"/>
    <n v="0"/>
    <n v="0"/>
    <n v="0"/>
    <n v="0"/>
    <n v="0"/>
    <n v="0"/>
    <n v="0"/>
    <n v="0"/>
    <n v="0"/>
    <n v="0"/>
    <n v="0"/>
    <n v="0"/>
    <n v="0"/>
    <s v="OIRM CAPITAL PROJECTS"/>
    <x v="0"/>
    <s v="GAAP ADJUSTMENTS"/>
    <s v="DATA PROCESSING"/>
  </r>
  <r>
    <x v="1"/>
    <x v="0"/>
    <x v="2"/>
    <s v="55023"/>
    <s v="0000000"/>
    <x v="1"/>
    <x v="0"/>
    <s v="ITS NEW DEVELOPMENT"/>
    <s v="50000-PROGRAM EXPENDITURE BUDGET"/>
    <s v="55000-INTRAGOVERNMENTAL SERVICES"/>
    <m/>
    <n v="0"/>
    <n v="0"/>
    <n v="0.06"/>
    <n v="0"/>
    <n v="-0.06"/>
    <s v="N/A"/>
    <n v="0"/>
    <n v="0"/>
    <n v="0"/>
    <n v="0"/>
    <n v="0"/>
    <n v="0"/>
    <n v="0"/>
    <n v="0"/>
    <n v="0"/>
    <n v="0"/>
    <n v="0"/>
    <n v="0"/>
    <n v="0.06"/>
    <s v="OIRM CAPITAL PROJECTS"/>
    <x v="0"/>
    <s v="GAAP ADJUSTMENTS"/>
    <s v="Default"/>
  </r>
  <r>
    <x v="1"/>
    <x v="0"/>
    <x v="2"/>
    <s v="55253"/>
    <s v="5188000"/>
    <x v="0"/>
    <x v="0"/>
    <s v="SYSTEMS SERVICES SVC"/>
    <s v="50000-PROGRAM EXPENDITURE BUDGET"/>
    <s v="55000-INTRAGOVERNMENTAL SERVICES"/>
    <m/>
    <n v="0"/>
    <n v="0"/>
    <n v="0"/>
    <n v="0"/>
    <n v="0"/>
    <s v="N/A"/>
    <n v="0"/>
    <n v="0"/>
    <n v="0"/>
    <n v="0"/>
    <n v="0"/>
    <n v="0"/>
    <n v="0"/>
    <n v="0"/>
    <n v="0"/>
    <n v="0"/>
    <n v="0"/>
    <n v="0"/>
    <n v="0"/>
    <s v="OIRM CAPITAL PROJECTS"/>
    <x v="0"/>
    <s v="GAAP ADJUSTMENTS"/>
    <s v="DATA PROCESSING"/>
  </r>
  <r>
    <x v="1"/>
    <x v="0"/>
    <x v="2"/>
    <s v="55253"/>
    <s v="5188000"/>
    <x v="1"/>
    <x v="0"/>
    <s v="SYSTEMS SERVICES SVC"/>
    <s v="50000-PROGRAM EXPENDITURE BUDGET"/>
    <s v="55000-INTRAGOVERNMENTAL SERVICES"/>
    <m/>
    <n v="0"/>
    <n v="0"/>
    <n v="0"/>
    <n v="0"/>
    <n v="0"/>
    <s v="N/A"/>
    <n v="0"/>
    <n v="0"/>
    <n v="0"/>
    <n v="0"/>
    <n v="0"/>
    <n v="0"/>
    <n v="0"/>
    <n v="0"/>
    <n v="0"/>
    <n v="0"/>
    <n v="0"/>
    <n v="0"/>
    <n v="0"/>
    <s v="OIRM CAPITAL PROJECTS"/>
    <x v="0"/>
    <s v="GAAP ADJUSTMENTS"/>
    <s v="DATA PROCESSING"/>
  </r>
  <r>
    <x v="1"/>
    <x v="0"/>
    <x v="2"/>
    <s v="56741"/>
    <s v="5188000"/>
    <x v="0"/>
    <x v="0"/>
    <s v="EDP HARDWARE"/>
    <s v="50000-PROGRAM EXPENDITURE BUDGET"/>
    <s v="56000-CAPITAL OUTLAY"/>
    <m/>
    <n v="0"/>
    <n v="0"/>
    <n v="0"/>
    <n v="0"/>
    <n v="0"/>
    <s v="N/A"/>
    <n v="0"/>
    <n v="0"/>
    <n v="0"/>
    <n v="0"/>
    <n v="0"/>
    <n v="0"/>
    <n v="0"/>
    <n v="0"/>
    <n v="0"/>
    <n v="0"/>
    <n v="0"/>
    <n v="0"/>
    <n v="0"/>
    <s v="OIRM CAPITAL PROJECTS"/>
    <x v="0"/>
    <s v="GAAP ADJUSTMENTS"/>
    <s v="DATA PROCESSING"/>
  </r>
  <r>
    <x v="1"/>
    <x v="0"/>
    <x v="2"/>
    <s v="56741"/>
    <s v="5188000"/>
    <x v="1"/>
    <x v="0"/>
    <s v="EDP HARDWARE"/>
    <s v="50000-PROGRAM EXPENDITURE BUDGET"/>
    <s v="56000-CAPITAL OUTLAY"/>
    <m/>
    <n v="0"/>
    <n v="0"/>
    <n v="0"/>
    <n v="0"/>
    <n v="0"/>
    <s v="N/A"/>
    <n v="0"/>
    <n v="0"/>
    <n v="0"/>
    <n v="0"/>
    <n v="0"/>
    <n v="0"/>
    <n v="0"/>
    <n v="0"/>
    <n v="0"/>
    <n v="0"/>
    <n v="0"/>
    <n v="0"/>
    <n v="0"/>
    <s v="OIRM CAPITAL PROJECTS"/>
    <x v="0"/>
    <s v="GAAP ADJUSTMENTS"/>
    <s v="DATA PROCESSING"/>
  </r>
  <r>
    <x v="1"/>
    <x v="0"/>
    <x v="2"/>
    <s v="56901"/>
    <s v="5111000"/>
    <x v="0"/>
    <x v="0"/>
    <s v="CAPITAL OUTLAY"/>
    <s v="50000-PROGRAM EXPENDITURE BUDGET"/>
    <s v="56000-CAPITAL OUTLAY"/>
    <m/>
    <n v="0"/>
    <n v="0"/>
    <n v="0"/>
    <n v="0"/>
    <n v="0"/>
    <s v="N/A"/>
    <n v="0"/>
    <n v="0"/>
    <n v="0"/>
    <n v="0"/>
    <n v="0"/>
    <n v="0"/>
    <n v="0"/>
    <n v="0"/>
    <n v="0"/>
    <n v="0"/>
    <n v="0"/>
    <n v="0"/>
    <n v="0"/>
    <s v="OIRM CAPITAL PROJECTS"/>
    <x v="0"/>
    <s v="GAAP ADJUSTMENTS"/>
    <s v="LEGISLATIVE: ADMINISTRATION"/>
  </r>
  <r>
    <x v="1"/>
    <x v="0"/>
    <x v="2"/>
    <s v="56901"/>
    <s v="5111000"/>
    <x v="1"/>
    <x v="0"/>
    <s v="CAPITAL OUTLAY"/>
    <s v="50000-PROGRAM EXPENDITURE BUDGET"/>
    <s v="56000-CAPITAL OUTLAY"/>
    <m/>
    <n v="0"/>
    <n v="0"/>
    <n v="0"/>
    <n v="0"/>
    <n v="0"/>
    <s v="N/A"/>
    <n v="0"/>
    <n v="0"/>
    <n v="0"/>
    <n v="0"/>
    <n v="0"/>
    <n v="0"/>
    <n v="0"/>
    <n v="0"/>
    <n v="0"/>
    <n v="0"/>
    <n v="0"/>
    <n v="0"/>
    <n v="0"/>
    <s v="OIRM CAPITAL PROJECTS"/>
    <x v="0"/>
    <s v="GAAP ADJUSTMENTS"/>
    <s v="LEGISLATIVE: ADMINISTRATION"/>
  </r>
  <r>
    <x v="1"/>
    <x v="0"/>
    <x v="2"/>
    <s v="56901"/>
    <s v="5188000"/>
    <x v="0"/>
    <x v="0"/>
    <s v="CAPITAL OUTLAY"/>
    <s v="50000-PROGRAM EXPENDITURE BUDGET"/>
    <s v="56000-CAPITAL OUTLAY"/>
    <m/>
    <n v="0"/>
    <n v="0"/>
    <n v="7509883.4699999997"/>
    <n v="0"/>
    <n v="-7509883.4699999997"/>
    <s v="N/A"/>
    <n v="0"/>
    <n v="0"/>
    <n v="0"/>
    <n v="0"/>
    <n v="0"/>
    <n v="0"/>
    <n v="0"/>
    <n v="0"/>
    <n v="0"/>
    <n v="0"/>
    <n v="0"/>
    <n v="0"/>
    <n v="7509883.4699999997"/>
    <s v="OIRM CAPITAL PROJECTS"/>
    <x v="0"/>
    <s v="GAAP ADJUSTMENTS"/>
    <s v="DATA PROCESSING"/>
  </r>
  <r>
    <x v="1"/>
    <x v="0"/>
    <x v="2"/>
    <s v="56901"/>
    <s v="5188000"/>
    <x v="1"/>
    <x v="0"/>
    <s v="CAPITAL OUTLAY"/>
    <s v="50000-PROGRAM EXPENDITURE BUDGET"/>
    <s v="56000-CAPITAL OUTLAY"/>
    <m/>
    <n v="0"/>
    <n v="0"/>
    <n v="12006144.279999999"/>
    <n v="0"/>
    <n v="-12006144.279999999"/>
    <s v="N/A"/>
    <n v="0"/>
    <n v="0"/>
    <n v="0"/>
    <n v="0"/>
    <n v="0"/>
    <n v="0"/>
    <n v="0"/>
    <n v="0"/>
    <n v="0"/>
    <n v="0"/>
    <n v="0"/>
    <n v="0"/>
    <n v="12006144.279999999"/>
    <s v="OIRM CAPITAL PROJECTS"/>
    <x v="0"/>
    <s v="GAAP ADJUSTMENTS"/>
    <s v="DATA PROCESSING"/>
  </r>
  <r>
    <x v="1"/>
    <x v="0"/>
    <x v="2"/>
    <s v="57105"/>
    <s v="0000000"/>
    <x v="0"/>
    <x v="0"/>
    <s v="BOND SALE EXPENSE"/>
    <s v="50000-PROGRAM EXPENDITURE BUDGET"/>
    <s v="57000-DEBT SERVICE"/>
    <m/>
    <n v="0"/>
    <n v="0"/>
    <n v="0"/>
    <n v="0"/>
    <n v="0"/>
    <s v="N/A"/>
    <n v="0"/>
    <n v="0"/>
    <n v="0"/>
    <n v="0"/>
    <n v="0"/>
    <n v="0"/>
    <n v="0"/>
    <n v="0"/>
    <n v="0"/>
    <n v="0"/>
    <n v="0"/>
    <n v="0"/>
    <n v="0"/>
    <s v="OIRM CAPITAL PROJECTS"/>
    <x v="0"/>
    <s v="GAAP ADJUSTMENTS"/>
    <s v="Default"/>
  </r>
  <r>
    <x v="1"/>
    <x v="0"/>
    <x v="2"/>
    <s v="57105"/>
    <s v="0000000"/>
    <x v="1"/>
    <x v="0"/>
    <s v="BOND SALE EXPENSE"/>
    <s v="50000-PROGRAM EXPENDITURE BUDGET"/>
    <s v="57000-DEBT SERVICE"/>
    <m/>
    <n v="0"/>
    <n v="0"/>
    <n v="0"/>
    <n v="0"/>
    <n v="0"/>
    <s v="N/A"/>
    <n v="0"/>
    <n v="0"/>
    <n v="0"/>
    <n v="0"/>
    <n v="0"/>
    <n v="0"/>
    <n v="0"/>
    <n v="0"/>
    <n v="0"/>
    <n v="0"/>
    <n v="0"/>
    <n v="0"/>
    <n v="0"/>
    <s v="OIRM CAPITAL PROJECTS"/>
    <x v="0"/>
    <s v="GAAP ADJUSTMENTS"/>
    <s v="Default"/>
  </r>
  <r>
    <x v="1"/>
    <x v="0"/>
    <x v="2"/>
    <s v="57111"/>
    <s v="0000000"/>
    <x v="0"/>
    <x v="0"/>
    <s v="INTEREST SHORT TERM EXT"/>
    <s v="50000-PROGRAM EXPENDITURE BUDGET"/>
    <s v="57000-DEBT SERVICE"/>
    <m/>
    <n v="0"/>
    <n v="0"/>
    <n v="0"/>
    <n v="0"/>
    <n v="0"/>
    <s v="N/A"/>
    <n v="0"/>
    <n v="0"/>
    <n v="0"/>
    <n v="0"/>
    <n v="0"/>
    <n v="0"/>
    <n v="0"/>
    <n v="0"/>
    <n v="0"/>
    <n v="0"/>
    <n v="0"/>
    <n v="0"/>
    <n v="0"/>
    <s v="OIRM CAPITAL PROJECTS"/>
    <x v="0"/>
    <s v="GAAP ADJUSTMENTS"/>
    <s v="Default"/>
  </r>
  <r>
    <x v="1"/>
    <x v="0"/>
    <x v="2"/>
    <s v="57111"/>
    <s v="0000000"/>
    <x v="1"/>
    <x v="0"/>
    <s v="INTEREST SHORT TERM EXT"/>
    <s v="50000-PROGRAM EXPENDITURE BUDGET"/>
    <s v="57000-DEBT SERVICE"/>
    <m/>
    <n v="0"/>
    <n v="0"/>
    <n v="0"/>
    <n v="0"/>
    <n v="0"/>
    <s v="N/A"/>
    <n v="0"/>
    <n v="0"/>
    <n v="0"/>
    <n v="0"/>
    <n v="0"/>
    <n v="0"/>
    <n v="0"/>
    <n v="0"/>
    <n v="0"/>
    <n v="0"/>
    <n v="0"/>
    <n v="0"/>
    <n v="0"/>
    <s v="OIRM CAPITAL PROJECTS"/>
    <x v="0"/>
    <s v="GAAP ADJUSTMENTS"/>
    <s v="Default"/>
  </r>
  <r>
    <x v="1"/>
    <x v="0"/>
    <x v="2"/>
    <s v="58021"/>
    <s v="5188000"/>
    <x v="0"/>
    <x v="0"/>
    <s v="T T SURFACE WATER MGMT"/>
    <s v="50000-PROGRAM EXPENDITURE BUDGET"/>
    <s v="58000-INTRAGOVERNMENTAL CONTRIBUTIONS"/>
    <m/>
    <n v="0"/>
    <n v="0"/>
    <n v="0"/>
    <n v="0"/>
    <n v="0"/>
    <s v="N/A"/>
    <n v="0"/>
    <n v="0"/>
    <n v="0"/>
    <n v="0"/>
    <n v="0"/>
    <n v="0"/>
    <n v="0"/>
    <n v="0"/>
    <n v="0"/>
    <n v="0"/>
    <n v="0"/>
    <n v="0"/>
    <n v="0"/>
    <s v="OIRM CAPITAL PROJECTS"/>
    <x v="0"/>
    <s v="GAAP ADJUSTMENTS"/>
    <s v="DATA PROCESSING"/>
  </r>
  <r>
    <x v="1"/>
    <x v="0"/>
    <x v="2"/>
    <s v="58021"/>
    <s v="5188000"/>
    <x v="1"/>
    <x v="0"/>
    <s v="T T SURFACE WATER MGMT"/>
    <s v="50000-PROGRAM EXPENDITURE BUDGET"/>
    <s v="58000-INTRAGOVERNMENTAL CONTRIBUTIONS"/>
    <m/>
    <n v="0"/>
    <n v="0"/>
    <n v="0"/>
    <n v="0"/>
    <n v="0"/>
    <s v="N/A"/>
    <n v="0"/>
    <n v="0"/>
    <n v="0"/>
    <n v="0"/>
    <n v="0"/>
    <n v="0"/>
    <n v="0"/>
    <n v="0"/>
    <n v="0"/>
    <n v="0"/>
    <n v="0"/>
    <n v="0"/>
    <n v="0"/>
    <s v="OIRM CAPITAL PROJECTS"/>
    <x v="0"/>
    <s v="GAAP ADJUSTMENTS"/>
    <s v="DATA PROCESSING"/>
  </r>
  <r>
    <x v="1"/>
    <x v="0"/>
    <x v="2"/>
    <s v="58053"/>
    <s v="5188000"/>
    <x v="0"/>
    <x v="0"/>
    <s v="T T ITS"/>
    <s v="50000-PROGRAM EXPENDITURE BUDGET"/>
    <s v="58000-INTRAGOVERNMENTAL CONTRIBUTIONS"/>
    <m/>
    <n v="0"/>
    <n v="0"/>
    <n v="1460760"/>
    <n v="0"/>
    <n v="-1460760"/>
    <s v="N/A"/>
    <n v="0"/>
    <n v="0"/>
    <n v="0"/>
    <n v="0"/>
    <n v="0"/>
    <n v="0"/>
    <n v="0"/>
    <n v="0"/>
    <n v="0"/>
    <n v="0"/>
    <n v="0"/>
    <n v="960760"/>
    <n v="500000"/>
    <s v="OIRM CAPITAL PROJECTS"/>
    <x v="0"/>
    <s v="GAAP ADJUSTMENTS"/>
    <s v="DATA PROCESSING"/>
  </r>
  <r>
    <x v="1"/>
    <x v="0"/>
    <x v="2"/>
    <s v="58053"/>
    <s v="5188000"/>
    <x v="1"/>
    <x v="0"/>
    <s v="T T ITS"/>
    <s v="50000-PROGRAM EXPENDITURE BUDGET"/>
    <s v="58000-INTRAGOVERNMENTAL CONTRIBUTIONS"/>
    <m/>
    <n v="0"/>
    <n v="0"/>
    <n v="1274097.5"/>
    <n v="0"/>
    <n v="-1274097.5"/>
    <s v="N/A"/>
    <n v="0"/>
    <n v="0"/>
    <n v="0"/>
    <n v="0"/>
    <n v="0"/>
    <n v="0"/>
    <n v="0"/>
    <n v="0"/>
    <n v="0"/>
    <n v="0"/>
    <n v="0"/>
    <n v="1274097.5"/>
    <n v="0"/>
    <s v="OIRM CAPITAL PROJECTS"/>
    <x v="0"/>
    <s v="GAAP ADJUSTMENTS"/>
    <s v="DATA PROCESSING"/>
  </r>
  <r>
    <x v="1"/>
    <x v="0"/>
    <x v="2"/>
    <s v="82100"/>
    <s v="0000000"/>
    <x v="0"/>
    <x v="0"/>
    <s v="EMPLOYER PAID BENEFITS"/>
    <s v="50000-PROGRAM EXPENDITURE BUDGET"/>
    <s v="82000-APPLIED OVERHEAD"/>
    <m/>
    <n v="0"/>
    <n v="0"/>
    <n v="153108.49"/>
    <n v="0"/>
    <n v="-153108.49"/>
    <s v="N/A"/>
    <n v="0"/>
    <n v="0"/>
    <n v="0"/>
    <n v="0"/>
    <n v="0"/>
    <n v="0"/>
    <n v="0"/>
    <n v="0"/>
    <n v="0"/>
    <n v="0"/>
    <n v="0"/>
    <n v="0"/>
    <n v="153108.49"/>
    <s v="OIRM CAPITAL PROJECTS"/>
    <x v="0"/>
    <s v="GAAP ADJUSTMENTS"/>
    <s v="Default"/>
  </r>
  <r>
    <x v="1"/>
    <x v="0"/>
    <x v="2"/>
    <s v="82100"/>
    <s v="0000000"/>
    <x v="1"/>
    <x v="0"/>
    <s v="EMPLOYER PAID BENEFITS"/>
    <s v="50000-PROGRAM EXPENDITURE BUDGET"/>
    <s v="82000-APPLIED OVERHEAD"/>
    <m/>
    <n v="0"/>
    <n v="0"/>
    <n v="0"/>
    <n v="0"/>
    <n v="0"/>
    <s v="N/A"/>
    <n v="0"/>
    <n v="0"/>
    <n v="0"/>
    <n v="0"/>
    <n v="0"/>
    <n v="0"/>
    <n v="0"/>
    <n v="0"/>
    <n v="0"/>
    <n v="0"/>
    <n v="0"/>
    <n v="0"/>
    <n v="0"/>
    <s v="OIRM CAPITAL PROJECTS"/>
    <x v="0"/>
    <s v="GAAP ADJUSTMENTS"/>
    <s v="Default"/>
  </r>
  <r>
    <x v="1"/>
    <x v="0"/>
    <x v="2"/>
    <s v="82100"/>
    <s v="5188000"/>
    <x v="0"/>
    <x v="0"/>
    <s v="EMPLOYER PAID BENEFITS"/>
    <s v="50000-PROGRAM EXPENDITURE BUDGET"/>
    <s v="82000-APPLIED OVERHEAD"/>
    <m/>
    <n v="0"/>
    <n v="0"/>
    <n v="-153108.49"/>
    <n v="0"/>
    <n v="153108.49"/>
    <s v="N/A"/>
    <n v="0"/>
    <n v="0"/>
    <n v="0"/>
    <n v="0"/>
    <n v="0"/>
    <n v="0"/>
    <n v="0"/>
    <n v="0"/>
    <n v="0"/>
    <n v="0"/>
    <n v="0"/>
    <n v="0"/>
    <n v="-153108.49"/>
    <s v="OIRM CAPITAL PROJECTS"/>
    <x v="0"/>
    <s v="GAAP ADJUSTMENTS"/>
    <s v="DATA PROCESSING"/>
  </r>
  <r>
    <x v="1"/>
    <x v="0"/>
    <x v="2"/>
    <s v="82100"/>
    <s v="5188000"/>
    <x v="1"/>
    <x v="0"/>
    <s v="EMPLOYER PAID BENEFITS"/>
    <s v="50000-PROGRAM EXPENDITURE BUDGET"/>
    <s v="82000-APPLIED OVERHEAD"/>
    <m/>
    <n v="0"/>
    <n v="0"/>
    <n v="0"/>
    <n v="0"/>
    <n v="0"/>
    <s v="N/A"/>
    <n v="0"/>
    <n v="0"/>
    <n v="0"/>
    <n v="0"/>
    <n v="0"/>
    <n v="0"/>
    <n v="0"/>
    <n v="0"/>
    <n v="0"/>
    <n v="0"/>
    <n v="0"/>
    <n v="0"/>
    <n v="0"/>
    <s v="OIRM CAPITAL PROJECTS"/>
    <x v="0"/>
    <s v="GAAP ADJUSTMENTS"/>
    <s v="DATA PROCESSING"/>
  </r>
  <r>
    <x v="1"/>
    <x v="0"/>
    <x v="2"/>
    <s v="82200"/>
    <s v="0000000"/>
    <x v="0"/>
    <x v="0"/>
    <s v="PAID TIME OFF"/>
    <s v="50000-PROGRAM EXPENDITURE BUDGET"/>
    <s v="82000-APPLIED OVERHEAD"/>
    <m/>
    <n v="0"/>
    <n v="0"/>
    <n v="90327.150000000009"/>
    <n v="0"/>
    <n v="-90327.150000000009"/>
    <s v="N/A"/>
    <n v="0"/>
    <n v="0"/>
    <n v="0"/>
    <n v="0"/>
    <n v="0"/>
    <n v="0"/>
    <n v="0"/>
    <n v="0"/>
    <n v="0"/>
    <n v="0"/>
    <n v="0"/>
    <n v="0"/>
    <n v="90327.150000000009"/>
    <s v="OIRM CAPITAL PROJECTS"/>
    <x v="0"/>
    <s v="GAAP ADJUSTMENTS"/>
    <s v="Default"/>
  </r>
  <r>
    <x v="1"/>
    <x v="0"/>
    <x v="2"/>
    <s v="82200"/>
    <s v="0000000"/>
    <x v="1"/>
    <x v="0"/>
    <s v="PAID TIME OFF"/>
    <s v="50000-PROGRAM EXPENDITURE BUDGET"/>
    <s v="82000-APPLIED OVERHEAD"/>
    <m/>
    <n v="0"/>
    <n v="0"/>
    <n v="0"/>
    <n v="0"/>
    <n v="0"/>
    <s v="N/A"/>
    <n v="0"/>
    <n v="0"/>
    <n v="0"/>
    <n v="0"/>
    <n v="0"/>
    <n v="0"/>
    <n v="0"/>
    <n v="0"/>
    <n v="0"/>
    <n v="0"/>
    <n v="0"/>
    <n v="0"/>
    <n v="0"/>
    <s v="OIRM CAPITAL PROJECTS"/>
    <x v="0"/>
    <s v="GAAP ADJUSTMENTS"/>
    <s v="Default"/>
  </r>
  <r>
    <x v="1"/>
    <x v="0"/>
    <x v="2"/>
    <s v="82200"/>
    <s v="5188000"/>
    <x v="0"/>
    <x v="0"/>
    <s v="PAID TIME OFF"/>
    <s v="50000-PROGRAM EXPENDITURE BUDGET"/>
    <s v="82000-APPLIED OVERHEAD"/>
    <m/>
    <n v="0"/>
    <n v="0"/>
    <n v="-90327.150000000009"/>
    <n v="0"/>
    <n v="90327.150000000009"/>
    <s v="N/A"/>
    <n v="0"/>
    <n v="0"/>
    <n v="0"/>
    <n v="0"/>
    <n v="0"/>
    <n v="0"/>
    <n v="0"/>
    <n v="0"/>
    <n v="0"/>
    <n v="0"/>
    <n v="0"/>
    <n v="0"/>
    <n v="-90327.150000000009"/>
    <s v="OIRM CAPITAL PROJECTS"/>
    <x v="0"/>
    <s v="GAAP ADJUSTMENTS"/>
    <s v="DATA PROCESSING"/>
  </r>
  <r>
    <x v="1"/>
    <x v="0"/>
    <x v="2"/>
    <s v="82200"/>
    <s v="5188000"/>
    <x v="1"/>
    <x v="0"/>
    <s v="PAID TIME OFF"/>
    <s v="50000-PROGRAM EXPENDITURE BUDGET"/>
    <s v="82000-APPLIED OVERHEAD"/>
    <m/>
    <n v="0"/>
    <n v="0"/>
    <n v="0"/>
    <n v="0"/>
    <n v="0"/>
    <s v="N/A"/>
    <n v="0"/>
    <n v="0"/>
    <n v="0"/>
    <n v="0"/>
    <n v="0"/>
    <n v="0"/>
    <n v="0"/>
    <n v="0"/>
    <n v="0"/>
    <n v="0"/>
    <n v="0"/>
    <n v="0"/>
    <n v="0"/>
    <s v="OIRM CAPITAL PROJECTS"/>
    <x v="0"/>
    <s v="GAAP ADJUSTMENTS"/>
    <s v="DATA PROCESSING"/>
  </r>
  <r>
    <x v="1"/>
    <x v="0"/>
    <x v="2"/>
    <s v="82500"/>
    <s v="0000000"/>
    <x v="0"/>
    <x v="0"/>
    <s v="OVERTIME BENEFITS"/>
    <s v="50000-PROGRAM EXPENDITURE BUDGET"/>
    <s v="82000-APPLIED OVERHEAD"/>
    <m/>
    <n v="0"/>
    <n v="0"/>
    <n v="106.83"/>
    <n v="0"/>
    <n v="-106.83"/>
    <s v="N/A"/>
    <n v="0"/>
    <n v="0"/>
    <n v="0"/>
    <n v="0"/>
    <n v="0"/>
    <n v="0"/>
    <n v="0"/>
    <n v="0"/>
    <n v="0"/>
    <n v="0"/>
    <n v="0"/>
    <n v="0"/>
    <n v="106.83"/>
    <s v="OIRM CAPITAL PROJECTS"/>
    <x v="0"/>
    <s v="GAAP ADJUSTMENTS"/>
    <s v="Default"/>
  </r>
  <r>
    <x v="1"/>
    <x v="0"/>
    <x v="2"/>
    <s v="82500"/>
    <s v="0000000"/>
    <x v="1"/>
    <x v="0"/>
    <s v="OVERTIME BENEFITS"/>
    <s v="50000-PROGRAM EXPENDITURE BUDGET"/>
    <s v="82000-APPLIED OVERHEAD"/>
    <m/>
    <n v="0"/>
    <n v="0"/>
    <n v="0"/>
    <n v="0"/>
    <n v="0"/>
    <s v="N/A"/>
    <n v="0"/>
    <n v="0"/>
    <n v="0"/>
    <n v="0"/>
    <n v="0"/>
    <n v="0"/>
    <n v="0"/>
    <n v="0"/>
    <n v="0"/>
    <n v="0"/>
    <n v="0"/>
    <n v="0"/>
    <n v="0"/>
    <s v="OIRM CAPITAL PROJECTS"/>
    <x v="0"/>
    <s v="GAAP ADJUSTMENTS"/>
    <s v="Default"/>
  </r>
  <r>
    <x v="1"/>
    <x v="0"/>
    <x v="2"/>
    <s v="82500"/>
    <s v="5188000"/>
    <x v="0"/>
    <x v="0"/>
    <s v="OVERTIME BENEFITS"/>
    <s v="50000-PROGRAM EXPENDITURE BUDGET"/>
    <s v="82000-APPLIED OVERHEAD"/>
    <m/>
    <n v="0"/>
    <n v="0"/>
    <n v="-106.83"/>
    <n v="0"/>
    <n v="106.83"/>
    <s v="N/A"/>
    <n v="0"/>
    <n v="0"/>
    <n v="0"/>
    <n v="0"/>
    <n v="0"/>
    <n v="0"/>
    <n v="0"/>
    <n v="0"/>
    <n v="0"/>
    <n v="0"/>
    <n v="0"/>
    <n v="0"/>
    <n v="-106.83"/>
    <s v="OIRM CAPITAL PROJECTS"/>
    <x v="0"/>
    <s v="GAAP ADJUSTMENTS"/>
    <s v="DATA PROCESSING"/>
  </r>
  <r>
    <x v="1"/>
    <x v="0"/>
    <x v="2"/>
    <s v="82500"/>
    <s v="5188000"/>
    <x v="1"/>
    <x v="0"/>
    <s v="OVERTIME BENEFITS"/>
    <s v="50000-PROGRAM EXPENDITURE BUDGET"/>
    <s v="82000-APPLIED OVERHEAD"/>
    <m/>
    <n v="0"/>
    <n v="0"/>
    <n v="0"/>
    <n v="0"/>
    <n v="0"/>
    <s v="N/A"/>
    <n v="0"/>
    <n v="0"/>
    <n v="0"/>
    <n v="0"/>
    <n v="0"/>
    <n v="0"/>
    <n v="0"/>
    <n v="0"/>
    <n v="0"/>
    <n v="0"/>
    <n v="0"/>
    <n v="0"/>
    <n v="0"/>
    <s v="OIRM CAPITAL PROJECTS"/>
    <x v="0"/>
    <s v="GAAP ADJUSTMENTS"/>
    <s v="DATA PROCESSING"/>
  </r>
  <r>
    <x v="1"/>
    <x v="0"/>
    <x v="2"/>
    <s v="82700"/>
    <s v="0000000"/>
    <x v="0"/>
    <x v="0"/>
    <s v="INDUSTRIAL INSURANCE"/>
    <s v="50000-PROGRAM EXPENDITURE BUDGET"/>
    <s v="82000-APPLIED OVERHEAD"/>
    <m/>
    <n v="0"/>
    <n v="0"/>
    <n v="4114"/>
    <n v="0"/>
    <n v="-4114"/>
    <s v="N/A"/>
    <n v="0"/>
    <n v="0"/>
    <n v="0"/>
    <n v="0"/>
    <n v="0"/>
    <n v="0"/>
    <n v="0"/>
    <n v="0"/>
    <n v="0"/>
    <n v="0"/>
    <n v="0"/>
    <n v="0"/>
    <n v="4114"/>
    <s v="OIRM CAPITAL PROJECTS"/>
    <x v="0"/>
    <s v="GAAP ADJUSTMENTS"/>
    <s v="Default"/>
  </r>
  <r>
    <x v="1"/>
    <x v="0"/>
    <x v="2"/>
    <s v="82700"/>
    <s v="0000000"/>
    <x v="1"/>
    <x v="0"/>
    <s v="INDUSTRIAL INSURANCE"/>
    <s v="50000-PROGRAM EXPENDITURE BUDGET"/>
    <s v="82000-APPLIED OVERHEAD"/>
    <m/>
    <n v="0"/>
    <n v="0"/>
    <n v="0"/>
    <n v="0"/>
    <n v="0"/>
    <s v="N/A"/>
    <n v="0"/>
    <n v="0"/>
    <n v="0"/>
    <n v="0"/>
    <n v="0"/>
    <n v="0"/>
    <n v="0"/>
    <n v="0"/>
    <n v="0"/>
    <n v="0"/>
    <n v="0"/>
    <n v="0"/>
    <n v="0"/>
    <s v="OIRM CAPITAL PROJECTS"/>
    <x v="0"/>
    <s v="GAAP ADJUSTMENTS"/>
    <s v="Default"/>
  </r>
  <r>
    <x v="1"/>
    <x v="0"/>
    <x v="2"/>
    <s v="82700"/>
    <s v="5188000"/>
    <x v="0"/>
    <x v="0"/>
    <s v="INDUSTRIAL INSURANCE"/>
    <s v="50000-PROGRAM EXPENDITURE BUDGET"/>
    <s v="82000-APPLIED OVERHEAD"/>
    <m/>
    <n v="0"/>
    <n v="0"/>
    <n v="-4114"/>
    <n v="0"/>
    <n v="4114"/>
    <s v="N/A"/>
    <n v="0"/>
    <n v="0"/>
    <n v="0"/>
    <n v="0"/>
    <n v="0"/>
    <n v="0"/>
    <n v="0"/>
    <n v="0"/>
    <n v="0"/>
    <n v="0"/>
    <n v="0"/>
    <n v="0"/>
    <n v="-4114"/>
    <s v="OIRM CAPITAL PROJECTS"/>
    <x v="0"/>
    <s v="GAAP ADJUSTMENTS"/>
    <s v="DATA PROCESSING"/>
  </r>
  <r>
    <x v="1"/>
    <x v="0"/>
    <x v="2"/>
    <s v="82700"/>
    <s v="5188000"/>
    <x v="1"/>
    <x v="0"/>
    <s v="INDUSTRIAL INSURANCE"/>
    <s v="50000-PROGRAM EXPENDITURE BUDGET"/>
    <s v="82000-APPLIED OVERHEAD"/>
    <m/>
    <n v="0"/>
    <n v="0"/>
    <n v="0"/>
    <n v="0"/>
    <n v="0"/>
    <s v="N/A"/>
    <n v="0"/>
    <n v="0"/>
    <n v="0"/>
    <n v="0"/>
    <n v="0"/>
    <n v="0"/>
    <n v="0"/>
    <n v="0"/>
    <n v="0"/>
    <n v="0"/>
    <n v="0"/>
    <n v="0"/>
    <n v="0"/>
    <s v="OIRM CAPITAL PROJECTS"/>
    <x v="0"/>
    <s v="GAAP ADJUSTMENTS"/>
    <s v="DATA PROCESSING"/>
  </r>
  <r>
    <x v="1"/>
    <x v="14"/>
    <x v="9"/>
    <s v="51110"/>
    <s v="5188000"/>
    <x v="0"/>
    <x v="0"/>
    <s v="REGULAR SALARIED EMPLOYEE"/>
    <s v="50000-PROGRAM EXPENDITURE BUDGET"/>
    <s v="51000-WAGES AND BENEFITS"/>
    <s v="51100-SALARIES/WAGES"/>
    <n v="0"/>
    <n v="0"/>
    <n v="0"/>
    <n v="0"/>
    <n v="0"/>
    <s v="N/A"/>
    <n v="0"/>
    <n v="0"/>
    <n v="0"/>
    <n v="0"/>
    <n v="0"/>
    <n v="0"/>
    <n v="0"/>
    <n v="0"/>
    <n v="0"/>
    <n v="0"/>
    <n v="0"/>
    <n v="0"/>
    <n v="0"/>
    <s v="OIRM CAPITAL PROJECTS"/>
    <x v="14"/>
    <s v="DES FIN ACCT BUS TRANSFORM"/>
    <s v="DATA PROCESSING"/>
  </r>
  <r>
    <x v="1"/>
    <x v="14"/>
    <x v="9"/>
    <s v="51110"/>
    <s v="5188000"/>
    <x v="1"/>
    <x v="0"/>
    <s v="REGULAR SALARIED EMPLOYEE"/>
    <s v="50000-PROGRAM EXPENDITURE BUDGET"/>
    <s v="51000-WAGES AND BENEFITS"/>
    <s v="51100-SALARIES/WAGES"/>
    <n v="0"/>
    <n v="0"/>
    <n v="0"/>
    <n v="0"/>
    <n v="0"/>
    <s v="N/A"/>
    <n v="0"/>
    <n v="0"/>
    <n v="0"/>
    <n v="0"/>
    <n v="0"/>
    <n v="0"/>
    <n v="0"/>
    <n v="0"/>
    <n v="0"/>
    <n v="0"/>
    <n v="0"/>
    <n v="0"/>
    <n v="0"/>
    <s v="OIRM CAPITAL PROJECTS"/>
    <x v="14"/>
    <s v="DES FIN ACCT BUS TRANSFORM"/>
    <s v="DATA PROCESSING"/>
  </r>
  <r>
    <x v="1"/>
    <x v="14"/>
    <x v="9"/>
    <s v="51130"/>
    <s v="5188000"/>
    <x v="0"/>
    <x v="0"/>
    <s v="OVERTIME"/>
    <s v="50000-PROGRAM EXPENDITURE BUDGET"/>
    <s v="51000-WAGES AND BENEFITS"/>
    <s v="51100-SALARIES/WAGES"/>
    <n v="0"/>
    <n v="0"/>
    <n v="0"/>
    <n v="0"/>
    <n v="0"/>
    <s v="N/A"/>
    <n v="0"/>
    <n v="0"/>
    <n v="0"/>
    <n v="0"/>
    <n v="0"/>
    <n v="0"/>
    <n v="0"/>
    <n v="0"/>
    <n v="0"/>
    <n v="0"/>
    <n v="0"/>
    <n v="0"/>
    <n v="0"/>
    <s v="OIRM CAPITAL PROJECTS"/>
    <x v="14"/>
    <s v="DES FIN ACCT BUS TRANSFORM"/>
    <s v="DATA PROCESSING"/>
  </r>
  <r>
    <x v="1"/>
    <x v="14"/>
    <x v="9"/>
    <s v="51130"/>
    <s v="5188000"/>
    <x v="1"/>
    <x v="0"/>
    <s v="OVERTIME"/>
    <s v="50000-PROGRAM EXPENDITURE BUDGET"/>
    <s v="51000-WAGES AND BENEFITS"/>
    <s v="51100-SALARIES/WAGES"/>
    <n v="0"/>
    <n v="0"/>
    <n v="0"/>
    <n v="0"/>
    <n v="0"/>
    <s v="N/A"/>
    <n v="0"/>
    <n v="0"/>
    <n v="0"/>
    <n v="0"/>
    <n v="0"/>
    <n v="0"/>
    <n v="0"/>
    <n v="0"/>
    <n v="0"/>
    <n v="0"/>
    <n v="0"/>
    <n v="0"/>
    <n v="0"/>
    <s v="OIRM CAPITAL PROJECTS"/>
    <x v="14"/>
    <s v="DES FIN ACCT BUS TRANSFORM"/>
    <s v="DATA PROCESSING"/>
  </r>
  <r>
    <x v="1"/>
    <x v="14"/>
    <x v="9"/>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20"/>
    <s v="5188000"/>
    <x v="0"/>
    <x v="0"/>
    <s v="SOCIAL SECURITY MEDICARE FICA"/>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20"/>
    <s v="5188000"/>
    <x v="1"/>
    <x v="0"/>
    <s v="SOCIAL SECURITY MEDICARE FICA"/>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30"/>
    <s v="5188000"/>
    <x v="0"/>
    <x v="0"/>
    <s v="RETIREMENT"/>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30"/>
    <s v="5188000"/>
    <x v="1"/>
    <x v="0"/>
    <s v="RETIREMENT"/>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55"/>
    <s v="5188000"/>
    <x v="0"/>
    <x v="0"/>
    <s v="FLEX BENEFIT CASHBACK"/>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55"/>
    <s v="5188000"/>
    <x v="1"/>
    <x v="0"/>
    <s v="FLEX BENEFIT CASHBACK"/>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70"/>
    <s v="5188000"/>
    <x v="0"/>
    <x v="0"/>
    <s v="UNEMPLOYMENT COMPENSATION"/>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1370"/>
    <s v="5188000"/>
    <x v="1"/>
    <x v="0"/>
    <s v="UNEMPLOYMENT COMPENSATION"/>
    <s v="50000-PROGRAM EXPENDITURE BUDGET"/>
    <s v="51000-WAGES AND BENEFITS"/>
    <s v="51300-PERSONNEL BENEFITS"/>
    <n v="0"/>
    <n v="0"/>
    <n v="0"/>
    <n v="0"/>
    <n v="0"/>
    <s v="N/A"/>
    <n v="0"/>
    <n v="0"/>
    <n v="0"/>
    <n v="0"/>
    <n v="0"/>
    <n v="0"/>
    <n v="0"/>
    <n v="0"/>
    <n v="0"/>
    <n v="0"/>
    <n v="0"/>
    <n v="0"/>
    <n v="0"/>
    <s v="OIRM CAPITAL PROJECTS"/>
    <x v="14"/>
    <s v="DES FIN ACCT BUS TRANSFORM"/>
    <s v="DATA PROCESSING"/>
  </r>
  <r>
    <x v="1"/>
    <x v="14"/>
    <x v="9"/>
    <s v="52110"/>
    <s v="5188000"/>
    <x v="0"/>
    <x v="0"/>
    <s v="OFFICE SUPPLIES"/>
    <s v="50000-PROGRAM EXPENDITURE BUDGET"/>
    <s v="52000-SUPPLIES"/>
    <m/>
    <n v="0"/>
    <n v="0"/>
    <n v="0"/>
    <n v="0"/>
    <n v="0"/>
    <s v="N/A"/>
    <n v="0"/>
    <n v="0"/>
    <n v="0"/>
    <n v="0"/>
    <n v="0"/>
    <n v="0"/>
    <n v="0"/>
    <n v="0"/>
    <n v="0"/>
    <n v="0"/>
    <n v="0"/>
    <n v="0"/>
    <n v="0"/>
    <s v="OIRM CAPITAL PROJECTS"/>
    <x v="14"/>
    <s v="DES FIN ACCT BUS TRANSFORM"/>
    <s v="DATA PROCESSING"/>
  </r>
  <r>
    <x v="1"/>
    <x v="14"/>
    <x v="9"/>
    <s v="52110"/>
    <s v="5188000"/>
    <x v="1"/>
    <x v="0"/>
    <s v="OFFICE SUPPLIES"/>
    <s v="50000-PROGRAM EXPENDITURE BUDGET"/>
    <s v="52000-SUPPLIES"/>
    <m/>
    <n v="0"/>
    <n v="0"/>
    <n v="0"/>
    <n v="0"/>
    <n v="0"/>
    <s v="N/A"/>
    <n v="0"/>
    <n v="0"/>
    <n v="0"/>
    <n v="0"/>
    <n v="0"/>
    <n v="0"/>
    <n v="0"/>
    <n v="0"/>
    <n v="0"/>
    <n v="0"/>
    <n v="0"/>
    <n v="0"/>
    <n v="0"/>
    <s v="OIRM CAPITAL PROJECTS"/>
    <x v="14"/>
    <s v="DES FIN ACCT BUS TRANSFORM"/>
    <s v="DATA PROCESSING"/>
  </r>
  <r>
    <x v="1"/>
    <x v="14"/>
    <x v="9"/>
    <s v="53814"/>
    <s v="5188000"/>
    <x v="0"/>
    <x v="0"/>
    <s v="TRAINING"/>
    <s v="50000-PROGRAM EXPENDITURE BUDGET"/>
    <s v="53000-SERVICES-OTHER CHARGES"/>
    <m/>
    <n v="0"/>
    <n v="0"/>
    <n v="0"/>
    <n v="0"/>
    <n v="0"/>
    <s v="N/A"/>
    <n v="0"/>
    <n v="0"/>
    <n v="0"/>
    <n v="0"/>
    <n v="0"/>
    <n v="0"/>
    <n v="0"/>
    <n v="0"/>
    <n v="0"/>
    <n v="0"/>
    <n v="0"/>
    <n v="0"/>
    <n v="0"/>
    <s v="OIRM CAPITAL PROJECTS"/>
    <x v="14"/>
    <s v="DES FIN ACCT BUS TRANSFORM"/>
    <s v="DATA PROCESSING"/>
  </r>
  <r>
    <x v="1"/>
    <x v="14"/>
    <x v="9"/>
    <s v="53814"/>
    <s v="5188000"/>
    <x v="1"/>
    <x v="0"/>
    <s v="TRAINING"/>
    <s v="50000-PROGRAM EXPENDITURE BUDGET"/>
    <s v="53000-SERVICES-OTHER CHARGES"/>
    <m/>
    <n v="0"/>
    <n v="0"/>
    <n v="0"/>
    <n v="0"/>
    <n v="0"/>
    <s v="N/A"/>
    <n v="0"/>
    <n v="0"/>
    <n v="0"/>
    <n v="0"/>
    <n v="0"/>
    <n v="0"/>
    <n v="0"/>
    <n v="0"/>
    <n v="0"/>
    <n v="0"/>
    <n v="0"/>
    <n v="0"/>
    <n v="0"/>
    <s v="OIRM CAPITAL PROJECTS"/>
    <x v="14"/>
    <s v="DES FIN ACCT BUS TRANSFORM"/>
    <s v="DATA PROCESSING"/>
  </r>
  <r>
    <x v="1"/>
    <x v="14"/>
    <x v="9"/>
    <s v="55245"/>
    <s v="5188000"/>
    <x v="0"/>
    <x v="0"/>
    <s v="FINANCIAL MGMT SVCS"/>
    <s v="50000-PROGRAM EXPENDITURE BUDGET"/>
    <s v="55000-INTRAGOVERNMENTAL SERVICES"/>
    <m/>
    <n v="0"/>
    <n v="0"/>
    <n v="-0.32"/>
    <n v="0"/>
    <n v="0.32"/>
    <s v="N/A"/>
    <n v="0"/>
    <n v="0"/>
    <n v="0"/>
    <n v="-0.32"/>
    <n v="0"/>
    <n v="0"/>
    <n v="0"/>
    <n v="0"/>
    <n v="0"/>
    <n v="0"/>
    <n v="0"/>
    <n v="0"/>
    <n v="0"/>
    <s v="OIRM CAPITAL PROJECTS"/>
    <x v="14"/>
    <s v="DES FIN ACCT BUS TRANSFORM"/>
    <s v="DATA PROCESSING"/>
  </r>
  <r>
    <x v="1"/>
    <x v="14"/>
    <x v="9"/>
    <s v="55245"/>
    <s v="5188000"/>
    <x v="1"/>
    <x v="0"/>
    <s v="FINANCIAL MGMT SVCS"/>
    <s v="50000-PROGRAM EXPENDITURE BUDGET"/>
    <s v="55000-INTRAGOVERNMENTAL SERVICES"/>
    <m/>
    <n v="0"/>
    <n v="0"/>
    <n v="0"/>
    <n v="0"/>
    <n v="0"/>
    <s v="N/A"/>
    <n v="0"/>
    <n v="0"/>
    <n v="0"/>
    <n v="0"/>
    <n v="0"/>
    <n v="0"/>
    <n v="0"/>
    <n v="0"/>
    <n v="0"/>
    <n v="0"/>
    <n v="0"/>
    <n v="0"/>
    <n v="0"/>
    <s v="OIRM CAPITAL PROJECTS"/>
    <x v="14"/>
    <s v="DES FIN ACCT BUS TRANSFORM"/>
    <s v="DATA PROCESSING"/>
  </r>
  <r>
    <x v="1"/>
    <x v="14"/>
    <x v="9"/>
    <s v="55255"/>
    <s v="5188000"/>
    <x v="0"/>
    <x v="0"/>
    <s v="FINANCIAL MGMT SVCS REBATE"/>
    <s v="50000-PROGRAM EXPENDITURE BUDGET"/>
    <s v="55000-INTRAGOVERNMENTAL SERVICES"/>
    <m/>
    <n v="0"/>
    <n v="0"/>
    <n v="0.05"/>
    <n v="0"/>
    <n v="-0.05"/>
    <s v="N/A"/>
    <n v="0"/>
    <n v="0"/>
    <n v="0"/>
    <n v="0.05"/>
    <n v="0"/>
    <n v="0"/>
    <n v="0"/>
    <n v="0"/>
    <n v="0"/>
    <n v="0"/>
    <n v="0"/>
    <n v="0"/>
    <n v="0"/>
    <s v="OIRM CAPITAL PROJECTS"/>
    <x v="14"/>
    <s v="DES FIN ACCT BUS TRANSFORM"/>
    <s v="DATA PROCESSING"/>
  </r>
  <r>
    <x v="1"/>
    <x v="14"/>
    <x v="9"/>
    <s v="55255"/>
    <s v="5188000"/>
    <x v="1"/>
    <x v="0"/>
    <s v="FINANCIAL MGMT SVCS REBATE"/>
    <s v="50000-PROGRAM EXPENDITURE BUDGET"/>
    <s v="55000-INTRAGOVERNMENTAL SERVICES"/>
    <m/>
    <n v="0"/>
    <n v="0"/>
    <n v="0"/>
    <n v="0"/>
    <n v="0"/>
    <s v="N/A"/>
    <n v="0"/>
    <n v="0"/>
    <n v="0"/>
    <n v="0"/>
    <n v="0"/>
    <n v="0"/>
    <n v="0"/>
    <n v="0"/>
    <n v="0"/>
    <n v="0"/>
    <n v="0"/>
    <n v="0"/>
    <n v="0"/>
    <s v="OIRM CAPITAL PROJECTS"/>
    <x v="14"/>
    <s v="DES FIN ACCT BUS TRANSFORM"/>
    <s v="DATA PROCESSING"/>
  </r>
  <r>
    <x v="1"/>
    <x v="14"/>
    <x v="9"/>
    <s v="59899"/>
    <s v="5188000"/>
    <x v="0"/>
    <x v="0"/>
    <s v="CONTINGENCY RESERVE"/>
    <s v="50000-PROGRAM EXPENDITURE BUDGET"/>
    <s v="59800-CONTINGENCIES"/>
    <m/>
    <n v="0"/>
    <n v="0"/>
    <n v="50000"/>
    <n v="0"/>
    <n v="-50000"/>
    <s v="N/A"/>
    <n v="0"/>
    <n v="0"/>
    <n v="50000"/>
    <n v="0"/>
    <n v="0"/>
    <n v="0"/>
    <n v="0"/>
    <n v="0"/>
    <n v="0"/>
    <n v="0"/>
    <n v="0"/>
    <n v="0"/>
    <n v="0"/>
    <s v="OIRM CAPITAL PROJECTS"/>
    <x v="14"/>
    <s v="DES FIN ACCT BUS TRANSFORM"/>
    <s v="DATA PROCESSING"/>
  </r>
  <r>
    <x v="1"/>
    <x v="14"/>
    <x v="9"/>
    <s v="59899"/>
    <s v="5188000"/>
    <x v="1"/>
    <x v="0"/>
    <s v="CONTINGENCY RESERVE"/>
    <s v="50000-PROGRAM EXPENDITURE BUDGET"/>
    <s v="59800-CONTINGENCIES"/>
    <m/>
    <n v="0"/>
    <n v="0"/>
    <n v="0"/>
    <n v="0"/>
    <n v="0"/>
    <s v="N/A"/>
    <n v="0"/>
    <n v="0"/>
    <n v="0"/>
    <n v="0"/>
    <n v="0"/>
    <n v="0"/>
    <n v="0"/>
    <n v="0"/>
    <n v="0"/>
    <n v="0"/>
    <n v="0"/>
    <n v="0"/>
    <n v="0"/>
    <s v="OIRM CAPITAL PROJECTS"/>
    <x v="14"/>
    <s v="DES FIN ACCT BUS TRANSFORM"/>
    <s v="DATA PROCESSING"/>
  </r>
  <r>
    <x v="1"/>
    <x v="15"/>
    <x v="11"/>
    <s v="51110"/>
    <s v="5188000"/>
    <x v="0"/>
    <x v="0"/>
    <s v="REGULAR SALARIED EMPLOYEE"/>
    <s v="50000-PROGRAM EXPENDITURE BUDGET"/>
    <s v="51000-WAGES AND BENEFITS"/>
    <s v="51100-SALARIES/WAGES"/>
    <n v="0"/>
    <n v="0"/>
    <n v="-1012.3000000000001"/>
    <n v="0"/>
    <n v="1012.3000000000001"/>
    <s v="N/A"/>
    <n v="0"/>
    <n v="0"/>
    <n v="-1012.3000000000001"/>
    <n v="0"/>
    <n v="0"/>
    <n v="0"/>
    <n v="0"/>
    <n v="0"/>
    <n v="0"/>
    <n v="0"/>
    <n v="0"/>
    <n v="0"/>
    <n v="0"/>
    <s v="OIRM CAPITAL PROJECTS"/>
    <x v="15"/>
    <s v="OIRM CAPITAL PROJECTS"/>
    <s v="DATA PROCESSING"/>
  </r>
  <r>
    <x v="1"/>
    <x v="15"/>
    <x v="11"/>
    <s v="51110"/>
    <s v="5188000"/>
    <x v="1"/>
    <x v="0"/>
    <s v="REGULAR SALARIED EMPLOYEE"/>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20"/>
    <s v="5188000"/>
    <x v="0"/>
    <x v="0"/>
    <s v="TEMPORARY"/>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20"/>
    <s v="5188000"/>
    <x v="1"/>
    <x v="0"/>
    <s v="TEMPORARY"/>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30"/>
    <s v="5188000"/>
    <x v="0"/>
    <x v="0"/>
    <s v="OVERTIME"/>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30"/>
    <s v="5188000"/>
    <x v="1"/>
    <x v="0"/>
    <s v="OVERTIME"/>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43"/>
    <s v="5188000"/>
    <x v="0"/>
    <x v="0"/>
    <s v="DUTY ASSIGNMENT"/>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143"/>
    <s v="5188000"/>
    <x v="1"/>
    <x v="0"/>
    <s v="DUTY ASSIGNMENT"/>
    <s v="50000-PROGRAM EXPENDITURE BUDGET"/>
    <s v="51000-WAGES AND BENEFITS"/>
    <s v="51100-SALARIES/WAGES"/>
    <n v="0"/>
    <n v="0"/>
    <n v="0"/>
    <n v="0"/>
    <n v="0"/>
    <s v="N/A"/>
    <n v="0"/>
    <n v="0"/>
    <n v="0"/>
    <n v="0"/>
    <n v="0"/>
    <n v="0"/>
    <n v="0"/>
    <n v="0"/>
    <n v="0"/>
    <n v="0"/>
    <n v="0"/>
    <n v="0"/>
    <n v="0"/>
    <s v="OIRM CAPITAL PROJECTS"/>
    <x v="15"/>
    <s v="OIRM CAPITAL PROJECTS"/>
    <s v="DATA PROCESSING"/>
  </r>
  <r>
    <x v="1"/>
    <x v="15"/>
    <x v="11"/>
    <s v="51315"/>
    <s v="5188000"/>
    <x v="0"/>
    <x v="0"/>
    <s v="MED DENTAL LIFE INS BENEFITS/NON 587"/>
    <s v="50000-PROGRAM EXPENDITURE BUDGET"/>
    <s v="51000-WAGES AND BENEFITS"/>
    <s v="51300-PERSONNEL BENEFITS"/>
    <n v="0"/>
    <n v="0"/>
    <n v="-1290"/>
    <n v="0"/>
    <n v="1290"/>
    <s v="N/A"/>
    <n v="0"/>
    <n v="0"/>
    <n v="-1290"/>
    <n v="0"/>
    <n v="0"/>
    <n v="0"/>
    <n v="0"/>
    <n v="0"/>
    <n v="0"/>
    <n v="0"/>
    <n v="0"/>
    <n v="0"/>
    <n v="0"/>
    <s v="OIRM CAPITAL PROJECTS"/>
    <x v="15"/>
    <s v="OIRM CAPITAL PROJECTS"/>
    <s v="DATA PROCESSING"/>
  </r>
  <r>
    <x v="1"/>
    <x v="15"/>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20"/>
    <s v="5188000"/>
    <x v="0"/>
    <x v="0"/>
    <s v="SOCIAL SECURITY MEDICARE FICA"/>
    <s v="50000-PROGRAM EXPENDITURE BUDGET"/>
    <s v="51000-WAGES AND BENEFITS"/>
    <s v="51300-PERSONNEL BENEFITS"/>
    <n v="0"/>
    <n v="0"/>
    <n v="-202.78"/>
    <n v="0"/>
    <n v="202.78"/>
    <s v="N/A"/>
    <n v="0"/>
    <n v="0"/>
    <n v="-202.78"/>
    <n v="0"/>
    <n v="0"/>
    <n v="0"/>
    <n v="0"/>
    <n v="0"/>
    <n v="0"/>
    <n v="0"/>
    <n v="0"/>
    <n v="0"/>
    <n v="0"/>
    <s v="OIRM CAPITAL PROJECTS"/>
    <x v="15"/>
    <s v="OIRM CAPITAL PROJECTS"/>
    <s v="DATA PROCESSING"/>
  </r>
  <r>
    <x v="1"/>
    <x v="15"/>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30"/>
    <s v="5188000"/>
    <x v="0"/>
    <x v="0"/>
    <s v="RETIREMENT"/>
    <s v="50000-PROGRAM EXPENDITURE BUDGET"/>
    <s v="51000-WAGES AND BENEFITS"/>
    <s v="51300-PERSONNEL BENEFITS"/>
    <n v="0"/>
    <n v="0"/>
    <n v="-54.300000000000004"/>
    <n v="0"/>
    <n v="54.300000000000004"/>
    <s v="N/A"/>
    <n v="0"/>
    <n v="0"/>
    <n v="-54.300000000000004"/>
    <n v="0"/>
    <n v="0"/>
    <n v="0"/>
    <n v="0"/>
    <n v="0"/>
    <n v="0"/>
    <n v="0"/>
    <n v="0"/>
    <n v="0"/>
    <n v="0"/>
    <s v="OIRM CAPITAL PROJECTS"/>
    <x v="15"/>
    <s v="OIRM CAPITAL PROJECTS"/>
    <s v="DATA PROCESSING"/>
  </r>
  <r>
    <x v="1"/>
    <x v="15"/>
    <x v="11"/>
    <s v="51330"/>
    <s v="5188000"/>
    <x v="1"/>
    <x v="0"/>
    <s v="RETIREMENT"/>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40"/>
    <s v="5188000"/>
    <x v="0"/>
    <x v="0"/>
    <s v="INDUSTRIAL INSURANCE"/>
    <s v="50000-PROGRAM EXPENDITURE BUDGET"/>
    <s v="51000-WAGES AND BENEFITS"/>
    <s v="51300-PERSONNEL BENEFITS"/>
    <n v="0"/>
    <n v="0"/>
    <n v="3530.34"/>
    <n v="0"/>
    <n v="-3530.34"/>
    <s v="N/A"/>
    <n v="0"/>
    <n v="0"/>
    <n v="0"/>
    <n v="0"/>
    <n v="0"/>
    <n v="3530.34"/>
    <n v="0"/>
    <n v="0"/>
    <n v="0"/>
    <n v="0"/>
    <n v="0"/>
    <n v="0"/>
    <n v="0"/>
    <s v="OIRM CAPITAL PROJECTS"/>
    <x v="15"/>
    <s v="OIRM CAPITAL PROJECTS"/>
    <s v="DATA PROCESSING"/>
  </r>
  <r>
    <x v="1"/>
    <x v="15"/>
    <x v="11"/>
    <s v="51340"/>
    <s v="5188000"/>
    <x v="1"/>
    <x v="0"/>
    <s v="INDUSTRIAL INSURANCE"/>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70"/>
    <s v="5188000"/>
    <x v="0"/>
    <x v="0"/>
    <s v="UNEMPLOYMENT COMPENSATION"/>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1370"/>
    <s v="5188000"/>
    <x v="1"/>
    <x v="0"/>
    <s v="UNEMPLOYMENT COMPENSATION"/>
    <s v="50000-PROGRAM EXPENDITURE BUDGET"/>
    <s v="51000-WAGES AND BENEFITS"/>
    <s v="51300-PERSONNEL BENEFITS"/>
    <n v="0"/>
    <n v="0"/>
    <n v="0"/>
    <n v="0"/>
    <n v="0"/>
    <s v="N/A"/>
    <n v="0"/>
    <n v="0"/>
    <n v="0"/>
    <n v="0"/>
    <n v="0"/>
    <n v="0"/>
    <n v="0"/>
    <n v="0"/>
    <n v="0"/>
    <n v="0"/>
    <n v="0"/>
    <n v="0"/>
    <n v="0"/>
    <s v="OIRM CAPITAL PROJECTS"/>
    <x v="15"/>
    <s v="OIRM CAPITAL PROJECTS"/>
    <s v="DATA PROCESSING"/>
  </r>
  <r>
    <x v="1"/>
    <x v="15"/>
    <x v="11"/>
    <s v="55010"/>
    <s v="5188000"/>
    <x v="0"/>
    <x v="0"/>
    <s v="MOTOR POOL ER R SERVICE"/>
    <s v="50000-PROGRAM EXPENDITURE BUDGET"/>
    <s v="55000-INTRAGOVERNMENTAL SERVICES"/>
    <m/>
    <n v="0"/>
    <n v="0"/>
    <n v="0"/>
    <n v="0"/>
    <n v="0"/>
    <s v="N/A"/>
    <n v="0"/>
    <n v="0"/>
    <n v="0"/>
    <n v="60"/>
    <n v="-60"/>
    <n v="0"/>
    <n v="0"/>
    <n v="0"/>
    <n v="0"/>
    <n v="0"/>
    <n v="0"/>
    <n v="0"/>
    <n v="0"/>
    <s v="OIRM CAPITAL PROJECTS"/>
    <x v="15"/>
    <s v="OIRM CAPITAL PROJECTS"/>
    <s v="DATA PROCESSING"/>
  </r>
  <r>
    <x v="1"/>
    <x v="15"/>
    <x v="11"/>
    <s v="55010"/>
    <s v="5188000"/>
    <x v="1"/>
    <x v="0"/>
    <s v="MOTOR POOL ER R SERVICE"/>
    <s v="50000-PROGRAM EXPENDITURE BUDGET"/>
    <s v="55000-INTRAGOVERNMENTAL SERVICES"/>
    <m/>
    <n v="0"/>
    <n v="0"/>
    <n v="0"/>
    <n v="0"/>
    <n v="0"/>
    <s v="N/A"/>
    <n v="0"/>
    <n v="0"/>
    <n v="0"/>
    <n v="0"/>
    <n v="0"/>
    <n v="0"/>
    <n v="0"/>
    <n v="0"/>
    <n v="0"/>
    <n v="0"/>
    <n v="0"/>
    <n v="0"/>
    <n v="0"/>
    <s v="OIRM CAPITAL PROJECTS"/>
    <x v="15"/>
    <s v="OIRM CAPITAL PROJECTS"/>
    <s v="DATA PROCESSING"/>
  </r>
  <r>
    <x v="1"/>
    <x v="16"/>
    <x v="8"/>
    <s v="39796"/>
    <s v="0000000"/>
    <x v="0"/>
    <x v="1"/>
    <s v="CONTRIB OTHER FUNDS"/>
    <s v="R3000-REVENUE"/>
    <s v="R3900-OTHER FINANCING SOURCES"/>
    <m/>
    <n v="0"/>
    <n v="0"/>
    <n v="0"/>
    <n v="0"/>
    <n v="0"/>
    <s v="N/A"/>
    <n v="0"/>
    <n v="0"/>
    <n v="0"/>
    <n v="0"/>
    <n v="0"/>
    <n v="0"/>
    <n v="0"/>
    <n v="0"/>
    <n v="0"/>
    <n v="0"/>
    <n v="0"/>
    <n v="0"/>
    <n v="0"/>
    <s v="OIRM CAPITAL PROJECTS"/>
    <x v="16"/>
    <s v="DDES IT CAPITAL PROJECTS"/>
    <s v="Default"/>
  </r>
  <r>
    <x v="1"/>
    <x v="16"/>
    <x v="8"/>
    <s v="39796"/>
    <s v="0000000"/>
    <x v="1"/>
    <x v="1"/>
    <s v="CONTRIB OTHER FUNDS"/>
    <s v="R3000-REVENUE"/>
    <s v="R3900-OTHER FINANCING SOURCES"/>
    <m/>
    <n v="0"/>
    <n v="0"/>
    <n v="330000"/>
    <n v="0"/>
    <n v="-330000"/>
    <s v="N/A"/>
    <n v="0"/>
    <n v="0"/>
    <n v="0"/>
    <n v="0"/>
    <n v="0"/>
    <n v="0"/>
    <n v="0"/>
    <n v="0"/>
    <n v="0"/>
    <n v="0"/>
    <n v="330000"/>
    <n v="0"/>
    <n v="0"/>
    <s v="OIRM CAPITAL PROJECTS"/>
    <x v="16"/>
    <s v="DDES IT CAPITAL PROJECTS"/>
    <s v="Default"/>
  </r>
  <r>
    <x v="1"/>
    <x v="16"/>
    <x v="8"/>
    <s v="51110"/>
    <s v="5596000"/>
    <x v="0"/>
    <x v="0"/>
    <s v="REGULAR SALARIED EMPLOYEE"/>
    <s v="50000-PROGRAM EXPENDITURE BUDGET"/>
    <s v="51000-WAGES AND BENEFITS"/>
    <s v="51100-SALARIES/WAGES"/>
    <n v="0"/>
    <n v="0"/>
    <n v="174392.73"/>
    <n v="0"/>
    <n v="-174392.73"/>
    <s v="N/A"/>
    <n v="9941"/>
    <n v="20976.44"/>
    <n v="19716.84"/>
    <n v="10906.880000000001"/>
    <n v="10906.880000000001"/>
    <n v="7808.88"/>
    <n v="13713.720000000001"/>
    <n v="20570.580000000002"/>
    <n v="13713.720000000001"/>
    <n v="13713.720000000001"/>
    <n v="13713.720000000001"/>
    <n v="18710.350000000002"/>
    <n v="0"/>
    <s v="OIRM CAPITAL PROJECTS"/>
    <x v="16"/>
    <s v="DDES IT CAPITAL PROJECTS"/>
    <s v="BUILDING PERMITS AND PLANS REVIEW"/>
  </r>
  <r>
    <x v="1"/>
    <x v="16"/>
    <x v="8"/>
    <s v="51110"/>
    <s v="5596000"/>
    <x v="1"/>
    <x v="0"/>
    <s v="REGULAR SALARIED EMPLOYEE"/>
    <s v="50000-PROGRAM EXPENDITURE BUDGET"/>
    <s v="51000-WAGES AND BENEFITS"/>
    <s v="51100-SALARIES/WAGES"/>
    <n v="0"/>
    <n v="0"/>
    <n v="173211.45"/>
    <n v="0"/>
    <n v="-173211.45"/>
    <s v="N/A"/>
    <n v="15834.5"/>
    <n v="13943.130000000001"/>
    <n v="13943.14"/>
    <n v="13943.14"/>
    <n v="13943.14"/>
    <n v="14943.75"/>
    <n v="15444.050000000001"/>
    <n v="20914.7"/>
    <n v="13943.14"/>
    <n v="13943.14"/>
    <n v="14943.75"/>
    <n v="7471.87"/>
    <n v="0"/>
    <s v="OIRM CAPITAL PROJECTS"/>
    <x v="16"/>
    <s v="DDES IT CAPITAL PROJECTS"/>
    <s v="BUILDING PERMITS AND PLANS REVIEW"/>
  </r>
  <r>
    <x v="1"/>
    <x v="16"/>
    <x v="8"/>
    <s v="51110"/>
    <s v="5945800"/>
    <x v="1"/>
    <x v="0"/>
    <s v="REGULAR SALARIED EMPLOYEE"/>
    <s v="50000-PROGRAM EXPENDITURE BUDGET"/>
    <s v="51000-WAGES AND BENEFITS"/>
    <s v="51100-SALARIES/WAGES"/>
    <n v="0"/>
    <n v="0"/>
    <n v="13905.07"/>
    <n v="0"/>
    <n v="-13905.07"/>
    <s v="N/A"/>
    <n v="0"/>
    <n v="0"/>
    <n v="0"/>
    <n v="0"/>
    <n v="0"/>
    <n v="0"/>
    <n v="0"/>
    <n v="0"/>
    <n v="0"/>
    <n v="0"/>
    <n v="0"/>
    <n v="13905.07"/>
    <n v="0"/>
    <s v="OIRM CAPITAL PROJECTS"/>
    <x v="16"/>
    <s v="DDES IT CAPITAL PROJECTS"/>
    <s v="CAPITAL EXPENDITURES/EXPENSES - COMMUNITY PLANNING AND ECONOMIC DEVELOPMENT"/>
  </r>
  <r>
    <x v="1"/>
    <x v="16"/>
    <x v="8"/>
    <s v="51130"/>
    <s v="5596000"/>
    <x v="0"/>
    <x v="0"/>
    <s v="OVERTIME"/>
    <s v="50000-PROGRAM EXPENDITURE BUDGET"/>
    <s v="51000-WAGES AND BENEFITS"/>
    <s v="51100-SALARIES/WAGES"/>
    <n v="0"/>
    <n v="0"/>
    <n v="0"/>
    <n v="0"/>
    <n v="0"/>
    <s v="N/A"/>
    <n v="0"/>
    <n v="0"/>
    <n v="0"/>
    <n v="0"/>
    <n v="0"/>
    <n v="0"/>
    <n v="0"/>
    <n v="0"/>
    <n v="0"/>
    <n v="0"/>
    <n v="0"/>
    <n v="0"/>
    <n v="0"/>
    <s v="OIRM CAPITAL PROJECTS"/>
    <x v="16"/>
    <s v="DDES IT CAPITAL PROJECTS"/>
    <s v="BUILDING PERMITS AND PLANS REVIEW"/>
  </r>
  <r>
    <x v="1"/>
    <x v="16"/>
    <x v="8"/>
    <s v="51130"/>
    <s v="5596000"/>
    <x v="1"/>
    <x v="0"/>
    <s v="OVERTIME"/>
    <s v="50000-PROGRAM EXPENDITURE BUDGET"/>
    <s v="51000-WAGES AND BENEFITS"/>
    <s v="51100-SALARIES/WAGES"/>
    <n v="0"/>
    <n v="0"/>
    <n v="0"/>
    <n v="0"/>
    <n v="0"/>
    <s v="N/A"/>
    <n v="0"/>
    <n v="0"/>
    <n v="0"/>
    <n v="0"/>
    <n v="0"/>
    <n v="0"/>
    <n v="0"/>
    <n v="0"/>
    <n v="0"/>
    <n v="0"/>
    <n v="0"/>
    <n v="0"/>
    <n v="0"/>
    <s v="OIRM CAPITAL PROJECTS"/>
    <x v="16"/>
    <s v="DDES IT CAPITAL PROJECTS"/>
    <s v="BUILDING PERMITS AND PLANS REVIEW"/>
  </r>
  <r>
    <x v="1"/>
    <x v="16"/>
    <x v="8"/>
    <s v="51315"/>
    <s v="5596000"/>
    <x v="0"/>
    <x v="0"/>
    <s v="MED DENTAL LIFE INS BENEFITS/NON 587"/>
    <s v="50000-PROGRAM EXPENDITURE BUDGET"/>
    <s v="51000-WAGES AND BENEFITS"/>
    <s v="51300-PERSONNEL BENEFITS"/>
    <n v="0"/>
    <n v="0"/>
    <n v="29969"/>
    <n v="0"/>
    <n v="-29969"/>
    <s v="N/A"/>
    <n v="2606"/>
    <n v="2606"/>
    <n v="2606"/>
    <n v="2606"/>
    <n v="2606"/>
    <n v="1303"/>
    <n v="2606"/>
    <n v="2606"/>
    <n v="2606"/>
    <n v="2606"/>
    <n v="2606"/>
    <n v="2606"/>
    <n v="0"/>
    <s v="OIRM CAPITAL PROJECTS"/>
    <x v="16"/>
    <s v="DDES IT CAPITAL PROJECTS"/>
    <s v="BUILDING PERMITS AND PLANS REVIEW"/>
  </r>
  <r>
    <x v="1"/>
    <x v="16"/>
    <x v="8"/>
    <s v="51315"/>
    <s v="5596000"/>
    <x v="1"/>
    <x v="0"/>
    <s v="MED DENTAL LIFE INS BENEFITS/NON 587"/>
    <s v="50000-PROGRAM EXPENDITURE BUDGET"/>
    <s v="51000-WAGES AND BENEFITS"/>
    <s v="51300-PERSONNEL BENEFITS"/>
    <n v="0"/>
    <n v="0"/>
    <n v="32520"/>
    <n v="0"/>
    <n v="-32520"/>
    <s v="N/A"/>
    <n v="2670"/>
    <n v="2750"/>
    <n v="2710"/>
    <n v="2710"/>
    <n v="2710"/>
    <n v="2710"/>
    <n v="2710"/>
    <n v="2710"/>
    <n v="2710"/>
    <n v="2710"/>
    <n v="2710"/>
    <n v="2710"/>
    <n v="0"/>
    <s v="OIRM CAPITAL PROJECTS"/>
    <x v="16"/>
    <s v="DDES IT CAPITAL PROJECTS"/>
    <s v="BUILDING PERMITS AND PLANS REVIEW"/>
  </r>
  <r>
    <x v="1"/>
    <x v="16"/>
    <x v="8"/>
    <s v="51320"/>
    <s v="5596000"/>
    <x v="0"/>
    <x v="0"/>
    <s v="SOCIAL SECURITY MEDICARE FICA"/>
    <s v="50000-PROGRAM EXPENDITURE BUDGET"/>
    <s v="51000-WAGES AND BENEFITS"/>
    <s v="51300-PERSONNEL BENEFITS"/>
    <n v="0"/>
    <n v="0"/>
    <n v="12151.19"/>
    <n v="0"/>
    <n v="-12151.19"/>
    <s v="N/A"/>
    <n v="584.11"/>
    <n v="834.64"/>
    <n v="1251.93"/>
    <n v="834.62"/>
    <n v="834.65"/>
    <n v="597.55000000000007"/>
    <n v="1051.02"/>
    <n v="1575.57"/>
    <n v="1051.02"/>
    <n v="1051.03"/>
    <n v="1051.03"/>
    <n v="1434.02"/>
    <n v="0"/>
    <s v="OIRM CAPITAL PROJECTS"/>
    <x v="16"/>
    <s v="DDES IT CAPITAL PROJECTS"/>
    <s v="BUILDING PERMITS AND PLANS REVIEW"/>
  </r>
  <r>
    <x v="1"/>
    <x v="16"/>
    <x v="8"/>
    <s v="51320"/>
    <s v="5596000"/>
    <x v="1"/>
    <x v="0"/>
    <s v="SOCIAL SECURITY MEDICARE FICA"/>
    <s v="50000-PROGRAM EXPENDITURE BUDGET"/>
    <s v="51000-WAGES AND BENEFITS"/>
    <s v="51300-PERSONNEL BENEFITS"/>
    <n v="0"/>
    <n v="0"/>
    <n v="13990.86"/>
    <n v="0"/>
    <n v="-13990.86"/>
    <s v="N/A"/>
    <n v="1212.6300000000001"/>
    <n v="1068.6600000000001"/>
    <n v="1068.68"/>
    <n v="1068.68"/>
    <n v="1221.75"/>
    <n v="1221.77"/>
    <n v="1220.76"/>
    <n v="1832.64"/>
    <n v="1221.77"/>
    <n v="1221.77"/>
    <n v="1221.76"/>
    <n v="409.99"/>
    <n v="0"/>
    <s v="OIRM CAPITAL PROJECTS"/>
    <x v="16"/>
    <s v="DDES IT CAPITAL PROJECTS"/>
    <s v="BUILDING PERMITS AND PLANS REVIEW"/>
  </r>
  <r>
    <x v="1"/>
    <x v="16"/>
    <x v="8"/>
    <s v="51320"/>
    <s v="5945800"/>
    <x v="1"/>
    <x v="0"/>
    <s v="SOCIAL SECURITY MEDICARE FICA"/>
    <s v="50000-PROGRAM EXPENDITURE BUDGET"/>
    <s v="51000-WAGES AND BENEFITS"/>
    <s v="51300-PERSONNEL BENEFITS"/>
    <n v="0"/>
    <n v="0"/>
    <n v="305.12"/>
    <n v="0"/>
    <n v="-305.12"/>
    <s v="N/A"/>
    <n v="0"/>
    <n v="0"/>
    <n v="0"/>
    <n v="0"/>
    <n v="0"/>
    <n v="0"/>
    <n v="0"/>
    <n v="0"/>
    <n v="0"/>
    <n v="0"/>
    <n v="0"/>
    <n v="305.12"/>
    <n v="0"/>
    <s v="OIRM CAPITAL PROJECTS"/>
    <x v="16"/>
    <s v="DDES IT CAPITAL PROJECTS"/>
    <s v="CAPITAL EXPENDITURES/EXPENSES - COMMUNITY PLANNING AND ECONOMIC DEVELOPMENT"/>
  </r>
  <r>
    <x v="1"/>
    <x v="16"/>
    <x v="8"/>
    <s v="51330"/>
    <s v="5596000"/>
    <x v="0"/>
    <x v="0"/>
    <s v="RETIREMENT"/>
    <s v="50000-PROGRAM EXPENDITURE BUDGET"/>
    <s v="51000-WAGES AND BENEFITS"/>
    <s v="51300-PERSONNEL BENEFITS"/>
    <n v="0"/>
    <n v="0"/>
    <n v="5743.16"/>
    <n v="0"/>
    <n v="-5743.16"/>
    <s v="N/A"/>
    <n v="255.69"/>
    <n v="365.28000000000003"/>
    <n v="343.68"/>
    <n v="365.28000000000003"/>
    <n v="365.28000000000003"/>
    <n v="0"/>
    <n v="268.38"/>
    <n v="805.14"/>
    <n v="537.91999999999996"/>
    <n v="537.91999999999996"/>
    <n v="537.91999999999996"/>
    <n v="1360.67"/>
    <n v="0"/>
    <s v="OIRM CAPITAL PROJECTS"/>
    <x v="16"/>
    <s v="DDES IT CAPITAL PROJECTS"/>
    <s v="BUILDING PERMITS AND PLANS REVIEW"/>
  </r>
  <r>
    <x v="1"/>
    <x v="16"/>
    <x v="8"/>
    <s v="51330"/>
    <s v="5596000"/>
    <x v="1"/>
    <x v="0"/>
    <s v="RETIREMENT"/>
    <s v="50000-PROGRAM EXPENDITURE BUDGET"/>
    <s v="51000-WAGES AND BENEFITS"/>
    <s v="51300-PERSONNEL BENEFITS"/>
    <n v="0"/>
    <n v="0"/>
    <n v="17058.670000000002"/>
    <n v="0"/>
    <n v="-17058.670000000002"/>
    <s v="N/A"/>
    <n v="1458.3500000000001"/>
    <n v="1284.1600000000001"/>
    <n v="1284.1600000000001"/>
    <n v="1284.1600000000001"/>
    <n v="1468.48"/>
    <n v="1468.48"/>
    <n v="1468.48"/>
    <n v="2202.7200000000003"/>
    <n v="1468.48"/>
    <n v="1468.48"/>
    <n v="1468.48"/>
    <n v="734.24"/>
    <n v="0"/>
    <s v="OIRM CAPITAL PROJECTS"/>
    <x v="16"/>
    <s v="DDES IT CAPITAL PROJECTS"/>
    <s v="BUILDING PERMITS AND PLANS REVIEW"/>
  </r>
  <r>
    <x v="1"/>
    <x v="16"/>
    <x v="8"/>
    <s v="51330"/>
    <s v="5945800"/>
    <x v="1"/>
    <x v="0"/>
    <s v="RETIREMENT"/>
    <s v="50000-PROGRAM EXPENDITURE BUDGET"/>
    <s v="51000-WAGES AND BENEFITS"/>
    <s v="51300-PERSONNEL BENEFITS"/>
    <n v="0"/>
    <n v="0"/>
    <n v="740.80000000000007"/>
    <n v="0"/>
    <n v="-740.80000000000007"/>
    <s v="N/A"/>
    <n v="0"/>
    <n v="0"/>
    <n v="0"/>
    <n v="0"/>
    <n v="0"/>
    <n v="0"/>
    <n v="0"/>
    <n v="0"/>
    <n v="0"/>
    <n v="0"/>
    <n v="0"/>
    <n v="740.80000000000007"/>
    <n v="0"/>
    <s v="OIRM CAPITAL PROJECTS"/>
    <x v="16"/>
    <s v="DDES IT CAPITAL PROJECTS"/>
    <s v="CAPITAL EXPENDITURES/EXPENSES - COMMUNITY PLANNING AND ECONOMIC DEVELOPMENT"/>
  </r>
  <r>
    <x v="1"/>
    <x v="16"/>
    <x v="8"/>
    <s v="51398"/>
    <s v="5596000"/>
    <x v="0"/>
    <x v="0"/>
    <s v="LOAN IN OUT BNFTS MANUAL"/>
    <s v="50000-PROGRAM EXPENDITURE BUDGET"/>
    <s v="51000-WAGES AND BENEFITS"/>
    <s v="51300-PERSONNEL BENEFITS"/>
    <n v="0"/>
    <n v="0"/>
    <n v="310632.55"/>
    <n v="0"/>
    <n v="-310632.55"/>
    <s v="N/A"/>
    <n v="159866.55000000002"/>
    <n v="0"/>
    <n v="0"/>
    <n v="0"/>
    <n v="0"/>
    <n v="0"/>
    <n v="0"/>
    <n v="0"/>
    <n v="0"/>
    <n v="0"/>
    <n v="0"/>
    <n v="150766"/>
    <n v="0"/>
    <s v="OIRM CAPITAL PROJECTS"/>
    <x v="16"/>
    <s v="DDES IT CAPITAL PROJECTS"/>
    <s v="BUILDING PERMITS AND PLANS REVIEW"/>
  </r>
  <r>
    <x v="1"/>
    <x v="16"/>
    <x v="8"/>
    <s v="51398"/>
    <s v="5596000"/>
    <x v="1"/>
    <x v="0"/>
    <s v="LOAN IN OUT BNFTS MANUAL"/>
    <s v="50000-PROGRAM EXPENDITURE BUDGET"/>
    <s v="51000-WAGES AND BENEFITS"/>
    <s v="51300-PERSONNEL BENEFITS"/>
    <n v="0"/>
    <n v="0"/>
    <n v="0"/>
    <n v="0"/>
    <n v="0"/>
    <s v="N/A"/>
    <n v="0"/>
    <n v="0"/>
    <n v="0"/>
    <n v="0"/>
    <n v="0"/>
    <n v="0"/>
    <n v="0"/>
    <n v="0"/>
    <n v="0"/>
    <n v="0"/>
    <n v="0"/>
    <n v="0"/>
    <n v="0"/>
    <s v="OIRM CAPITAL PROJECTS"/>
    <x v="16"/>
    <s v="DDES IT CAPITAL PROJECTS"/>
    <s v="BUILDING PERMITS AND PLANS REVIEW"/>
  </r>
  <r>
    <x v="1"/>
    <x v="16"/>
    <x v="8"/>
    <s v="52181"/>
    <s v="5596000"/>
    <x v="0"/>
    <x v="0"/>
    <s v="INVENTORY EQUIP 5K UNDER"/>
    <s v="50000-PROGRAM EXPENDITURE BUDGET"/>
    <s v="52000-SUPPLIES"/>
    <m/>
    <n v="0"/>
    <n v="0"/>
    <n v="0"/>
    <n v="0"/>
    <n v="0"/>
    <s v="N/A"/>
    <n v="0"/>
    <n v="0"/>
    <n v="0"/>
    <n v="0"/>
    <n v="0"/>
    <n v="0"/>
    <n v="0"/>
    <n v="0"/>
    <n v="0"/>
    <n v="0"/>
    <n v="0"/>
    <n v="0"/>
    <n v="0"/>
    <s v="OIRM CAPITAL PROJECTS"/>
    <x v="16"/>
    <s v="DDES IT CAPITAL PROJECTS"/>
    <s v="BUILDING PERMITS AND PLANS REVIEW"/>
  </r>
  <r>
    <x v="1"/>
    <x v="16"/>
    <x v="8"/>
    <s v="52181"/>
    <s v="5596000"/>
    <x v="1"/>
    <x v="0"/>
    <s v="INVENTORY EQUIP 5K UNDER"/>
    <s v="50000-PROGRAM EXPENDITURE BUDGET"/>
    <s v="52000-SUPPLIES"/>
    <m/>
    <n v="0"/>
    <n v="0"/>
    <n v="0"/>
    <n v="0"/>
    <n v="0"/>
    <s v="N/A"/>
    <n v="0"/>
    <n v="0"/>
    <n v="0"/>
    <n v="0"/>
    <n v="0"/>
    <n v="0"/>
    <n v="0"/>
    <n v="0"/>
    <n v="0"/>
    <n v="0"/>
    <n v="0"/>
    <n v="0"/>
    <n v="0"/>
    <s v="OIRM CAPITAL PROJECTS"/>
    <x v="16"/>
    <s v="DDES IT CAPITAL PROJECTS"/>
    <s v="BUILDING PERMITS AND PLANS REVIEW"/>
  </r>
  <r>
    <x v="1"/>
    <x v="16"/>
    <x v="8"/>
    <s v="52189"/>
    <s v="5596000"/>
    <x v="0"/>
    <x v="0"/>
    <s v="SOFTWARE NONCAP"/>
    <s v="50000-PROGRAM EXPENDITURE BUDGET"/>
    <s v="52000-SUPPLIES"/>
    <m/>
    <n v="0"/>
    <n v="0"/>
    <n v="0"/>
    <n v="0"/>
    <n v="0"/>
    <s v="N/A"/>
    <n v="0"/>
    <n v="0"/>
    <n v="0"/>
    <n v="0"/>
    <n v="0"/>
    <n v="0"/>
    <n v="0"/>
    <n v="0"/>
    <n v="0"/>
    <n v="0"/>
    <n v="0"/>
    <n v="0"/>
    <n v="0"/>
    <s v="OIRM CAPITAL PROJECTS"/>
    <x v="16"/>
    <s v="DDES IT CAPITAL PROJECTS"/>
    <s v="BUILDING PERMITS AND PLANS REVIEW"/>
  </r>
  <r>
    <x v="1"/>
    <x v="16"/>
    <x v="8"/>
    <s v="52189"/>
    <s v="5596000"/>
    <x v="1"/>
    <x v="0"/>
    <s v="SOFTWARE NONCAP"/>
    <s v="50000-PROGRAM EXPENDITURE BUDGET"/>
    <s v="52000-SUPPLIES"/>
    <m/>
    <n v="0"/>
    <n v="0"/>
    <n v="0"/>
    <n v="0"/>
    <n v="0"/>
    <s v="N/A"/>
    <n v="0"/>
    <n v="0"/>
    <n v="0"/>
    <n v="0"/>
    <n v="0"/>
    <n v="0"/>
    <n v="0"/>
    <n v="0"/>
    <n v="0"/>
    <n v="0"/>
    <n v="0"/>
    <n v="0"/>
    <n v="0"/>
    <s v="OIRM CAPITAL PROJECTS"/>
    <x v="16"/>
    <s v="DDES IT CAPITAL PROJECTS"/>
    <s v="BUILDING PERMITS AND PLANS REVIEW"/>
  </r>
  <r>
    <x v="1"/>
    <x v="16"/>
    <x v="8"/>
    <s v="52190"/>
    <s v="5596000"/>
    <x v="0"/>
    <x v="0"/>
    <s v="SUPPLIES IT"/>
    <s v="50000-PROGRAM EXPENDITURE BUDGET"/>
    <s v="52000-SUPPLIES"/>
    <m/>
    <n v="0"/>
    <n v="0"/>
    <n v="0"/>
    <n v="0"/>
    <n v="0"/>
    <s v="N/A"/>
    <n v="0"/>
    <n v="0"/>
    <n v="0"/>
    <n v="0"/>
    <n v="0"/>
    <n v="0"/>
    <n v="0"/>
    <n v="0"/>
    <n v="0"/>
    <n v="0"/>
    <n v="0"/>
    <n v="0"/>
    <n v="0"/>
    <s v="OIRM CAPITAL PROJECTS"/>
    <x v="16"/>
    <s v="DDES IT CAPITAL PROJECTS"/>
    <s v="BUILDING PERMITS AND PLANS REVIEW"/>
  </r>
  <r>
    <x v="1"/>
    <x v="16"/>
    <x v="8"/>
    <s v="52190"/>
    <s v="5596000"/>
    <x v="1"/>
    <x v="0"/>
    <s v="SUPPLIES IT"/>
    <s v="50000-PROGRAM EXPENDITURE BUDGET"/>
    <s v="52000-SUPPLIES"/>
    <m/>
    <n v="0"/>
    <n v="0"/>
    <n v="0"/>
    <n v="0"/>
    <n v="0"/>
    <s v="N/A"/>
    <n v="0"/>
    <n v="0"/>
    <n v="0"/>
    <n v="0"/>
    <n v="0"/>
    <n v="0"/>
    <n v="0"/>
    <n v="0"/>
    <n v="0"/>
    <n v="0"/>
    <n v="0"/>
    <n v="0"/>
    <n v="0"/>
    <s v="OIRM CAPITAL PROJECTS"/>
    <x v="16"/>
    <s v="DDES IT CAPITAL PROJECTS"/>
    <s v="BUILDING PERMITS AND PLANS REVIEW"/>
  </r>
  <r>
    <x v="1"/>
    <x v="16"/>
    <x v="8"/>
    <s v="53106"/>
    <s v="5596000"/>
    <x v="0"/>
    <x v="0"/>
    <s v="PROFESSIONAL SERVICES IT"/>
    <s v="50000-PROGRAM EXPENDITURE BUDGET"/>
    <s v="53000-SERVICES-OTHER CHARGES"/>
    <m/>
    <n v="0"/>
    <n v="0"/>
    <n v="214564.46"/>
    <n v="0"/>
    <n v="-214564.46"/>
    <s v="N/A"/>
    <n v="0"/>
    <n v="0"/>
    <n v="98020.24"/>
    <n v="0"/>
    <n v="0"/>
    <n v="0"/>
    <n v="72400"/>
    <n v="0"/>
    <n v="0"/>
    <n v="0"/>
    <n v="0"/>
    <n v="44144.22"/>
    <n v="0"/>
    <s v="OIRM CAPITAL PROJECTS"/>
    <x v="16"/>
    <s v="DDES IT CAPITAL PROJECTS"/>
    <s v="BUILDING PERMITS AND PLANS REVIEW"/>
  </r>
  <r>
    <x v="1"/>
    <x v="16"/>
    <x v="8"/>
    <s v="53106"/>
    <s v="5596000"/>
    <x v="1"/>
    <x v="0"/>
    <s v="PROFESSIONAL SERVICES IT"/>
    <s v="50000-PROGRAM EXPENDITURE BUDGET"/>
    <s v="53000-SERVICES-OTHER CHARGES"/>
    <m/>
    <n v="0"/>
    <n v="0"/>
    <n v="75000"/>
    <n v="0"/>
    <n v="-75000"/>
    <s v="N/A"/>
    <n v="0"/>
    <n v="0"/>
    <n v="0"/>
    <n v="0"/>
    <n v="0"/>
    <n v="75000"/>
    <n v="0"/>
    <n v="0"/>
    <n v="0"/>
    <n v="0"/>
    <n v="0"/>
    <n v="0"/>
    <n v="0"/>
    <s v="OIRM CAPITAL PROJECTS"/>
    <x v="16"/>
    <s v="DDES IT CAPITAL PROJECTS"/>
    <s v="BUILDING PERMITS AND PLANS REVIEW"/>
  </r>
  <r>
    <x v="1"/>
    <x v="16"/>
    <x v="8"/>
    <s v="53310"/>
    <s v="5596000"/>
    <x v="0"/>
    <x v="0"/>
    <s v="TRAVEL SUBSISTENCE IN STATE"/>
    <s v="50000-PROGRAM EXPENDITURE BUDGET"/>
    <s v="53000-SERVICES-OTHER CHARGES"/>
    <m/>
    <n v="0"/>
    <n v="0"/>
    <n v="171.6"/>
    <n v="0"/>
    <n v="-171.6"/>
    <s v="N/A"/>
    <n v="0"/>
    <n v="0"/>
    <n v="0"/>
    <n v="0"/>
    <n v="0"/>
    <n v="0"/>
    <n v="0"/>
    <n v="0"/>
    <n v="171.6"/>
    <n v="0"/>
    <n v="0"/>
    <n v="0"/>
    <n v="0"/>
    <s v="OIRM CAPITAL PROJECTS"/>
    <x v="16"/>
    <s v="DDES IT CAPITAL PROJECTS"/>
    <s v="BUILDING PERMITS AND PLANS REVIEW"/>
  </r>
  <r>
    <x v="1"/>
    <x v="16"/>
    <x v="8"/>
    <s v="53310"/>
    <s v="5596000"/>
    <x v="1"/>
    <x v="0"/>
    <s v="TRAVEL SUBSISTENCE IN STATE"/>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311"/>
    <s v="5596000"/>
    <x v="0"/>
    <x v="0"/>
    <s v="TRAVEL SUBSISTENCE OUT OF STATE"/>
    <s v="50000-PROGRAM EXPENDITURE BUDGET"/>
    <s v="53000-SERVICES-OTHER CHARGES"/>
    <m/>
    <n v="0"/>
    <n v="0"/>
    <n v="1486.7"/>
    <n v="0"/>
    <n v="-1486.7"/>
    <s v="N/A"/>
    <n v="0"/>
    <n v="0"/>
    <n v="0"/>
    <n v="0"/>
    <n v="0"/>
    <n v="0"/>
    <n v="0"/>
    <n v="1486.7"/>
    <n v="0"/>
    <n v="0"/>
    <n v="0"/>
    <n v="0"/>
    <n v="0"/>
    <s v="OIRM CAPITAL PROJECTS"/>
    <x v="16"/>
    <s v="DDES IT CAPITAL PROJECTS"/>
    <s v="BUILDING PERMITS AND PLANS REVIEW"/>
  </r>
  <r>
    <x v="1"/>
    <x v="16"/>
    <x v="8"/>
    <s v="53311"/>
    <s v="5596000"/>
    <x v="1"/>
    <x v="0"/>
    <s v="TRAVEL SUBSISTENCE OUT OF STATE"/>
    <s v="50000-PROGRAM EXPENDITURE BUDGET"/>
    <s v="53000-SERVICES-OTHER CHARGES"/>
    <m/>
    <n v="0"/>
    <n v="0"/>
    <n v="585.31000000000006"/>
    <n v="0"/>
    <n v="-585.31000000000006"/>
    <s v="N/A"/>
    <n v="0"/>
    <n v="0"/>
    <n v="0"/>
    <n v="585.31000000000006"/>
    <n v="0"/>
    <n v="0"/>
    <n v="0"/>
    <n v="0"/>
    <n v="0"/>
    <n v="0"/>
    <n v="0"/>
    <n v="0"/>
    <n v="0"/>
    <s v="OIRM CAPITAL PROJECTS"/>
    <x v="16"/>
    <s v="DDES IT CAPITAL PROJECTS"/>
    <s v="BUILDING PERMITS AND PLANS REVIEW"/>
  </r>
  <r>
    <x v="1"/>
    <x v="16"/>
    <x v="8"/>
    <s v="53320"/>
    <s v="5596000"/>
    <x v="0"/>
    <x v="0"/>
    <s v="FREIGHT AND DELIVRY SRV"/>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320"/>
    <s v="5596000"/>
    <x v="1"/>
    <x v="0"/>
    <s v="FREIGHT AND DELIVRY SRV"/>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330"/>
    <s v="5596000"/>
    <x v="0"/>
    <x v="0"/>
    <s v="PURCHASED TRANSPORTATION"/>
    <s v="50000-PROGRAM EXPENDITURE BUDGET"/>
    <s v="53000-SERVICES-OTHER CHARGES"/>
    <m/>
    <n v="0"/>
    <n v="0"/>
    <n v="439.38"/>
    <n v="0"/>
    <n v="-439.38"/>
    <s v="N/A"/>
    <n v="0"/>
    <n v="0"/>
    <n v="0"/>
    <n v="0"/>
    <n v="0"/>
    <n v="0"/>
    <n v="46.9"/>
    <n v="52.56"/>
    <n v="102.56"/>
    <n v="52.56"/>
    <n v="116.14"/>
    <n v="68.66"/>
    <n v="0"/>
    <s v="OIRM CAPITAL PROJECTS"/>
    <x v="16"/>
    <s v="DDES IT CAPITAL PROJECTS"/>
    <s v="BUILDING PERMITS AND PLANS REVIEW"/>
  </r>
  <r>
    <x v="1"/>
    <x v="16"/>
    <x v="8"/>
    <s v="53330"/>
    <s v="5596000"/>
    <x v="1"/>
    <x v="0"/>
    <s v="PURCHASED TRANSPORTATION"/>
    <s v="50000-PROGRAM EXPENDITURE BUDGET"/>
    <s v="53000-SERVICES-OTHER CHARGES"/>
    <m/>
    <n v="0"/>
    <n v="0"/>
    <n v="798.92000000000007"/>
    <n v="0"/>
    <n v="-798.92000000000007"/>
    <s v="N/A"/>
    <n v="0"/>
    <n v="146.52000000000001"/>
    <n v="97.8"/>
    <n v="282.44"/>
    <n v="81.2"/>
    <n v="86.8"/>
    <n v="52.08"/>
    <n v="0"/>
    <n v="52.08"/>
    <n v="0"/>
    <n v="0"/>
    <n v="0"/>
    <n v="0"/>
    <s v="OIRM CAPITAL PROJECTS"/>
    <x v="16"/>
    <s v="DDES IT CAPITAL PROJECTS"/>
    <s v="BUILDING PERMITS AND PLANS REVIEW"/>
  </r>
  <r>
    <x v="1"/>
    <x v="16"/>
    <x v="8"/>
    <s v="53611"/>
    <s v="5596000"/>
    <x v="0"/>
    <x v="0"/>
    <s v="SERVICES REPAIR MAINTENANCE IT EQUIP"/>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611"/>
    <s v="5596000"/>
    <x v="1"/>
    <x v="0"/>
    <s v="SERVICES REPAIR MAINTENANCE IT EQUIP"/>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808"/>
    <s v="5596000"/>
    <x v="0"/>
    <x v="0"/>
    <s v="TAXES ASSESSMENTS MISC"/>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808"/>
    <s v="5596000"/>
    <x v="1"/>
    <x v="0"/>
    <s v="TAXES ASSESSMENTS MISC"/>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814"/>
    <s v="5596000"/>
    <x v="0"/>
    <x v="0"/>
    <s v="TRAINING"/>
    <s v="50000-PROGRAM EXPENDITURE BUDGET"/>
    <s v="53000-SERVICES-OTHER CHARGES"/>
    <m/>
    <n v="0"/>
    <n v="0"/>
    <n v="3627"/>
    <n v="0"/>
    <n v="-3627"/>
    <s v="N/A"/>
    <n v="0"/>
    <n v="0"/>
    <n v="0"/>
    <n v="0"/>
    <n v="0"/>
    <n v="899"/>
    <n v="0"/>
    <n v="100"/>
    <n v="2499"/>
    <n v="50"/>
    <n v="79"/>
    <n v="0"/>
    <n v="0"/>
    <s v="OIRM CAPITAL PROJECTS"/>
    <x v="16"/>
    <s v="DDES IT CAPITAL PROJECTS"/>
    <s v="BUILDING PERMITS AND PLANS REVIEW"/>
  </r>
  <r>
    <x v="1"/>
    <x v="16"/>
    <x v="8"/>
    <s v="53814"/>
    <s v="5596000"/>
    <x v="1"/>
    <x v="0"/>
    <s v="TRAINING"/>
    <s v="50000-PROGRAM EXPENDITURE BUDGET"/>
    <s v="53000-SERVICES-OTHER CHARGES"/>
    <m/>
    <n v="0"/>
    <n v="0"/>
    <n v="750.5"/>
    <n v="0"/>
    <n v="-750.5"/>
    <s v="N/A"/>
    <n v="750.5"/>
    <n v="0"/>
    <n v="0"/>
    <n v="0"/>
    <n v="0"/>
    <n v="0"/>
    <n v="0"/>
    <n v="0"/>
    <n v="0"/>
    <n v="0"/>
    <n v="0"/>
    <n v="0"/>
    <n v="0"/>
    <s v="OIRM CAPITAL PROJECTS"/>
    <x v="16"/>
    <s v="DDES IT CAPITAL PROJECTS"/>
    <s v="BUILDING PERMITS AND PLANS REVIEW"/>
  </r>
  <r>
    <x v="1"/>
    <x v="16"/>
    <x v="8"/>
    <s v="53892"/>
    <s v="5596000"/>
    <x v="0"/>
    <x v="0"/>
    <s v="TRAINING IT"/>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3892"/>
    <s v="5596000"/>
    <x v="1"/>
    <x v="0"/>
    <s v="TRAINING IT"/>
    <s v="50000-PROGRAM EXPENDITURE BUDGET"/>
    <s v="53000-SERVICES-OTHER CHARGES"/>
    <m/>
    <n v="0"/>
    <n v="0"/>
    <n v="0"/>
    <n v="0"/>
    <n v="0"/>
    <s v="N/A"/>
    <n v="0"/>
    <n v="0"/>
    <n v="0"/>
    <n v="0"/>
    <n v="0"/>
    <n v="0"/>
    <n v="0"/>
    <n v="0"/>
    <n v="0"/>
    <n v="0"/>
    <n v="0"/>
    <n v="0"/>
    <n v="0"/>
    <s v="OIRM CAPITAL PROJECTS"/>
    <x v="16"/>
    <s v="DDES IT CAPITAL PROJECTS"/>
    <s v="BUILDING PERMITS AND PLANS REVIEW"/>
  </r>
  <r>
    <x v="1"/>
    <x v="16"/>
    <x v="8"/>
    <s v="55010"/>
    <s v="5596000"/>
    <x v="0"/>
    <x v="0"/>
    <s v="MOTOR POOL ER R SERVICE"/>
    <s v="50000-PROGRAM EXPENDITURE BUDGET"/>
    <s v="55000-INTRAGOVERNMENTAL SERVICES"/>
    <m/>
    <n v="0"/>
    <n v="0"/>
    <n v="820"/>
    <n v="0"/>
    <n v="-820"/>
    <s v="N/A"/>
    <n v="0"/>
    <n v="572"/>
    <n v="248"/>
    <n v="0"/>
    <n v="0"/>
    <n v="0"/>
    <n v="0"/>
    <n v="0"/>
    <n v="0"/>
    <n v="0"/>
    <n v="0"/>
    <n v="0"/>
    <n v="0"/>
    <s v="OIRM CAPITAL PROJECTS"/>
    <x v="16"/>
    <s v="DDES IT CAPITAL PROJECTS"/>
    <s v="BUILDING PERMITS AND PLANS REVIEW"/>
  </r>
  <r>
    <x v="1"/>
    <x v="16"/>
    <x v="8"/>
    <s v="55010"/>
    <s v="5596000"/>
    <x v="1"/>
    <x v="0"/>
    <s v="MOTOR POOL ER R SERVICE"/>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052"/>
    <s v="5596000"/>
    <x v="0"/>
    <x v="0"/>
    <s v="GIS MATRIX SERVICES"/>
    <s v="50000-PROGRAM EXPENDITURE BUDGET"/>
    <s v="55000-INTRAGOVERNMENTAL SERVICES"/>
    <m/>
    <n v="0"/>
    <n v="0"/>
    <n v="95909.55"/>
    <n v="0"/>
    <n v="-95909.55"/>
    <s v="N/A"/>
    <n v="0"/>
    <n v="0"/>
    <n v="0"/>
    <n v="0"/>
    <n v="0"/>
    <n v="0"/>
    <n v="0"/>
    <n v="0"/>
    <n v="0"/>
    <n v="71932.160000000003"/>
    <n v="23977.39"/>
    <n v="0"/>
    <n v="0"/>
    <s v="OIRM CAPITAL PROJECTS"/>
    <x v="16"/>
    <s v="DDES IT CAPITAL PROJECTS"/>
    <s v="BUILDING PERMITS AND PLANS REVIEW"/>
  </r>
  <r>
    <x v="1"/>
    <x v="16"/>
    <x v="8"/>
    <s v="55052"/>
    <s v="5596000"/>
    <x v="1"/>
    <x v="0"/>
    <s v="GIS MATRIX SERVICES"/>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159"/>
    <s v="5596000"/>
    <x v="0"/>
    <x v="0"/>
    <s v="FMD COPY CENTER"/>
    <s v="50000-PROGRAM EXPENDITURE BUDGET"/>
    <s v="55000-INTRAGOVERNMENTAL SERVICES"/>
    <m/>
    <n v="0"/>
    <n v="0"/>
    <n v="33"/>
    <n v="0"/>
    <n v="-33"/>
    <s v="N/A"/>
    <n v="0"/>
    <n v="0"/>
    <n v="0"/>
    <n v="0"/>
    <n v="0"/>
    <n v="0"/>
    <n v="0"/>
    <n v="33"/>
    <n v="0"/>
    <n v="0"/>
    <n v="0"/>
    <n v="0"/>
    <n v="0"/>
    <s v="OIRM CAPITAL PROJECTS"/>
    <x v="16"/>
    <s v="DDES IT CAPITAL PROJECTS"/>
    <s v="BUILDING PERMITS AND PLANS REVIEW"/>
  </r>
  <r>
    <x v="1"/>
    <x v="16"/>
    <x v="8"/>
    <s v="55159"/>
    <s v="5596000"/>
    <x v="1"/>
    <x v="0"/>
    <s v="FMD COPY CENTER"/>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253"/>
    <s v="5596000"/>
    <x v="0"/>
    <x v="0"/>
    <s v="SYSTEMS SERVICES SVC"/>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253"/>
    <s v="5596000"/>
    <x v="1"/>
    <x v="0"/>
    <s v="SYSTEMS SERVICES SVC"/>
    <s v="50000-PROGRAM EXPENDITURE BUDGET"/>
    <s v="55000-INTRAGOVERNMENTAL SERVICES"/>
    <m/>
    <n v="0"/>
    <n v="0"/>
    <n v="0"/>
    <n v="0"/>
    <n v="0"/>
    <s v="N/A"/>
    <n v="0"/>
    <n v="0"/>
    <n v="0"/>
    <n v="0"/>
    <n v="0"/>
    <n v="0"/>
    <n v="0"/>
    <n v="0"/>
    <n v="0"/>
    <n v="0"/>
    <n v="0"/>
    <n v="0"/>
    <n v="0"/>
    <s v="OIRM CAPITAL PROJECTS"/>
    <x v="16"/>
    <s v="DDES IT CAPITAL PROJECTS"/>
    <s v="BUILDING PERMITS AND PLANS REVIEW"/>
  </r>
  <r>
    <x v="1"/>
    <x v="16"/>
    <x v="8"/>
    <s v="55264"/>
    <s v="5596000"/>
    <x v="1"/>
    <x v="0"/>
    <s v="KCIT APPLICATION SERVICES"/>
    <s v="50000-PROGRAM EXPENDITURE BUDGET"/>
    <s v="55000-INTRAGOVERNMENTAL SERVICES"/>
    <m/>
    <n v="0"/>
    <n v="0"/>
    <n v="172000"/>
    <n v="0"/>
    <n v="-172000"/>
    <s v="N/A"/>
    <n v="0"/>
    <n v="0"/>
    <n v="0"/>
    <n v="172000"/>
    <n v="0"/>
    <n v="0"/>
    <n v="0"/>
    <n v="0"/>
    <n v="0"/>
    <n v="0"/>
    <n v="0"/>
    <n v="0"/>
    <n v="0"/>
    <s v="OIRM CAPITAL PROJECTS"/>
    <x v="16"/>
    <s v="DDES IT CAPITAL PROJECTS"/>
    <s v="BUILDING PERMITS AND PLANS REVIEW"/>
  </r>
  <r>
    <x v="1"/>
    <x v="16"/>
    <x v="8"/>
    <s v="58078"/>
    <s v="5596000"/>
    <x v="1"/>
    <x v="0"/>
    <s v="T T OIRM CIP SPECIFIC PRJ"/>
    <s v="50000-PROGRAM EXPENDITURE BUDGET"/>
    <s v="58000-INTRAGOVERNMENTAL CONTRIBUTIONS"/>
    <m/>
    <n v="0"/>
    <n v="0"/>
    <n v="0"/>
    <n v="0"/>
    <n v="0"/>
    <s v="N/A"/>
    <n v="0"/>
    <n v="0"/>
    <n v="0"/>
    <n v="0"/>
    <n v="0"/>
    <n v="0"/>
    <n v="330000"/>
    <n v="0"/>
    <n v="0"/>
    <n v="-330000"/>
    <n v="0"/>
    <n v="0"/>
    <n v="0"/>
    <s v="OIRM CAPITAL PROJECTS"/>
    <x v="16"/>
    <s v="DDES IT CAPITAL PROJECTS"/>
    <s v="BUILDING PERMITS AND PLANS REVIEW"/>
  </r>
  <r>
    <x v="1"/>
    <x v="16"/>
    <x v="8"/>
    <s v="59100"/>
    <s v="0000000"/>
    <x v="0"/>
    <x v="0"/>
    <s v="EXPENDITURE CONVERSION"/>
    <s v="50000-PROGRAM EXPENDITURE BUDGET"/>
    <s v="59000-EXTRAORDINARY EXPENSES"/>
    <m/>
    <n v="0"/>
    <n v="0"/>
    <n v="0"/>
    <n v="0"/>
    <n v="0"/>
    <s v="N/A"/>
    <n v="0"/>
    <n v="0"/>
    <n v="0"/>
    <n v="0"/>
    <n v="0"/>
    <n v="0"/>
    <n v="0"/>
    <n v="0"/>
    <n v="0"/>
    <n v="0"/>
    <n v="0"/>
    <n v="0"/>
    <n v="0"/>
    <s v="OIRM CAPITAL PROJECTS"/>
    <x v="16"/>
    <s v="DDES IT CAPITAL PROJECTS"/>
    <s v="Default"/>
  </r>
  <r>
    <x v="1"/>
    <x v="16"/>
    <x v="8"/>
    <s v="59100"/>
    <s v="0000000"/>
    <x v="1"/>
    <x v="0"/>
    <s v="EXPENDITURE CONVERSION"/>
    <s v="50000-PROGRAM EXPENDITURE BUDGET"/>
    <s v="59000-EXTRAORDINARY EXPENSES"/>
    <m/>
    <n v="0"/>
    <n v="0"/>
    <n v="0"/>
    <n v="0"/>
    <n v="0"/>
    <s v="N/A"/>
    <n v="0"/>
    <n v="0"/>
    <n v="0"/>
    <n v="0"/>
    <n v="0"/>
    <n v="0"/>
    <n v="0"/>
    <n v="0"/>
    <n v="0"/>
    <n v="0"/>
    <n v="0"/>
    <n v="0"/>
    <n v="0"/>
    <s v="OIRM CAPITAL PROJECTS"/>
    <x v="16"/>
    <s v="DDES IT CAPITAL PROJECTS"/>
    <s v="Default"/>
  </r>
  <r>
    <x v="1"/>
    <x v="17"/>
    <x v="10"/>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17"/>
    <s v="EXECUTIVE OFFICE IT REORG"/>
    <s v="DATA PROCESSING"/>
  </r>
  <r>
    <x v="1"/>
    <x v="17"/>
    <x v="10"/>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17"/>
    <s v="EXECUTIVE OFFICE IT REORG"/>
    <s v="DATA PROCESSING"/>
  </r>
  <r>
    <x v="1"/>
    <x v="17"/>
    <x v="10"/>
    <s v="51370"/>
    <s v="5188000"/>
    <x v="0"/>
    <x v="0"/>
    <s v="UNEMPLOYMENT COMPENSATION"/>
    <s v="50000-PROGRAM EXPENDITURE BUDGET"/>
    <s v="51000-WAGES AND BENEFITS"/>
    <s v="51300-PERSONNEL BENEFITS"/>
    <n v="0"/>
    <n v="0"/>
    <n v="0"/>
    <n v="0"/>
    <n v="0"/>
    <s v="N/A"/>
    <n v="0"/>
    <n v="0"/>
    <n v="0"/>
    <n v="0"/>
    <n v="0"/>
    <n v="0"/>
    <n v="0"/>
    <n v="0"/>
    <n v="0"/>
    <n v="0"/>
    <n v="0"/>
    <n v="0"/>
    <n v="0"/>
    <s v="OIRM CAPITAL PROJECTS"/>
    <x v="17"/>
    <s v="EXECUTIVE OFFICE IT REORG"/>
    <s v="DATA PROCESSING"/>
  </r>
  <r>
    <x v="1"/>
    <x v="17"/>
    <x v="10"/>
    <s v="51370"/>
    <s v="5188000"/>
    <x v="1"/>
    <x v="0"/>
    <s v="UNEMPLOYMENT COMPENSATION"/>
    <s v="50000-PROGRAM EXPENDITURE BUDGET"/>
    <s v="51000-WAGES AND BENEFITS"/>
    <s v="51300-PERSONNEL BENEFITS"/>
    <n v="0"/>
    <n v="0"/>
    <n v="0"/>
    <n v="0"/>
    <n v="0"/>
    <s v="N/A"/>
    <n v="0"/>
    <n v="0"/>
    <n v="0"/>
    <n v="0"/>
    <n v="0"/>
    <n v="0"/>
    <n v="0"/>
    <n v="0"/>
    <n v="0"/>
    <n v="0"/>
    <n v="0"/>
    <n v="0"/>
    <n v="0"/>
    <s v="OIRM CAPITAL PROJECTS"/>
    <x v="17"/>
    <s v="EXECUTIVE OFFICE IT REORG"/>
    <s v="DATA PROCESSING"/>
  </r>
  <r>
    <x v="1"/>
    <x v="18"/>
    <x v="12"/>
    <s v="51110"/>
    <s v="5188000"/>
    <x v="0"/>
    <x v="0"/>
    <s v="REGULAR SALARIED EMPLOYEE"/>
    <s v="50000-PROGRAM EXPENDITURE BUDGET"/>
    <s v="51000-WAGES AND BENEFITS"/>
    <s v="51100-SALARIES/WAGES"/>
    <n v="0"/>
    <n v="0"/>
    <n v="0"/>
    <n v="0"/>
    <n v="0"/>
    <s v="N/A"/>
    <n v="0"/>
    <n v="0"/>
    <n v="0"/>
    <n v="0"/>
    <n v="0"/>
    <n v="0"/>
    <n v="0"/>
    <n v="0"/>
    <n v="0"/>
    <n v="0"/>
    <n v="0"/>
    <n v="0"/>
    <n v="0"/>
    <s v="OIRM CAPITAL PROJECTS"/>
    <x v="18"/>
    <s v="ABT CONTINGENCY"/>
    <s v="DATA PROCESSING"/>
  </r>
  <r>
    <x v="1"/>
    <x v="18"/>
    <x v="12"/>
    <s v="51110"/>
    <s v="5188000"/>
    <x v="1"/>
    <x v="0"/>
    <s v="REGULAR SALARIED EMPLOYEE"/>
    <s v="50000-PROGRAM EXPENDITURE BUDGET"/>
    <s v="51000-WAGES AND BENEFITS"/>
    <s v="51100-SALARIES/WAGES"/>
    <n v="0"/>
    <n v="0"/>
    <n v="0"/>
    <n v="0"/>
    <n v="0"/>
    <s v="N/A"/>
    <n v="0"/>
    <n v="0"/>
    <n v="0"/>
    <n v="0"/>
    <n v="0"/>
    <n v="0"/>
    <n v="0"/>
    <n v="0"/>
    <n v="0"/>
    <n v="0"/>
    <n v="0"/>
    <n v="0"/>
    <n v="0"/>
    <s v="OIRM CAPITAL PROJECTS"/>
    <x v="18"/>
    <s v="ABT CONTINGENCY"/>
    <s v="DATA PROCESSING"/>
  </r>
  <r>
    <x v="1"/>
    <x v="18"/>
    <x v="12"/>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20"/>
    <s v="5188000"/>
    <x v="0"/>
    <x v="0"/>
    <s v="SOCIAL SECURITY MEDICARE FICA"/>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20"/>
    <s v="5188000"/>
    <x v="1"/>
    <x v="0"/>
    <s v="SOCIAL SECURITY MEDICARE FICA"/>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30"/>
    <s v="5188000"/>
    <x v="0"/>
    <x v="0"/>
    <s v="RETIREMENT"/>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30"/>
    <s v="5188000"/>
    <x v="1"/>
    <x v="0"/>
    <s v="RETIREMENT"/>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70"/>
    <s v="5188000"/>
    <x v="0"/>
    <x v="0"/>
    <s v="UNEMPLOYMENT COMPENSATION"/>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1370"/>
    <s v="5188000"/>
    <x v="1"/>
    <x v="0"/>
    <s v="UNEMPLOYMENT COMPENSATION"/>
    <s v="50000-PROGRAM EXPENDITURE BUDGET"/>
    <s v="51000-WAGES AND BENEFITS"/>
    <s v="51300-PERSONNEL BENEFITS"/>
    <n v="0"/>
    <n v="0"/>
    <n v="0"/>
    <n v="0"/>
    <n v="0"/>
    <s v="N/A"/>
    <n v="0"/>
    <n v="0"/>
    <n v="0"/>
    <n v="0"/>
    <n v="0"/>
    <n v="0"/>
    <n v="0"/>
    <n v="0"/>
    <n v="0"/>
    <n v="0"/>
    <n v="0"/>
    <n v="0"/>
    <n v="0"/>
    <s v="OIRM CAPITAL PROJECTS"/>
    <x v="18"/>
    <s v="ABT CONTINGENCY"/>
    <s v="DATA PROCESSING"/>
  </r>
  <r>
    <x v="1"/>
    <x v="18"/>
    <x v="12"/>
    <s v="59899"/>
    <s v="5188000"/>
    <x v="0"/>
    <x v="0"/>
    <s v="CONTINGENCY RESERVE"/>
    <s v="50000-PROGRAM EXPENDITURE BUDGET"/>
    <s v="59800-CONTINGENCIES"/>
    <m/>
    <n v="0"/>
    <n v="0"/>
    <n v="-50000"/>
    <n v="0"/>
    <n v="50000"/>
    <s v="N/A"/>
    <n v="0"/>
    <n v="0"/>
    <n v="-50000"/>
    <n v="0"/>
    <n v="0"/>
    <n v="0"/>
    <n v="0"/>
    <n v="0"/>
    <n v="0"/>
    <n v="0"/>
    <n v="0"/>
    <n v="0"/>
    <n v="0"/>
    <s v="OIRM CAPITAL PROJECTS"/>
    <x v="18"/>
    <s v="ABT CONTINGENCY"/>
    <s v="DATA PROCESSING"/>
  </r>
  <r>
    <x v="1"/>
    <x v="18"/>
    <x v="12"/>
    <s v="59899"/>
    <s v="5188000"/>
    <x v="1"/>
    <x v="0"/>
    <s v="CONTINGENCY RESERVE"/>
    <s v="50000-PROGRAM EXPENDITURE BUDGET"/>
    <s v="59800-CONTINGENCIES"/>
    <m/>
    <n v="0"/>
    <n v="0"/>
    <n v="0"/>
    <n v="0"/>
    <n v="0"/>
    <s v="N/A"/>
    <n v="0"/>
    <n v="0"/>
    <n v="0"/>
    <n v="0"/>
    <n v="0"/>
    <n v="0"/>
    <n v="0"/>
    <n v="0"/>
    <n v="0"/>
    <n v="0"/>
    <n v="0"/>
    <n v="0"/>
    <n v="0"/>
    <s v="OIRM CAPITAL PROJECTS"/>
    <x v="18"/>
    <s v="ABT CONTINGENCY"/>
    <s v="DATA PROCESSING"/>
  </r>
  <r>
    <x v="1"/>
    <x v="19"/>
    <x v="9"/>
    <s v="39796"/>
    <s v="0000000"/>
    <x v="0"/>
    <x v="1"/>
    <s v="CONTRIB OTHER FUNDS"/>
    <s v="R3000-REVENUE"/>
    <s v="R3900-OTHER FINANCING SOURCES"/>
    <m/>
    <n v="0"/>
    <n v="0"/>
    <n v="-4000000"/>
    <n v="0"/>
    <n v="4000000"/>
    <s v="N/A"/>
    <n v="0"/>
    <n v="0"/>
    <n v="0"/>
    <n v="0"/>
    <n v="-4000000"/>
    <n v="0"/>
    <n v="0"/>
    <n v="0"/>
    <n v="0"/>
    <n v="0"/>
    <n v="0"/>
    <n v="0"/>
    <n v="0"/>
    <s v="OIRM CAPITAL PROJECTS"/>
    <x v="19"/>
    <s v="DES FIN ACCT BUS TRANSFORM"/>
    <s v="Default"/>
  </r>
  <r>
    <x v="1"/>
    <x v="19"/>
    <x v="9"/>
    <s v="39796"/>
    <s v="0000000"/>
    <x v="1"/>
    <x v="1"/>
    <s v="CONTRIB OTHER FUNDS"/>
    <s v="R3000-REVENUE"/>
    <s v="R3900-OTHER FINANCING SOURCES"/>
    <m/>
    <n v="0"/>
    <n v="0"/>
    <n v="-4000000"/>
    <n v="0"/>
    <n v="4000000"/>
    <s v="N/A"/>
    <n v="0"/>
    <n v="0"/>
    <n v="-4000000"/>
    <n v="0"/>
    <n v="0"/>
    <n v="0"/>
    <n v="0"/>
    <n v="0"/>
    <n v="0"/>
    <n v="0"/>
    <n v="0"/>
    <n v="0"/>
    <n v="0"/>
    <s v="OIRM CAPITAL PROJECTS"/>
    <x v="19"/>
    <s v="DES FIN ACCT BUS TRANSFORM"/>
    <s v="Default"/>
  </r>
  <r>
    <x v="1"/>
    <x v="19"/>
    <x v="9"/>
    <s v="51110"/>
    <s v="5188100"/>
    <x v="0"/>
    <x v="0"/>
    <s v="REGULAR SALARIED EMPLOYEE"/>
    <s v="50000-PROGRAM EXPENDITURE BUDGET"/>
    <s v="51000-WAGES AND BENEFITS"/>
    <s v="51100-SALARIES/WAGES"/>
    <n v="0"/>
    <n v="0"/>
    <n v="59459.950000000004"/>
    <n v="0"/>
    <n v="-59459.950000000004"/>
    <s v="N/A"/>
    <n v="6727.54"/>
    <n v="9610.76"/>
    <n v="14416.14"/>
    <n v="28705.510000000002"/>
    <n v="0"/>
    <n v="0"/>
    <n v="0"/>
    <n v="0"/>
    <n v="0"/>
    <n v="0"/>
    <n v="0"/>
    <n v="0"/>
    <n v="0"/>
    <s v="OIRM CAPITAL PROJECTS"/>
    <x v="19"/>
    <s v="DES FIN ACCT BUS TRANSFORM"/>
    <s v="INFORMATION TECHNOLOGY: ADMINISTRATION"/>
  </r>
  <r>
    <x v="1"/>
    <x v="19"/>
    <x v="9"/>
    <s v="51110"/>
    <s v="5188100"/>
    <x v="1"/>
    <x v="0"/>
    <s v="REGULAR SALARIED EMPLOYEE"/>
    <s v="50000-PROGRAM EXPENDITURE BUDGET"/>
    <s v="51000-WAGES AND BENEFITS"/>
    <s v="51100-SALARIES/WAGES"/>
    <n v="0"/>
    <n v="0"/>
    <n v="0"/>
    <n v="0"/>
    <n v="0"/>
    <s v="N/A"/>
    <n v="0"/>
    <n v="0"/>
    <n v="0"/>
    <n v="0"/>
    <n v="0"/>
    <n v="0"/>
    <n v="0"/>
    <n v="0"/>
    <n v="0"/>
    <n v="0"/>
    <n v="0"/>
    <n v="0"/>
    <n v="0"/>
    <s v="OIRM CAPITAL PROJECTS"/>
    <x v="19"/>
    <s v="DES FIN ACCT BUS TRANSFORM"/>
    <s v="INFORMATION TECHNOLOGY: ADMINISTRATION"/>
  </r>
  <r>
    <x v="1"/>
    <x v="19"/>
    <x v="9"/>
    <s v="51130"/>
    <s v="5188100"/>
    <x v="0"/>
    <x v="0"/>
    <s v="OVERTIME"/>
    <s v="50000-PROGRAM EXPENDITURE BUDGET"/>
    <s v="51000-WAGES AND BENEFITS"/>
    <s v="51100-SALARIES/WAGES"/>
    <n v="0"/>
    <n v="0"/>
    <n v="0"/>
    <n v="0"/>
    <n v="0"/>
    <s v="N/A"/>
    <n v="0"/>
    <n v="0"/>
    <n v="0"/>
    <n v="0"/>
    <n v="0"/>
    <n v="0"/>
    <n v="0"/>
    <n v="0"/>
    <n v="0"/>
    <n v="0"/>
    <n v="0"/>
    <n v="0"/>
    <n v="0"/>
    <s v="OIRM CAPITAL PROJECTS"/>
    <x v="19"/>
    <s v="DES FIN ACCT BUS TRANSFORM"/>
    <s v="INFORMATION TECHNOLOGY: ADMINISTRATION"/>
  </r>
  <r>
    <x v="1"/>
    <x v="19"/>
    <x v="9"/>
    <s v="51130"/>
    <s v="5188100"/>
    <x v="1"/>
    <x v="0"/>
    <s v="OVERTIME"/>
    <s v="50000-PROGRAM EXPENDITURE BUDGET"/>
    <s v="51000-WAGES AND BENEFITS"/>
    <s v="51100-SALARIES/WAGES"/>
    <n v="0"/>
    <n v="0"/>
    <n v="0"/>
    <n v="0"/>
    <n v="0"/>
    <s v="N/A"/>
    <n v="0"/>
    <n v="0"/>
    <n v="0"/>
    <n v="0"/>
    <n v="0"/>
    <n v="0"/>
    <n v="0"/>
    <n v="0"/>
    <n v="0"/>
    <n v="0"/>
    <n v="0"/>
    <n v="0"/>
    <n v="0"/>
    <s v="OIRM CAPITAL PROJECTS"/>
    <x v="19"/>
    <s v="DES FIN ACCT BUS TRANSFORM"/>
    <s v="INFORMATION TECHNOLOGY: ADMINISTRATION"/>
  </r>
  <r>
    <x v="1"/>
    <x v="19"/>
    <x v="9"/>
    <s v="51198"/>
    <s v="5188100"/>
    <x v="0"/>
    <x v="0"/>
    <s v="SALARIES AND WAGES REIMB"/>
    <s v="50000-PROGRAM EXPENDITURE BUDGET"/>
    <s v="51000-WAGES AND BENEFITS"/>
    <s v="51100-SALARIES/WAGES"/>
    <n v="0"/>
    <n v="0"/>
    <n v="82244.78"/>
    <n v="0"/>
    <n v="-82244.78"/>
    <s v="N/A"/>
    <n v="0"/>
    <n v="82244.78"/>
    <n v="0"/>
    <n v="0"/>
    <n v="0"/>
    <n v="0"/>
    <n v="0"/>
    <n v="0"/>
    <n v="0"/>
    <n v="0"/>
    <n v="0"/>
    <n v="0"/>
    <n v="0"/>
    <s v="OIRM CAPITAL PROJECTS"/>
    <x v="19"/>
    <s v="DES FIN ACCT BUS TRANSFORM"/>
    <s v="INFORMATION TECHNOLOGY: ADMINISTRATION"/>
  </r>
  <r>
    <x v="1"/>
    <x v="19"/>
    <x v="9"/>
    <s v="51198"/>
    <s v="5188100"/>
    <x v="1"/>
    <x v="0"/>
    <s v="SALARIES AND WAGES REIMB"/>
    <s v="50000-PROGRAM EXPENDITURE BUDGET"/>
    <s v="51000-WAGES AND BENEFITS"/>
    <s v="51100-SALARIES/WAGES"/>
    <n v="0"/>
    <n v="0"/>
    <n v="0"/>
    <n v="0"/>
    <n v="0"/>
    <s v="N/A"/>
    <n v="0"/>
    <n v="0"/>
    <n v="0"/>
    <n v="0"/>
    <n v="0"/>
    <n v="0"/>
    <n v="0"/>
    <n v="0"/>
    <n v="0"/>
    <n v="0"/>
    <n v="0"/>
    <n v="0"/>
    <n v="0"/>
    <s v="OIRM CAPITAL PROJECTS"/>
    <x v="19"/>
    <s v="DES FIN ACCT BUS TRANSFORM"/>
    <s v="INFORMATION TECHNOLOGY: ADMINISTRATION"/>
  </r>
  <r>
    <x v="1"/>
    <x v="19"/>
    <x v="9"/>
    <s v="51315"/>
    <s v="5188100"/>
    <x v="0"/>
    <x v="0"/>
    <s v="MED DENTAL LIFE INS BENEFITS/NON 587"/>
    <s v="50000-PROGRAM EXPENDITURE BUDGET"/>
    <s v="51000-WAGES AND BENEFITS"/>
    <s v="51300-PERSONNEL BENEFITS"/>
    <n v="0"/>
    <n v="0"/>
    <n v="3909"/>
    <n v="0"/>
    <n v="-3909"/>
    <s v="N/A"/>
    <n v="1303"/>
    <n v="1303"/>
    <n v="1303"/>
    <n v="0"/>
    <n v="0"/>
    <n v="0"/>
    <n v="0"/>
    <n v="0"/>
    <n v="0"/>
    <n v="0"/>
    <n v="0"/>
    <n v="0"/>
    <n v="0"/>
    <s v="OIRM CAPITAL PROJECTS"/>
    <x v="19"/>
    <s v="DES FIN ACCT BUS TRANSFORM"/>
    <s v="INFORMATION TECHNOLOGY: ADMINISTRATION"/>
  </r>
  <r>
    <x v="1"/>
    <x v="19"/>
    <x v="9"/>
    <s v="51315"/>
    <s v="5188100"/>
    <x v="1"/>
    <x v="0"/>
    <s v="MED DENTAL LIFE INS BENEFITS/NON 587"/>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20"/>
    <s v="5188100"/>
    <x v="0"/>
    <x v="0"/>
    <s v="SOCIAL SECURITY MEDICARE FICA"/>
    <s v="50000-PROGRAM EXPENDITURE BUDGET"/>
    <s v="51000-WAGES AND BENEFITS"/>
    <s v="51300-PERSONNEL BENEFITS"/>
    <n v="0"/>
    <n v="0"/>
    <n v="4555.3500000000004"/>
    <n v="0"/>
    <n v="-4555.3500000000004"/>
    <s v="N/A"/>
    <n v="515.15"/>
    <n v="737.69"/>
    <n v="1106.54"/>
    <n v="2195.9700000000003"/>
    <n v="0"/>
    <n v="0"/>
    <n v="0"/>
    <n v="0"/>
    <n v="0"/>
    <n v="0"/>
    <n v="0"/>
    <n v="0"/>
    <n v="0"/>
    <s v="OIRM CAPITAL PROJECTS"/>
    <x v="19"/>
    <s v="DES FIN ACCT BUS TRANSFORM"/>
    <s v="INFORMATION TECHNOLOGY: ADMINISTRATION"/>
  </r>
  <r>
    <x v="1"/>
    <x v="19"/>
    <x v="9"/>
    <s v="51320"/>
    <s v="5188100"/>
    <x v="1"/>
    <x v="0"/>
    <s v="SOCIAL SECURITY MEDICARE FICA"/>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30"/>
    <s v="5188100"/>
    <x v="0"/>
    <x v="0"/>
    <s v="RETIREMENT"/>
    <s v="50000-PROGRAM EXPENDITURE BUDGET"/>
    <s v="51000-WAGES AND BENEFITS"/>
    <s v="51300-PERSONNEL BENEFITS"/>
    <n v="0"/>
    <n v="0"/>
    <n v="2217.41"/>
    <n v="0"/>
    <n v="-2217.41"/>
    <s v="N/A"/>
    <n v="485.06"/>
    <n v="692.94"/>
    <n v="1039.4100000000001"/>
    <n v="0"/>
    <n v="0"/>
    <n v="0"/>
    <n v="0"/>
    <n v="0"/>
    <n v="0"/>
    <n v="0"/>
    <n v="0"/>
    <n v="0"/>
    <n v="0"/>
    <s v="OIRM CAPITAL PROJECTS"/>
    <x v="19"/>
    <s v="DES FIN ACCT BUS TRANSFORM"/>
    <s v="INFORMATION TECHNOLOGY: ADMINISTRATION"/>
  </r>
  <r>
    <x v="1"/>
    <x v="19"/>
    <x v="9"/>
    <s v="51330"/>
    <s v="5188100"/>
    <x v="1"/>
    <x v="0"/>
    <s v="RETIREMENT"/>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40"/>
    <s v="5188100"/>
    <x v="0"/>
    <x v="0"/>
    <s v="INDUSTRIAL INSURANCE"/>
    <s v="50000-PROGRAM EXPENDITURE BUDGET"/>
    <s v="51000-WAGES AND BENEFITS"/>
    <s v="51300-PERSONNEL BENEFITS"/>
    <n v="0"/>
    <n v="0"/>
    <n v="1828.01"/>
    <n v="0"/>
    <n v="-1828.01"/>
    <s v="N/A"/>
    <n v="0"/>
    <n v="0"/>
    <n v="0"/>
    <n v="0"/>
    <n v="0"/>
    <n v="1828.01"/>
    <n v="0"/>
    <n v="0"/>
    <n v="0"/>
    <n v="0"/>
    <n v="0"/>
    <n v="0"/>
    <n v="0"/>
    <s v="OIRM CAPITAL PROJECTS"/>
    <x v="19"/>
    <s v="DES FIN ACCT BUS TRANSFORM"/>
    <s v="INFORMATION TECHNOLOGY: ADMINISTRATION"/>
  </r>
  <r>
    <x v="1"/>
    <x v="19"/>
    <x v="9"/>
    <s v="51340"/>
    <s v="5188100"/>
    <x v="1"/>
    <x v="0"/>
    <s v="INDUSTRIAL INSURANCE"/>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98"/>
    <s v="5188100"/>
    <x v="0"/>
    <x v="0"/>
    <s v="LOAN IN OUT BNFTS MANUAL"/>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1398"/>
    <s v="5188100"/>
    <x v="1"/>
    <x v="0"/>
    <s v="LOAN IN OUT BNFTS MANUAL"/>
    <s v="50000-PROGRAM EXPENDITURE BUDGET"/>
    <s v="51000-WAGES AND BENEFITS"/>
    <s v="51300-PERSONNEL BENEFITS"/>
    <n v="0"/>
    <n v="0"/>
    <n v="0"/>
    <n v="0"/>
    <n v="0"/>
    <s v="N/A"/>
    <n v="0"/>
    <n v="0"/>
    <n v="0"/>
    <n v="0"/>
    <n v="0"/>
    <n v="0"/>
    <n v="0"/>
    <n v="0"/>
    <n v="0"/>
    <n v="0"/>
    <n v="0"/>
    <n v="0"/>
    <n v="0"/>
    <s v="OIRM CAPITAL PROJECTS"/>
    <x v="19"/>
    <s v="DES FIN ACCT BUS TRANSFORM"/>
    <s v="INFORMATION TECHNOLOGY: ADMINISTRATION"/>
  </r>
  <r>
    <x v="1"/>
    <x v="19"/>
    <x v="9"/>
    <s v="52110"/>
    <s v="5111000"/>
    <x v="0"/>
    <x v="0"/>
    <s v="OFFICE SUPPLIES"/>
    <s v="50000-PROGRAM EXPENDITURE BUDGET"/>
    <s v="52000-SUPPLIES"/>
    <m/>
    <n v="0"/>
    <n v="0"/>
    <n v="0"/>
    <n v="0"/>
    <n v="0"/>
    <s v="N/A"/>
    <n v="0"/>
    <n v="0"/>
    <n v="0"/>
    <n v="0"/>
    <n v="0"/>
    <n v="0"/>
    <n v="0"/>
    <n v="0"/>
    <n v="0"/>
    <n v="0"/>
    <n v="0"/>
    <n v="0"/>
    <n v="0"/>
    <s v="OIRM CAPITAL PROJECTS"/>
    <x v="19"/>
    <s v="DES FIN ACCT BUS TRANSFORM"/>
    <s v="LEGISLATIVE: ADMINISTRATION"/>
  </r>
  <r>
    <x v="1"/>
    <x v="19"/>
    <x v="9"/>
    <s v="52110"/>
    <s v="5111000"/>
    <x v="1"/>
    <x v="0"/>
    <s v="OFFICE SUPPLIES"/>
    <s v="50000-PROGRAM EXPENDITURE BUDGET"/>
    <s v="52000-SUPPLIES"/>
    <m/>
    <n v="0"/>
    <n v="0"/>
    <n v="0"/>
    <n v="0"/>
    <n v="0"/>
    <s v="N/A"/>
    <n v="0"/>
    <n v="0"/>
    <n v="0"/>
    <n v="0"/>
    <n v="0"/>
    <n v="0"/>
    <n v="0"/>
    <n v="0"/>
    <n v="0"/>
    <n v="0"/>
    <n v="0"/>
    <n v="0"/>
    <n v="0"/>
    <s v="OIRM CAPITAL PROJECTS"/>
    <x v="19"/>
    <s v="DES FIN ACCT BUS TRANSFORM"/>
    <s v="LEGISLATIVE: ADMINISTRATION"/>
  </r>
  <r>
    <x v="1"/>
    <x v="19"/>
    <x v="9"/>
    <s v="52110"/>
    <s v="5188100"/>
    <x v="0"/>
    <x v="0"/>
    <s v="OFFICE SUPPLIES"/>
    <s v="50000-PROGRAM EXPENDITURE BUDGET"/>
    <s v="52000-SUPPLIES"/>
    <m/>
    <n v="0"/>
    <n v="0"/>
    <n v="63.550000000000004"/>
    <n v="139.70000000000002"/>
    <n v="-203.25"/>
    <s v="N/A"/>
    <n v="31.1"/>
    <n v="172.15"/>
    <n v="0"/>
    <n v="0"/>
    <n v="-139.70000000000002"/>
    <n v="0"/>
    <n v="0"/>
    <n v="0"/>
    <n v="0"/>
    <n v="0"/>
    <n v="0"/>
    <n v="0"/>
    <n v="0"/>
    <s v="OIRM CAPITAL PROJECTS"/>
    <x v="19"/>
    <s v="DES FIN ACCT BUS TRANSFORM"/>
    <s v="INFORMATION TECHNOLOGY: ADMINISTRATION"/>
  </r>
  <r>
    <x v="1"/>
    <x v="19"/>
    <x v="9"/>
    <s v="52110"/>
    <s v="5188100"/>
    <x v="1"/>
    <x v="0"/>
    <s v="OFFICE SUPPLIES"/>
    <s v="50000-PROGRAM EXPENDITURE BUDGET"/>
    <s v="52000-SUPPLIES"/>
    <m/>
    <n v="0"/>
    <n v="0"/>
    <n v="0"/>
    <n v="0"/>
    <n v="0"/>
    <s v="N/A"/>
    <n v="0"/>
    <n v="0"/>
    <n v="0"/>
    <n v="0"/>
    <n v="0"/>
    <n v="0"/>
    <n v="0"/>
    <n v="0"/>
    <n v="0"/>
    <n v="0"/>
    <n v="0"/>
    <n v="0"/>
    <n v="0"/>
    <s v="OIRM CAPITAL PROJECTS"/>
    <x v="19"/>
    <s v="DES FIN ACCT BUS TRANSFORM"/>
    <s v="INFORMATION TECHNOLOGY: ADMINISTRATION"/>
  </r>
  <r>
    <x v="1"/>
    <x v="19"/>
    <x v="9"/>
    <s v="52180"/>
    <s v="5111000"/>
    <x v="0"/>
    <x v="0"/>
    <s v="MINOR ASSET NON CONTR LT 5K"/>
    <s v="50000-PROGRAM EXPENDITURE BUDGET"/>
    <s v="52000-SUPPLIES"/>
    <m/>
    <n v="0"/>
    <n v="0"/>
    <n v="0"/>
    <n v="0"/>
    <n v="0"/>
    <s v="N/A"/>
    <n v="0"/>
    <n v="0"/>
    <n v="0"/>
    <n v="0"/>
    <n v="0"/>
    <n v="0"/>
    <n v="0"/>
    <n v="0"/>
    <n v="0"/>
    <n v="0"/>
    <n v="0"/>
    <n v="0"/>
    <n v="0"/>
    <s v="OIRM CAPITAL PROJECTS"/>
    <x v="19"/>
    <s v="DES FIN ACCT BUS TRANSFORM"/>
    <s v="LEGISLATIVE: ADMINISTRATION"/>
  </r>
  <r>
    <x v="1"/>
    <x v="19"/>
    <x v="9"/>
    <s v="52180"/>
    <s v="5111000"/>
    <x v="1"/>
    <x v="0"/>
    <s v="MINOR ASSET NON CONTR LT 5K"/>
    <s v="50000-PROGRAM EXPENDITURE BUDGET"/>
    <s v="52000-SUPPLIES"/>
    <m/>
    <n v="0"/>
    <n v="0"/>
    <n v="0"/>
    <n v="0"/>
    <n v="0"/>
    <s v="N/A"/>
    <n v="0"/>
    <n v="0"/>
    <n v="0"/>
    <n v="0"/>
    <n v="0"/>
    <n v="0"/>
    <n v="0"/>
    <n v="0"/>
    <n v="0"/>
    <n v="0"/>
    <n v="0"/>
    <n v="0"/>
    <n v="0"/>
    <s v="OIRM CAPITAL PROJECTS"/>
    <x v="19"/>
    <s v="DES FIN ACCT BUS TRANSFORM"/>
    <s v="LEGISLATIVE: ADMINISTRATION"/>
  </r>
  <r>
    <x v="1"/>
    <x v="19"/>
    <x v="9"/>
    <s v="52180"/>
    <s v="5188100"/>
    <x v="0"/>
    <x v="0"/>
    <s v="MINOR ASSET NON CONTR LT 5K"/>
    <s v="50000-PROGRAM EXPENDITURE BUDGET"/>
    <s v="52000-SUPPLIES"/>
    <m/>
    <n v="0"/>
    <n v="0"/>
    <n v="0"/>
    <n v="0"/>
    <n v="0"/>
    <s v="N/A"/>
    <n v="0"/>
    <n v="0"/>
    <n v="0"/>
    <n v="0"/>
    <n v="0"/>
    <n v="0"/>
    <n v="0"/>
    <n v="0"/>
    <n v="0"/>
    <n v="0"/>
    <n v="0"/>
    <n v="0"/>
    <n v="0"/>
    <s v="OIRM CAPITAL PROJECTS"/>
    <x v="19"/>
    <s v="DES FIN ACCT BUS TRANSFORM"/>
    <s v="INFORMATION TECHNOLOGY: ADMINISTRATION"/>
  </r>
  <r>
    <x v="1"/>
    <x v="19"/>
    <x v="9"/>
    <s v="52180"/>
    <s v="5188100"/>
    <x v="1"/>
    <x v="0"/>
    <s v="MINOR ASSET NON CONTR LT 5K"/>
    <s v="50000-PROGRAM EXPENDITURE BUDGET"/>
    <s v="52000-SUPPLIES"/>
    <m/>
    <n v="0"/>
    <n v="0"/>
    <n v="0"/>
    <n v="0"/>
    <n v="0"/>
    <s v="N/A"/>
    <n v="0"/>
    <n v="0"/>
    <n v="0"/>
    <n v="0"/>
    <n v="0"/>
    <n v="0"/>
    <n v="0"/>
    <n v="0"/>
    <n v="0"/>
    <n v="0"/>
    <n v="0"/>
    <n v="0"/>
    <n v="0"/>
    <s v="OIRM CAPITAL PROJECTS"/>
    <x v="19"/>
    <s v="DES FIN ACCT BUS TRANSFORM"/>
    <s v="INFORMATION TECHNOLOGY: ADMINISTRATION"/>
  </r>
  <r>
    <x v="1"/>
    <x v="19"/>
    <x v="9"/>
    <s v="52189"/>
    <s v="5188100"/>
    <x v="0"/>
    <x v="0"/>
    <s v="SOFTWARE NONCAP"/>
    <s v="50000-PROGRAM EXPENDITURE BUDGET"/>
    <s v="52000-SUPPLIES"/>
    <m/>
    <n v="0"/>
    <n v="0"/>
    <n v="9256.7900000000009"/>
    <n v="-9226.4699999999993"/>
    <n v="-30.32"/>
    <s v="N/A"/>
    <n v="9226.4699999999993"/>
    <n v="0"/>
    <n v="0"/>
    <n v="0"/>
    <n v="0"/>
    <n v="0"/>
    <n v="0"/>
    <n v="30.32"/>
    <n v="0"/>
    <n v="0"/>
    <n v="0"/>
    <n v="0"/>
    <n v="0"/>
    <s v="OIRM CAPITAL PROJECTS"/>
    <x v="19"/>
    <s v="DES FIN ACCT BUS TRANSFORM"/>
    <s v="INFORMATION TECHNOLOGY: ADMINISTRATION"/>
  </r>
  <r>
    <x v="1"/>
    <x v="19"/>
    <x v="9"/>
    <s v="52189"/>
    <s v="5188100"/>
    <x v="1"/>
    <x v="0"/>
    <s v="SOFTWARE NONCAP"/>
    <s v="50000-PROGRAM EXPENDITURE BUDGET"/>
    <s v="52000-SUPPLIES"/>
    <m/>
    <n v="0"/>
    <n v="0"/>
    <n v="0"/>
    <n v="0"/>
    <n v="0"/>
    <s v="N/A"/>
    <n v="0"/>
    <n v="0"/>
    <n v="0"/>
    <n v="0"/>
    <n v="0"/>
    <n v="0"/>
    <n v="0"/>
    <n v="0"/>
    <n v="0"/>
    <n v="0"/>
    <n v="0"/>
    <n v="0"/>
    <n v="0"/>
    <s v="OIRM CAPITAL PROJECTS"/>
    <x v="19"/>
    <s v="DES FIN ACCT BUS TRANSFORM"/>
    <s v="INFORMATION TECHNOLOGY: ADMINISTRATION"/>
  </r>
  <r>
    <x v="1"/>
    <x v="19"/>
    <x v="9"/>
    <s v="52190"/>
    <s v="5188100"/>
    <x v="0"/>
    <x v="0"/>
    <s v="SUPPLIES IT"/>
    <s v="50000-PROGRAM EXPENDITURE BUDGET"/>
    <s v="52000-SUPPLIES"/>
    <m/>
    <n v="0"/>
    <n v="0"/>
    <n v="0"/>
    <n v="0"/>
    <n v="0"/>
    <s v="N/A"/>
    <n v="0"/>
    <n v="0"/>
    <n v="0"/>
    <n v="0"/>
    <n v="0"/>
    <n v="0"/>
    <n v="0"/>
    <n v="0"/>
    <n v="0"/>
    <n v="0"/>
    <n v="0"/>
    <n v="0"/>
    <n v="0"/>
    <s v="OIRM CAPITAL PROJECTS"/>
    <x v="19"/>
    <s v="DES FIN ACCT BUS TRANSFORM"/>
    <s v="INFORMATION TECHNOLOGY: ADMINISTRATION"/>
  </r>
  <r>
    <x v="1"/>
    <x v="19"/>
    <x v="9"/>
    <s v="52190"/>
    <s v="5188100"/>
    <x v="1"/>
    <x v="0"/>
    <s v="SUPPLIES IT"/>
    <s v="50000-PROGRAM EXPENDITURE BUDGET"/>
    <s v="52000-SUPPLIES"/>
    <m/>
    <n v="0"/>
    <n v="0"/>
    <n v="0"/>
    <n v="0"/>
    <n v="0"/>
    <s v="N/A"/>
    <n v="0"/>
    <n v="0"/>
    <n v="0"/>
    <n v="0"/>
    <n v="0"/>
    <n v="0"/>
    <n v="0"/>
    <n v="0"/>
    <n v="0"/>
    <n v="0"/>
    <n v="0"/>
    <n v="0"/>
    <n v="0"/>
    <s v="OIRM CAPITAL PROJECTS"/>
    <x v="19"/>
    <s v="DES FIN ACCT BUS TRANSFORM"/>
    <s v="INFORMATION TECHNOLOGY: ADMINISTRATION"/>
  </r>
  <r>
    <x v="1"/>
    <x v="19"/>
    <x v="9"/>
    <s v="52202"/>
    <s v="5188100"/>
    <x v="0"/>
    <x v="0"/>
    <s v="SUPPLIES MISCELLANEOUS"/>
    <s v="50000-PROGRAM EXPENDITURE BUDGET"/>
    <s v="52000-SUPPLIES"/>
    <m/>
    <n v="0"/>
    <n v="0"/>
    <n v="0"/>
    <n v="0"/>
    <n v="0"/>
    <s v="N/A"/>
    <n v="0"/>
    <n v="0"/>
    <n v="0"/>
    <n v="0"/>
    <n v="0"/>
    <n v="0"/>
    <n v="0"/>
    <n v="0"/>
    <n v="0"/>
    <n v="0"/>
    <n v="0"/>
    <n v="0"/>
    <n v="0"/>
    <s v="OIRM CAPITAL PROJECTS"/>
    <x v="19"/>
    <s v="DES FIN ACCT BUS TRANSFORM"/>
    <s v="INFORMATION TECHNOLOGY: ADMINISTRATION"/>
  </r>
  <r>
    <x v="1"/>
    <x v="19"/>
    <x v="9"/>
    <s v="52202"/>
    <s v="5188100"/>
    <x v="1"/>
    <x v="0"/>
    <s v="SUPPLIES MISCELLANEOUS"/>
    <s v="50000-PROGRAM EXPENDITURE BUDGET"/>
    <s v="52000-SUPPLIES"/>
    <m/>
    <n v="0"/>
    <n v="0"/>
    <n v="0"/>
    <n v="0"/>
    <n v="0"/>
    <s v="N/A"/>
    <n v="0"/>
    <n v="0"/>
    <n v="0"/>
    <n v="0"/>
    <n v="0"/>
    <n v="0"/>
    <n v="0"/>
    <n v="0"/>
    <n v="0"/>
    <n v="0"/>
    <n v="0"/>
    <n v="0"/>
    <n v="0"/>
    <s v="OIRM CAPITAL PROJECTS"/>
    <x v="19"/>
    <s v="DES FIN ACCT BUS TRANSFORM"/>
    <s v="INFORMATION TECHNOLOGY: ADMINISTRATION"/>
  </r>
  <r>
    <x v="1"/>
    <x v="19"/>
    <x v="9"/>
    <s v="52205"/>
    <s v="5188100"/>
    <x v="0"/>
    <x v="0"/>
    <s v="SUPPLIES FOOD"/>
    <s v="50000-PROGRAM EXPENDITURE BUDGET"/>
    <s v="52000-SUPPLIES"/>
    <m/>
    <n v="0"/>
    <n v="0"/>
    <n v="0"/>
    <n v="0"/>
    <n v="0"/>
    <s v="N/A"/>
    <n v="0"/>
    <n v="0"/>
    <n v="0"/>
    <n v="0"/>
    <n v="0"/>
    <n v="0"/>
    <n v="0"/>
    <n v="0"/>
    <n v="0"/>
    <n v="0"/>
    <n v="0"/>
    <n v="0"/>
    <n v="0"/>
    <s v="OIRM CAPITAL PROJECTS"/>
    <x v="19"/>
    <s v="DES FIN ACCT BUS TRANSFORM"/>
    <s v="INFORMATION TECHNOLOGY: ADMINISTRATION"/>
  </r>
  <r>
    <x v="1"/>
    <x v="19"/>
    <x v="9"/>
    <s v="52205"/>
    <s v="5188100"/>
    <x v="1"/>
    <x v="0"/>
    <s v="SUPPLIES FOOD"/>
    <s v="50000-PROGRAM EXPENDITURE BUDGET"/>
    <s v="52000-SUPPLIES"/>
    <m/>
    <n v="0"/>
    <n v="0"/>
    <n v="0"/>
    <n v="0"/>
    <n v="0"/>
    <s v="N/A"/>
    <n v="0"/>
    <n v="0"/>
    <n v="0"/>
    <n v="0"/>
    <n v="0"/>
    <n v="0"/>
    <n v="0"/>
    <n v="0"/>
    <n v="0"/>
    <n v="0"/>
    <n v="0"/>
    <n v="0"/>
    <n v="0"/>
    <s v="OIRM CAPITAL PROJECTS"/>
    <x v="19"/>
    <s v="DES FIN ACCT BUS TRANSFORM"/>
    <s v="INFORMATION TECHNOLOGY: ADMINISTRATION"/>
  </r>
  <r>
    <x v="1"/>
    <x v="19"/>
    <x v="9"/>
    <s v="52222"/>
    <s v="5188100"/>
    <x v="0"/>
    <x v="0"/>
    <s v="SUPPLIES COMMUNICATIONS"/>
    <s v="50000-PROGRAM EXPENDITURE BUDGET"/>
    <s v="52000-SUPPLIES"/>
    <m/>
    <n v="0"/>
    <n v="0"/>
    <n v="0"/>
    <n v="0"/>
    <n v="0"/>
    <s v="N/A"/>
    <n v="0"/>
    <n v="0"/>
    <n v="0"/>
    <n v="0"/>
    <n v="0"/>
    <n v="0"/>
    <n v="0"/>
    <n v="0"/>
    <n v="0"/>
    <n v="0"/>
    <n v="0"/>
    <n v="0"/>
    <n v="0"/>
    <s v="OIRM CAPITAL PROJECTS"/>
    <x v="19"/>
    <s v="DES FIN ACCT BUS TRANSFORM"/>
    <s v="INFORMATION TECHNOLOGY: ADMINISTRATION"/>
  </r>
  <r>
    <x v="1"/>
    <x v="19"/>
    <x v="9"/>
    <s v="52222"/>
    <s v="5188100"/>
    <x v="1"/>
    <x v="0"/>
    <s v="SUPPLIES COMMUNICATIONS"/>
    <s v="50000-PROGRAM EXPENDITURE BUDGET"/>
    <s v="52000-SUPPLIES"/>
    <m/>
    <n v="0"/>
    <n v="0"/>
    <n v="0"/>
    <n v="0"/>
    <n v="0"/>
    <s v="N/A"/>
    <n v="0"/>
    <n v="0"/>
    <n v="0"/>
    <n v="0"/>
    <n v="0"/>
    <n v="0"/>
    <n v="0"/>
    <n v="0"/>
    <n v="0"/>
    <n v="0"/>
    <n v="0"/>
    <n v="0"/>
    <n v="0"/>
    <s v="OIRM CAPITAL PROJECTS"/>
    <x v="19"/>
    <s v="DES FIN ACCT BUS TRANSFORM"/>
    <s v="INFORMATION TECHNOLOGY: ADMINISTRATION"/>
  </r>
  <r>
    <x v="1"/>
    <x v="19"/>
    <x v="9"/>
    <s v="52410"/>
    <s v="5188100"/>
    <x v="0"/>
    <x v="0"/>
    <s v="COST GOODS SOLD SUPPLIES FOR RESALE"/>
    <s v="50000-PROGRAM EXPENDITURE BUDGET"/>
    <s v="52000-SUPPLIES"/>
    <m/>
    <n v="0"/>
    <n v="0"/>
    <n v="0"/>
    <n v="0"/>
    <n v="0"/>
    <s v="N/A"/>
    <n v="0"/>
    <n v="0"/>
    <n v="0"/>
    <n v="0"/>
    <n v="0"/>
    <n v="0"/>
    <n v="0"/>
    <n v="0"/>
    <n v="0"/>
    <n v="0"/>
    <n v="0"/>
    <n v="0"/>
    <n v="0"/>
    <s v="OIRM CAPITAL PROJECTS"/>
    <x v="19"/>
    <s v="DES FIN ACCT BUS TRANSFORM"/>
    <s v="INFORMATION TECHNOLOGY: ADMINISTRATION"/>
  </r>
  <r>
    <x v="1"/>
    <x v="19"/>
    <x v="9"/>
    <s v="52410"/>
    <s v="5188100"/>
    <x v="1"/>
    <x v="0"/>
    <s v="COST GOODS SOLD SUPPLIES FOR RESALE"/>
    <s v="50000-PROGRAM EXPENDITURE BUDGET"/>
    <s v="52000-SUPPLIES"/>
    <m/>
    <n v="0"/>
    <n v="0"/>
    <n v="0"/>
    <n v="0"/>
    <n v="0"/>
    <s v="N/A"/>
    <n v="0"/>
    <n v="0"/>
    <n v="0"/>
    <n v="0"/>
    <n v="0"/>
    <n v="0"/>
    <n v="0"/>
    <n v="0"/>
    <n v="0"/>
    <n v="0"/>
    <n v="0"/>
    <n v="0"/>
    <n v="0"/>
    <s v="OIRM CAPITAL PROJECTS"/>
    <x v="19"/>
    <s v="DES FIN ACCT BUS TRANSFORM"/>
    <s v="INFORMATION TECHNOLOGY: ADMINISTRATION"/>
  </r>
  <r>
    <x v="1"/>
    <x v="19"/>
    <x v="9"/>
    <s v="53102"/>
    <s v="5188100"/>
    <x v="0"/>
    <x v="0"/>
    <s v="PROFESSIONAL SERVICES"/>
    <s v="50000-PROGRAM EXPENDITURE BUDGET"/>
    <s v="53000-SERVICES-OTHER CHARGES"/>
    <m/>
    <n v="0"/>
    <n v="0"/>
    <n v="0"/>
    <n v="-7504.52"/>
    <n v="7504.52"/>
    <s v="N/A"/>
    <n v="0"/>
    <n v="0"/>
    <n v="0"/>
    <n v="0"/>
    <n v="0"/>
    <n v="0"/>
    <n v="0"/>
    <n v="0"/>
    <n v="0"/>
    <n v="0"/>
    <n v="0"/>
    <n v="0"/>
    <n v="0"/>
    <s v="OIRM CAPITAL PROJECTS"/>
    <x v="19"/>
    <s v="DES FIN ACCT BUS TRANSFORM"/>
    <s v="INFORMATION TECHNOLOGY: ADMINISTRATION"/>
  </r>
  <r>
    <x v="1"/>
    <x v="19"/>
    <x v="9"/>
    <s v="53102"/>
    <s v="5188100"/>
    <x v="1"/>
    <x v="0"/>
    <s v="PROFESSIONAL SERVIC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104"/>
    <s v="5111000"/>
    <x v="0"/>
    <x v="0"/>
    <s v="CONSULTANT SERVICES"/>
    <s v="50000-PROGRAM EXPENDITURE BUDGET"/>
    <s v="53000-SERVICES-OTHER CHARGES"/>
    <m/>
    <n v="0"/>
    <n v="0"/>
    <n v="0"/>
    <n v="-21458.720000000001"/>
    <n v="21458.720000000001"/>
    <s v="N/A"/>
    <n v="0"/>
    <n v="0"/>
    <n v="0"/>
    <n v="0"/>
    <n v="0"/>
    <n v="0"/>
    <n v="0"/>
    <n v="0"/>
    <n v="0"/>
    <n v="0"/>
    <n v="0"/>
    <n v="0"/>
    <n v="0"/>
    <s v="OIRM CAPITAL PROJECTS"/>
    <x v="19"/>
    <s v="DES FIN ACCT BUS TRANSFORM"/>
    <s v="LEGISLATIVE: ADMINISTRATION"/>
  </r>
  <r>
    <x v="1"/>
    <x v="19"/>
    <x v="9"/>
    <s v="53104"/>
    <s v="5111000"/>
    <x v="1"/>
    <x v="0"/>
    <s v="CONSULTANT SERVICES"/>
    <s v="50000-PROGRAM EXPENDITURE BUDGET"/>
    <s v="53000-SERVICES-OTHER CHARGES"/>
    <m/>
    <n v="0"/>
    <n v="0"/>
    <n v="0"/>
    <n v="0"/>
    <n v="0"/>
    <s v="N/A"/>
    <n v="0"/>
    <n v="0"/>
    <n v="0"/>
    <n v="0"/>
    <n v="0"/>
    <n v="0"/>
    <n v="0"/>
    <n v="0"/>
    <n v="0"/>
    <n v="0"/>
    <n v="0"/>
    <n v="0"/>
    <n v="0"/>
    <s v="OIRM CAPITAL PROJECTS"/>
    <x v="19"/>
    <s v="DES FIN ACCT BUS TRANSFORM"/>
    <s v="LEGISLATIVE: ADMINISTRATION"/>
  </r>
  <r>
    <x v="1"/>
    <x v="19"/>
    <x v="9"/>
    <s v="53104"/>
    <s v="5188100"/>
    <x v="0"/>
    <x v="0"/>
    <s v="CONSULTANT SERVICES"/>
    <s v="50000-PROGRAM EXPENDITURE BUDGET"/>
    <s v="53000-SERVICES-OTHER CHARGES"/>
    <m/>
    <n v="0"/>
    <n v="0"/>
    <n v="88325"/>
    <n v="-82707.5"/>
    <n v="-5617.5"/>
    <s v="N/A"/>
    <n v="72617.5"/>
    <n v="15707.5"/>
    <n v="0"/>
    <n v="0"/>
    <n v="0"/>
    <n v="0"/>
    <n v="0"/>
    <n v="0"/>
    <n v="0"/>
    <n v="0"/>
    <n v="0"/>
    <n v="0"/>
    <n v="0"/>
    <s v="OIRM CAPITAL PROJECTS"/>
    <x v="19"/>
    <s v="DES FIN ACCT BUS TRANSFORM"/>
    <s v="INFORMATION TECHNOLOGY: ADMINISTRATION"/>
  </r>
  <r>
    <x v="1"/>
    <x v="19"/>
    <x v="9"/>
    <s v="53104"/>
    <s v="5188100"/>
    <x v="1"/>
    <x v="0"/>
    <s v="CONSULTANT SERVIC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120"/>
    <s v="5188100"/>
    <x v="0"/>
    <x v="0"/>
    <s v="MISCELLANEOUS SERVIC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120"/>
    <s v="5188100"/>
    <x v="1"/>
    <x v="0"/>
    <s v="MISCELLANEOUS SERVIC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0"/>
    <s v="5188100"/>
    <x v="0"/>
    <x v="0"/>
    <s v="SERVICES COMMUNICATION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0"/>
    <s v="5188100"/>
    <x v="1"/>
    <x v="0"/>
    <s v="SERVICES COMMUNICATION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2"/>
    <s v="5188100"/>
    <x v="0"/>
    <x v="0"/>
    <s v="SERVICES COMMUNICATIONS TELECOM ONGOING CHRG"/>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2"/>
    <s v="5188100"/>
    <x v="1"/>
    <x v="0"/>
    <s v="SERVICES COMMUNICATIONS TELECOM ONGOING CHRG"/>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3"/>
    <s v="5188100"/>
    <x v="0"/>
    <x v="0"/>
    <s v="SERVICES COMMUNICATIONS CELL PHONE PAGER SVC"/>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13"/>
    <s v="5188100"/>
    <x v="1"/>
    <x v="0"/>
    <s v="SERVICES COMMUNICATIONS CELL PHONE PAGER SVC"/>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20"/>
    <s v="5188100"/>
    <x v="0"/>
    <x v="0"/>
    <s v="POSTAGE"/>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220"/>
    <s v="5188100"/>
    <x v="1"/>
    <x v="0"/>
    <s v="POSTAGE"/>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611"/>
    <s v="5188100"/>
    <x v="0"/>
    <x v="0"/>
    <s v="SERVICES REPAIR MAINTENANCE IT EQUIP"/>
    <s v="50000-PROGRAM EXPENDITURE BUDGET"/>
    <s v="53000-SERVICES-OTHER CHARGES"/>
    <m/>
    <n v="0"/>
    <n v="0"/>
    <n v="2608.29"/>
    <n v="-2608.29"/>
    <n v="0"/>
    <s v="N/A"/>
    <n v="2608.29"/>
    <n v="0"/>
    <n v="0"/>
    <n v="0"/>
    <n v="0"/>
    <n v="0"/>
    <n v="0"/>
    <n v="0"/>
    <n v="0"/>
    <n v="0"/>
    <n v="0"/>
    <n v="0"/>
    <n v="0"/>
    <s v="OIRM CAPITAL PROJECTS"/>
    <x v="19"/>
    <s v="DES FIN ACCT BUS TRANSFORM"/>
    <s v="INFORMATION TECHNOLOGY: ADMINISTRATION"/>
  </r>
  <r>
    <x v="1"/>
    <x v="19"/>
    <x v="9"/>
    <s v="53611"/>
    <s v="5188100"/>
    <x v="1"/>
    <x v="0"/>
    <s v="SERVICES REPAIR MAINTENANCE IT EQUIP"/>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712"/>
    <s v="5188100"/>
    <x v="0"/>
    <x v="0"/>
    <s v="RENT LEASE COPY MACHINE"/>
    <s v="50000-PROGRAM EXPENDITURE BUDGET"/>
    <s v="53000-SERVICES-OTHER CHARGES"/>
    <m/>
    <n v="0"/>
    <n v="0"/>
    <n v="0.01"/>
    <n v="0"/>
    <n v="-0.01"/>
    <s v="N/A"/>
    <n v="0.01"/>
    <n v="0"/>
    <n v="0"/>
    <n v="0"/>
    <n v="0"/>
    <n v="0"/>
    <n v="0"/>
    <n v="0"/>
    <n v="0"/>
    <n v="0"/>
    <n v="0"/>
    <n v="0"/>
    <n v="0"/>
    <s v="OIRM CAPITAL PROJECTS"/>
    <x v="19"/>
    <s v="DES FIN ACCT BUS TRANSFORM"/>
    <s v="INFORMATION TECHNOLOGY: ADMINISTRATION"/>
  </r>
  <r>
    <x v="1"/>
    <x v="19"/>
    <x v="9"/>
    <s v="53712"/>
    <s v="5188100"/>
    <x v="1"/>
    <x v="0"/>
    <s v="RENT LEASE COPY MACHINE"/>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812"/>
    <s v="5188100"/>
    <x v="0"/>
    <x v="0"/>
    <s v="LICENSES FE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812"/>
    <s v="5188100"/>
    <x v="1"/>
    <x v="0"/>
    <s v="LICENSES FEES"/>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814"/>
    <s v="5188100"/>
    <x v="0"/>
    <x v="0"/>
    <s v="TRAINING"/>
    <s v="50000-PROGRAM EXPENDITURE BUDGET"/>
    <s v="53000-SERVICES-OTHER CHARGES"/>
    <m/>
    <n v="0"/>
    <n v="0"/>
    <n v="15581.59"/>
    <n v="-125125"/>
    <n v="109543.41"/>
    <s v="N/A"/>
    <n v="-2280"/>
    <n v="17861.59"/>
    <n v="0"/>
    <n v="0"/>
    <n v="0"/>
    <n v="0"/>
    <n v="0"/>
    <n v="0"/>
    <n v="0"/>
    <n v="0"/>
    <n v="0"/>
    <n v="0"/>
    <n v="0"/>
    <s v="OIRM CAPITAL PROJECTS"/>
    <x v="19"/>
    <s v="DES FIN ACCT BUS TRANSFORM"/>
    <s v="INFORMATION TECHNOLOGY: ADMINISTRATION"/>
  </r>
  <r>
    <x v="1"/>
    <x v="19"/>
    <x v="9"/>
    <s v="53814"/>
    <s v="5188100"/>
    <x v="1"/>
    <x v="0"/>
    <s v="TRAINING"/>
    <s v="50000-PROGRAM EXPENDITURE BUDGET"/>
    <s v="53000-SERVICES-OTHER CHARGES"/>
    <m/>
    <n v="0"/>
    <n v="0"/>
    <n v="0"/>
    <n v="0"/>
    <n v="0"/>
    <s v="N/A"/>
    <n v="0"/>
    <n v="0"/>
    <n v="0"/>
    <n v="0"/>
    <n v="0"/>
    <n v="0"/>
    <n v="0"/>
    <n v="0"/>
    <n v="0"/>
    <n v="0"/>
    <n v="0"/>
    <n v="0"/>
    <n v="0"/>
    <s v="OIRM CAPITAL PROJECTS"/>
    <x v="19"/>
    <s v="DES FIN ACCT BUS TRANSFORM"/>
    <s v="INFORMATION TECHNOLOGY: ADMINISTRATION"/>
  </r>
  <r>
    <x v="1"/>
    <x v="19"/>
    <x v="9"/>
    <s v="53890"/>
    <s v="5111000"/>
    <x v="0"/>
    <x v="0"/>
    <s v="MISC SERVICES CHARGES"/>
    <s v="50000-PROGRAM EXPENDITURE BUDGET"/>
    <s v="53000-SERVICES-OTHER CHARGES"/>
    <m/>
    <n v="0"/>
    <n v="0"/>
    <n v="0"/>
    <n v="0"/>
    <n v="0"/>
    <s v="N/A"/>
    <n v="0"/>
    <n v="0"/>
    <n v="0"/>
    <n v="0"/>
    <n v="0"/>
    <n v="0"/>
    <n v="0"/>
    <n v="0"/>
    <n v="0"/>
    <n v="0"/>
    <n v="0"/>
    <n v="0"/>
    <n v="0"/>
    <s v="OIRM CAPITAL PROJECTS"/>
    <x v="19"/>
    <s v="DES FIN ACCT BUS TRANSFORM"/>
    <s v="LEGISLATIVE: ADMINISTRATION"/>
  </r>
  <r>
    <x v="1"/>
    <x v="19"/>
    <x v="9"/>
    <s v="53890"/>
    <s v="5111000"/>
    <x v="1"/>
    <x v="0"/>
    <s v="MISC SERVICES CHARGES"/>
    <s v="50000-PROGRAM EXPENDITURE BUDGET"/>
    <s v="53000-SERVICES-OTHER CHARGES"/>
    <m/>
    <n v="0"/>
    <n v="0"/>
    <n v="0"/>
    <n v="0"/>
    <n v="0"/>
    <s v="N/A"/>
    <n v="0"/>
    <n v="0"/>
    <n v="0"/>
    <n v="0"/>
    <n v="0"/>
    <n v="0"/>
    <n v="0"/>
    <n v="0"/>
    <n v="0"/>
    <n v="0"/>
    <n v="0"/>
    <n v="0"/>
    <n v="0"/>
    <s v="OIRM CAPITAL PROJECTS"/>
    <x v="19"/>
    <s v="DES FIN ACCT BUS TRANSFORM"/>
    <s v="LEGISLATIVE: ADMINISTRATION"/>
  </r>
  <r>
    <x v="1"/>
    <x v="19"/>
    <x v="9"/>
    <s v="55021"/>
    <s v="5188100"/>
    <x v="0"/>
    <x v="0"/>
    <s v="ITS EXISTING PROGRAM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21"/>
    <s v="5188100"/>
    <x v="1"/>
    <x v="0"/>
    <s v="ITS EXISTING PROGRAM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25"/>
    <s v="5188100"/>
    <x v="0"/>
    <x v="0"/>
    <s v="ITS INFRASTRUCTURE EXPEND"/>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25"/>
    <s v="5188100"/>
    <x v="1"/>
    <x v="0"/>
    <s v="ITS INFRASTRUCTURE EXPEND"/>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32"/>
    <s v="5188100"/>
    <x v="0"/>
    <x v="0"/>
    <s v="TELECOM OVERHEAD"/>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32"/>
    <s v="5188100"/>
    <x v="1"/>
    <x v="0"/>
    <s v="TELECOM OVERHEAD"/>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40"/>
    <s v="5188100"/>
    <x v="0"/>
    <x v="0"/>
    <s v="COUNTY PARKING GARAGE LO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040"/>
    <s v="5188100"/>
    <x v="1"/>
    <x v="0"/>
    <s v="COUNTY PARKING GARAGE LO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44"/>
    <s v="5188100"/>
    <x v="0"/>
    <x v="0"/>
    <s v="PROPERTY SERVICE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44"/>
    <s v="5188100"/>
    <x v="1"/>
    <x v="0"/>
    <s v="PROPERTY SERVICE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45"/>
    <s v="5188100"/>
    <x v="0"/>
    <x v="0"/>
    <s v="FACILITIES MANAGEMENT"/>
    <s v="50000-PROGRAM EXPENDITURE BUDGET"/>
    <s v="55000-INTRAGOVERNMENTAL SERVICES"/>
    <m/>
    <n v="0"/>
    <n v="0"/>
    <n v="1597.93"/>
    <n v="0"/>
    <n v="-1597.93"/>
    <s v="N/A"/>
    <n v="0"/>
    <n v="0"/>
    <n v="331.63"/>
    <n v="835.52"/>
    <n v="285.86"/>
    <n v="0"/>
    <n v="144.92000000000002"/>
    <n v="0"/>
    <n v="0"/>
    <n v="0"/>
    <n v="0"/>
    <n v="0"/>
    <n v="0"/>
    <s v="OIRM CAPITAL PROJECTS"/>
    <x v="19"/>
    <s v="DES FIN ACCT BUS TRANSFORM"/>
    <s v="INFORMATION TECHNOLOGY: ADMINISTRATION"/>
  </r>
  <r>
    <x v="1"/>
    <x v="19"/>
    <x v="9"/>
    <s v="55145"/>
    <s v="5188100"/>
    <x v="1"/>
    <x v="0"/>
    <s v="FACILITIES MANAGEMEN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59"/>
    <s v="5188100"/>
    <x v="0"/>
    <x v="0"/>
    <s v="FMD COPY CENTER"/>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59"/>
    <s v="5188100"/>
    <x v="1"/>
    <x v="0"/>
    <s v="FMD COPY CENTER"/>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60"/>
    <s v="5188100"/>
    <x v="0"/>
    <x v="0"/>
    <s v="CONST FACILITY MGM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160"/>
    <s v="5188100"/>
    <x v="1"/>
    <x v="0"/>
    <s v="CONST FACILITY MGMT"/>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331"/>
    <s v="5188100"/>
    <x v="0"/>
    <x v="0"/>
    <s v="LONG TERM LEASE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5331"/>
    <s v="5188100"/>
    <x v="1"/>
    <x v="0"/>
    <s v="LONG TERM LEASES"/>
    <s v="50000-PROGRAM EXPENDITURE BUDGET"/>
    <s v="55000-INTRAGOVERNMENTAL SERVICES"/>
    <m/>
    <n v="0"/>
    <n v="0"/>
    <n v="0"/>
    <n v="0"/>
    <n v="0"/>
    <s v="N/A"/>
    <n v="0"/>
    <n v="0"/>
    <n v="0"/>
    <n v="0"/>
    <n v="0"/>
    <n v="0"/>
    <n v="0"/>
    <n v="0"/>
    <n v="0"/>
    <n v="0"/>
    <n v="0"/>
    <n v="0"/>
    <n v="0"/>
    <s v="OIRM CAPITAL PROJECTS"/>
    <x v="19"/>
    <s v="DES FIN ACCT BUS TRANSFORM"/>
    <s v="INFORMATION TECHNOLOGY: ADMINISTRATION"/>
  </r>
  <r>
    <x v="1"/>
    <x v="19"/>
    <x v="9"/>
    <s v="56730"/>
    <s v="5188100"/>
    <x v="0"/>
    <x v="0"/>
    <s v="OFFICE EQUIPMENT"/>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6730"/>
    <s v="5188100"/>
    <x v="1"/>
    <x v="0"/>
    <s v="OFFICE EQUIPMENT"/>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6741"/>
    <s v="5111000"/>
    <x v="0"/>
    <x v="0"/>
    <s v="EDP HARDWARE"/>
    <s v="50000-PROGRAM EXPENDITURE BUDGET"/>
    <s v="56000-CAPITAL OUTLAY"/>
    <m/>
    <n v="0"/>
    <n v="0"/>
    <n v="0"/>
    <n v="0"/>
    <n v="0"/>
    <s v="N/A"/>
    <n v="0"/>
    <n v="0"/>
    <n v="0"/>
    <n v="0"/>
    <n v="0"/>
    <n v="0"/>
    <n v="0"/>
    <n v="0"/>
    <n v="0"/>
    <n v="0"/>
    <n v="0"/>
    <n v="0"/>
    <n v="0"/>
    <s v="OIRM CAPITAL PROJECTS"/>
    <x v="19"/>
    <s v="DES FIN ACCT BUS TRANSFORM"/>
    <s v="LEGISLATIVE: ADMINISTRATION"/>
  </r>
  <r>
    <x v="1"/>
    <x v="19"/>
    <x v="9"/>
    <s v="56741"/>
    <s v="5111000"/>
    <x v="1"/>
    <x v="0"/>
    <s v="EDP HARDWARE"/>
    <s v="50000-PROGRAM EXPENDITURE BUDGET"/>
    <s v="56000-CAPITAL OUTLAY"/>
    <m/>
    <n v="0"/>
    <n v="0"/>
    <n v="0"/>
    <n v="0"/>
    <n v="0"/>
    <s v="N/A"/>
    <n v="0"/>
    <n v="0"/>
    <n v="0"/>
    <n v="0"/>
    <n v="0"/>
    <n v="0"/>
    <n v="0"/>
    <n v="0"/>
    <n v="0"/>
    <n v="0"/>
    <n v="0"/>
    <n v="0"/>
    <n v="0"/>
    <s v="OIRM CAPITAL PROJECTS"/>
    <x v="19"/>
    <s v="DES FIN ACCT BUS TRANSFORM"/>
    <s v="LEGISLATIVE: ADMINISTRATION"/>
  </r>
  <r>
    <x v="1"/>
    <x v="19"/>
    <x v="9"/>
    <s v="56741"/>
    <s v="5188100"/>
    <x v="0"/>
    <x v="0"/>
    <s v="EDP HARDWARE"/>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6741"/>
    <s v="5188100"/>
    <x v="1"/>
    <x v="0"/>
    <s v="EDP HARDWARE"/>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6742"/>
    <s v="5188100"/>
    <x v="0"/>
    <x v="0"/>
    <s v="EDP SOFTWARE"/>
    <s v="50000-PROGRAM EXPENDITURE BUDGET"/>
    <s v="56000-CAPITAL OUTLAY"/>
    <m/>
    <n v="0"/>
    <n v="0"/>
    <n v="116696.59"/>
    <n v="0"/>
    <n v="-116696.59"/>
    <s v="N/A"/>
    <n v="0"/>
    <n v="116696.59"/>
    <n v="0"/>
    <n v="0"/>
    <n v="0"/>
    <n v="0"/>
    <n v="0"/>
    <n v="0"/>
    <n v="0"/>
    <n v="0"/>
    <n v="0"/>
    <n v="0"/>
    <n v="0"/>
    <s v="OIRM CAPITAL PROJECTS"/>
    <x v="19"/>
    <s v="DES FIN ACCT BUS TRANSFORM"/>
    <s v="INFORMATION TECHNOLOGY: ADMINISTRATION"/>
  </r>
  <r>
    <x v="1"/>
    <x v="19"/>
    <x v="9"/>
    <s v="56742"/>
    <s v="5188100"/>
    <x v="1"/>
    <x v="0"/>
    <s v="EDP SOFTWARE"/>
    <s v="50000-PROGRAM EXPENDITURE BUDGET"/>
    <s v="56000-CAPITAL OUTLAY"/>
    <m/>
    <n v="0"/>
    <n v="0"/>
    <n v="0"/>
    <n v="0"/>
    <n v="0"/>
    <s v="N/A"/>
    <n v="0"/>
    <n v="0"/>
    <n v="0"/>
    <n v="0"/>
    <n v="0"/>
    <n v="0"/>
    <n v="0"/>
    <n v="0"/>
    <n v="0"/>
    <n v="0"/>
    <n v="0"/>
    <n v="0"/>
    <n v="0"/>
    <s v="OIRM CAPITAL PROJECTS"/>
    <x v="19"/>
    <s v="DES FIN ACCT BUS TRANSFORM"/>
    <s v="INFORMATION TECHNOLOGY: ADMINISTRATION"/>
  </r>
  <r>
    <x v="1"/>
    <x v="19"/>
    <x v="9"/>
    <s v="59100"/>
    <s v="5111000"/>
    <x v="0"/>
    <x v="0"/>
    <s v="EXPENDITURE CONVERSION"/>
    <s v="50000-PROGRAM EXPENDITURE BUDGET"/>
    <s v="59000-EXTRAORDINARY EXPENSES"/>
    <m/>
    <n v="0"/>
    <n v="0"/>
    <n v="0"/>
    <n v="0"/>
    <n v="0"/>
    <s v="N/A"/>
    <n v="0"/>
    <n v="0"/>
    <n v="0"/>
    <n v="0"/>
    <n v="0"/>
    <n v="0"/>
    <n v="0"/>
    <n v="0"/>
    <n v="0"/>
    <n v="0"/>
    <n v="0"/>
    <n v="0"/>
    <n v="0"/>
    <s v="OIRM CAPITAL PROJECTS"/>
    <x v="19"/>
    <s v="DES FIN ACCT BUS TRANSFORM"/>
    <s v="LEGISLATIVE: ADMINISTRATION"/>
  </r>
  <r>
    <x v="1"/>
    <x v="19"/>
    <x v="9"/>
    <s v="59100"/>
    <s v="5111000"/>
    <x v="1"/>
    <x v="0"/>
    <s v="EXPENDITURE CONVERSION"/>
    <s v="50000-PROGRAM EXPENDITURE BUDGET"/>
    <s v="59000-EXTRAORDINARY EXPENSES"/>
    <m/>
    <n v="0"/>
    <n v="0"/>
    <n v="0"/>
    <n v="0"/>
    <n v="0"/>
    <s v="N/A"/>
    <n v="0"/>
    <n v="0"/>
    <n v="0"/>
    <n v="0"/>
    <n v="0"/>
    <n v="0"/>
    <n v="0"/>
    <n v="0"/>
    <n v="0"/>
    <n v="0"/>
    <n v="0"/>
    <n v="0"/>
    <n v="0"/>
    <s v="OIRM CAPITAL PROJECTS"/>
    <x v="19"/>
    <s v="DES FIN ACCT BUS TRANSFORM"/>
    <s v="LEGISLATIVE: ADMINISTRATION"/>
  </r>
  <r>
    <x v="1"/>
    <x v="20"/>
    <x v="9"/>
    <s v="51110"/>
    <s v="5111000"/>
    <x v="0"/>
    <x v="0"/>
    <s v="REGULAR SALARIED EMPLOYEE"/>
    <s v="50000-PROGRAM EXPENDITURE BUDGET"/>
    <s v="51000-WAGES AND BENEFITS"/>
    <s v="51100-SALARIES/WAGES"/>
    <n v="0"/>
    <n v="0"/>
    <n v="0"/>
    <n v="0"/>
    <n v="0"/>
    <s v="N/A"/>
    <n v="0"/>
    <n v="0"/>
    <n v="0"/>
    <n v="0"/>
    <n v="0"/>
    <n v="0"/>
    <n v="0"/>
    <n v="0"/>
    <n v="0"/>
    <n v="0"/>
    <n v="0"/>
    <n v="0"/>
    <n v="0"/>
    <s v="OIRM CAPITAL PROJECTS"/>
    <x v="20"/>
    <s v="DES FIN ACCT BUS TRANSFORM"/>
    <s v="LEGISLATIVE: ADMINISTRATION"/>
  </r>
  <r>
    <x v="1"/>
    <x v="20"/>
    <x v="9"/>
    <s v="51110"/>
    <s v="5111000"/>
    <x v="1"/>
    <x v="0"/>
    <s v="REGULAR SALARIED EMPLOYEE"/>
    <s v="50000-PROGRAM EXPENDITURE BUDGET"/>
    <s v="51000-WAGES AND BENEFITS"/>
    <s v="51100-SALARIES/WAGES"/>
    <n v="0"/>
    <n v="0"/>
    <n v="0"/>
    <n v="0"/>
    <n v="0"/>
    <s v="N/A"/>
    <n v="0"/>
    <n v="0"/>
    <n v="0"/>
    <n v="0"/>
    <n v="0"/>
    <n v="0"/>
    <n v="0"/>
    <n v="0"/>
    <n v="0"/>
    <n v="0"/>
    <n v="0"/>
    <n v="0"/>
    <n v="0"/>
    <s v="OIRM CAPITAL PROJECTS"/>
    <x v="20"/>
    <s v="DES FIN ACCT BUS TRANSFORM"/>
    <s v="LEGISLATIVE: ADMINISTRATION"/>
  </r>
  <r>
    <x v="1"/>
    <x v="20"/>
    <x v="9"/>
    <s v="51198"/>
    <s v="5111000"/>
    <x v="0"/>
    <x v="0"/>
    <s v="SALARIES AND WAGES REIMB"/>
    <s v="50000-PROGRAM EXPENDITURE BUDGET"/>
    <s v="51000-WAGES AND BENEFITS"/>
    <s v="51100-SALARIES/WAGES"/>
    <n v="0"/>
    <n v="0"/>
    <n v="539538.57000000007"/>
    <n v="0"/>
    <n v="-539538.57000000007"/>
    <s v="N/A"/>
    <n v="0"/>
    <n v="539538.57000000007"/>
    <n v="0"/>
    <n v="0"/>
    <n v="0"/>
    <n v="0"/>
    <n v="0"/>
    <n v="0"/>
    <n v="0"/>
    <n v="0"/>
    <n v="0"/>
    <n v="0"/>
    <n v="0"/>
    <s v="OIRM CAPITAL PROJECTS"/>
    <x v="20"/>
    <s v="DES FIN ACCT BUS TRANSFORM"/>
    <s v="LEGISLATIVE: ADMINISTRATION"/>
  </r>
  <r>
    <x v="1"/>
    <x v="20"/>
    <x v="9"/>
    <s v="51198"/>
    <s v="5111000"/>
    <x v="1"/>
    <x v="0"/>
    <s v="SALARIES AND WAGES REIMB"/>
    <s v="50000-PROGRAM EXPENDITURE BUDGET"/>
    <s v="51000-WAGES AND BENEFITS"/>
    <s v="51100-SALARIES/WAGES"/>
    <n v="0"/>
    <n v="0"/>
    <n v="0"/>
    <n v="0"/>
    <n v="0"/>
    <s v="N/A"/>
    <n v="0"/>
    <n v="0"/>
    <n v="0"/>
    <n v="0"/>
    <n v="0"/>
    <n v="0"/>
    <n v="0"/>
    <n v="0"/>
    <n v="0"/>
    <n v="0"/>
    <n v="0"/>
    <n v="0"/>
    <n v="0"/>
    <s v="OIRM CAPITAL PROJECTS"/>
    <x v="20"/>
    <s v="DES FIN ACCT BUS TRANSFORM"/>
    <s v="LEGISLATIVE: ADMINISTRATION"/>
  </r>
  <r>
    <x v="1"/>
    <x v="20"/>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30"/>
    <s v="5111000"/>
    <x v="0"/>
    <x v="0"/>
    <s v="RETIREMENT"/>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1330"/>
    <s v="5111000"/>
    <x v="1"/>
    <x v="0"/>
    <s v="RETIREMENT"/>
    <s v="50000-PROGRAM EXPENDITURE BUDGET"/>
    <s v="51000-WAGES AND BENEFITS"/>
    <s v="51300-PERSONNEL BENEFITS"/>
    <n v="0"/>
    <n v="0"/>
    <n v="0"/>
    <n v="0"/>
    <n v="0"/>
    <s v="N/A"/>
    <n v="0"/>
    <n v="0"/>
    <n v="0"/>
    <n v="0"/>
    <n v="0"/>
    <n v="0"/>
    <n v="0"/>
    <n v="0"/>
    <n v="0"/>
    <n v="0"/>
    <n v="0"/>
    <n v="0"/>
    <n v="0"/>
    <s v="OIRM CAPITAL PROJECTS"/>
    <x v="20"/>
    <s v="DES FIN ACCT BUS TRANSFORM"/>
    <s v="LEGISLATIVE: ADMINISTRATION"/>
  </r>
  <r>
    <x v="1"/>
    <x v="20"/>
    <x v="9"/>
    <s v="52205"/>
    <s v="5111000"/>
    <x v="0"/>
    <x v="0"/>
    <s v="SUPPLIES FOOD"/>
    <s v="50000-PROGRAM EXPENDITURE BUDGET"/>
    <s v="52000-SUPPLIES"/>
    <m/>
    <n v="0"/>
    <n v="0"/>
    <n v="0"/>
    <n v="0"/>
    <n v="0"/>
    <s v="N/A"/>
    <n v="0"/>
    <n v="0"/>
    <n v="0"/>
    <n v="0"/>
    <n v="0"/>
    <n v="0"/>
    <n v="0"/>
    <n v="0"/>
    <n v="0"/>
    <n v="0"/>
    <n v="0"/>
    <n v="0"/>
    <n v="0"/>
    <s v="OIRM CAPITAL PROJECTS"/>
    <x v="20"/>
    <s v="DES FIN ACCT BUS TRANSFORM"/>
    <s v="LEGISLATIVE: ADMINISTRATION"/>
  </r>
  <r>
    <x v="1"/>
    <x v="20"/>
    <x v="9"/>
    <s v="52205"/>
    <s v="5111000"/>
    <x v="1"/>
    <x v="0"/>
    <s v="SUPPLIES FOOD"/>
    <s v="50000-PROGRAM EXPENDITURE BUDGET"/>
    <s v="52000-SUPPLIES"/>
    <m/>
    <n v="0"/>
    <n v="0"/>
    <n v="0"/>
    <n v="0"/>
    <n v="0"/>
    <s v="N/A"/>
    <n v="0"/>
    <n v="0"/>
    <n v="0"/>
    <n v="0"/>
    <n v="0"/>
    <n v="0"/>
    <n v="0"/>
    <n v="0"/>
    <n v="0"/>
    <n v="0"/>
    <n v="0"/>
    <n v="0"/>
    <n v="0"/>
    <s v="OIRM CAPITAL PROJECTS"/>
    <x v="20"/>
    <s v="DES FIN ACCT BUS TRANSFORM"/>
    <s v="LEGISLATIVE: ADMINISTRATION"/>
  </r>
  <r>
    <x v="1"/>
    <x v="20"/>
    <x v="9"/>
    <s v="53104"/>
    <s v="5111000"/>
    <x v="0"/>
    <x v="0"/>
    <s v="CONSULTANT SERVICES"/>
    <s v="50000-PROGRAM EXPENDITURE BUDGET"/>
    <s v="53000-SERVICES-OTHER CHARGES"/>
    <m/>
    <n v="0"/>
    <n v="0"/>
    <n v="61527.130000000005"/>
    <n v="-101828.71"/>
    <n v="40301.58"/>
    <s v="N/A"/>
    <n v="22815"/>
    <n v="38712.129999999997"/>
    <n v="0"/>
    <n v="0"/>
    <n v="0"/>
    <n v="0"/>
    <n v="0"/>
    <n v="0"/>
    <n v="0"/>
    <n v="0"/>
    <n v="0"/>
    <n v="0"/>
    <n v="0"/>
    <s v="OIRM CAPITAL PROJECTS"/>
    <x v="20"/>
    <s v="DES FIN ACCT BUS TRANSFORM"/>
    <s v="LEGISLATIVE: ADMINISTRATION"/>
  </r>
  <r>
    <x v="1"/>
    <x v="20"/>
    <x v="9"/>
    <s v="53104"/>
    <s v="5111000"/>
    <x v="1"/>
    <x v="0"/>
    <s v="CONSULTANT SERVICES"/>
    <s v="50000-PROGRAM EXPENDITURE BUDGET"/>
    <s v="53000-SERVICES-OTHER CHARGES"/>
    <m/>
    <n v="0"/>
    <n v="0"/>
    <n v="0"/>
    <n v="0"/>
    <n v="0"/>
    <s v="N/A"/>
    <n v="0"/>
    <n v="0"/>
    <n v="0"/>
    <n v="0"/>
    <n v="0"/>
    <n v="0"/>
    <n v="0"/>
    <n v="0"/>
    <n v="0"/>
    <n v="0"/>
    <n v="0"/>
    <n v="0"/>
    <n v="0"/>
    <s v="OIRM CAPITAL PROJECTS"/>
    <x v="20"/>
    <s v="DES FIN ACCT BUS TRANSFORM"/>
    <s v="LEGISLATIVE: ADMINISTRATION"/>
  </r>
  <r>
    <x v="1"/>
    <x v="20"/>
    <x v="9"/>
    <s v="53117"/>
    <s v="5111000"/>
    <x v="0"/>
    <x v="0"/>
    <s v="TEMPORARY HELP"/>
    <s v="50000-PROGRAM EXPENDITURE BUDGET"/>
    <s v="53000-SERVICES-OTHER CHARGES"/>
    <m/>
    <n v="0"/>
    <n v="0"/>
    <n v="-20.97"/>
    <n v="-49378.65"/>
    <n v="49399.62"/>
    <s v="N/A"/>
    <n v="0"/>
    <n v="0"/>
    <n v="0"/>
    <n v="0"/>
    <n v="0"/>
    <n v="0"/>
    <n v="0"/>
    <n v="0"/>
    <n v="0"/>
    <n v="-20.97"/>
    <n v="0"/>
    <n v="0"/>
    <n v="0"/>
    <s v="OIRM CAPITAL PROJECTS"/>
    <x v="20"/>
    <s v="DES FIN ACCT BUS TRANSFORM"/>
    <s v="LEGISLATIVE: ADMINISTRATION"/>
  </r>
  <r>
    <x v="1"/>
    <x v="20"/>
    <x v="9"/>
    <s v="53117"/>
    <s v="5111000"/>
    <x v="1"/>
    <x v="0"/>
    <s v="TEMPORARY HELP"/>
    <s v="50000-PROGRAM EXPENDITURE BUDGET"/>
    <s v="53000-SERVICES-OTHER CHARGES"/>
    <m/>
    <n v="0"/>
    <n v="0"/>
    <n v="0"/>
    <n v="0"/>
    <n v="0"/>
    <s v="N/A"/>
    <n v="0"/>
    <n v="0"/>
    <n v="0"/>
    <n v="0"/>
    <n v="0"/>
    <n v="0"/>
    <n v="0"/>
    <n v="0"/>
    <n v="0"/>
    <n v="0"/>
    <n v="0"/>
    <n v="0"/>
    <n v="0"/>
    <s v="OIRM CAPITAL PROJECTS"/>
    <x v="20"/>
    <s v="DES FIN ACCT BUS TRANSFORM"/>
    <s v="LEGISLATIVE: ADMINISTRATION"/>
  </r>
  <r>
    <x v="1"/>
    <x v="21"/>
    <x v="9"/>
    <s v="51110"/>
    <s v="5111000"/>
    <x v="0"/>
    <x v="0"/>
    <s v="REGULAR SALARIED EMPLOYEE"/>
    <s v="50000-PROGRAM EXPENDITURE BUDGET"/>
    <s v="51000-WAGES AND BENEFITS"/>
    <s v="51100-SALARIES/WAGES"/>
    <n v="0"/>
    <n v="0"/>
    <n v="-6367.6900000000005"/>
    <n v="0"/>
    <n v="6367.6900000000005"/>
    <s v="N/A"/>
    <n v="2329.92"/>
    <n v="1600.51"/>
    <n v="-10298.120000000001"/>
    <n v="0"/>
    <n v="0"/>
    <n v="0"/>
    <n v="0"/>
    <n v="0"/>
    <n v="0"/>
    <n v="0"/>
    <n v="0"/>
    <n v="0"/>
    <n v="0"/>
    <s v="OIRM CAPITAL PROJECTS"/>
    <x v="21"/>
    <s v="DES FIN ACCT BUS TRANSFORM"/>
    <s v="LEGISLATIVE: ADMINISTRATION"/>
  </r>
  <r>
    <x v="1"/>
    <x v="21"/>
    <x v="9"/>
    <s v="51110"/>
    <s v="5111000"/>
    <x v="1"/>
    <x v="0"/>
    <s v="REGULAR SALARIED EMPLOYEE"/>
    <s v="50000-PROGRAM EXPENDITURE BUDGET"/>
    <s v="51000-WAGES AND BENEFITS"/>
    <s v="51100-SALARIES/WAGES"/>
    <n v="0"/>
    <n v="0"/>
    <n v="0"/>
    <n v="0"/>
    <n v="0"/>
    <s v="N/A"/>
    <n v="0"/>
    <n v="0"/>
    <n v="0"/>
    <n v="0"/>
    <n v="0"/>
    <n v="0"/>
    <n v="0"/>
    <n v="0"/>
    <n v="0"/>
    <n v="0"/>
    <n v="0"/>
    <n v="0"/>
    <n v="0"/>
    <s v="OIRM CAPITAL PROJECTS"/>
    <x v="21"/>
    <s v="DES FIN ACCT BUS TRANSFORM"/>
    <s v="LEGISLATIVE: ADMINISTRATION"/>
  </r>
  <r>
    <x v="1"/>
    <x v="21"/>
    <x v="9"/>
    <s v="51130"/>
    <s v="5111000"/>
    <x v="0"/>
    <x v="0"/>
    <s v="OVERTIME"/>
    <s v="50000-PROGRAM EXPENDITURE BUDGET"/>
    <s v="51000-WAGES AND BENEFITS"/>
    <s v="51100-SALARIES/WAGES"/>
    <n v="0"/>
    <n v="0"/>
    <n v="0"/>
    <n v="0"/>
    <n v="0"/>
    <s v="N/A"/>
    <n v="0"/>
    <n v="0"/>
    <n v="0"/>
    <n v="0"/>
    <n v="0"/>
    <n v="0"/>
    <n v="0"/>
    <n v="0"/>
    <n v="0"/>
    <n v="0"/>
    <n v="0"/>
    <n v="0"/>
    <n v="0"/>
    <s v="OIRM CAPITAL PROJECTS"/>
    <x v="21"/>
    <s v="DES FIN ACCT BUS TRANSFORM"/>
    <s v="LEGISLATIVE: ADMINISTRATION"/>
  </r>
  <r>
    <x v="1"/>
    <x v="21"/>
    <x v="9"/>
    <s v="51130"/>
    <s v="5111000"/>
    <x v="1"/>
    <x v="0"/>
    <s v="OVERTIME"/>
    <s v="50000-PROGRAM EXPENDITURE BUDGET"/>
    <s v="51000-WAGES AND BENEFITS"/>
    <s v="51100-SALARIES/WAGES"/>
    <n v="0"/>
    <n v="0"/>
    <n v="0"/>
    <n v="0"/>
    <n v="0"/>
    <s v="N/A"/>
    <n v="0"/>
    <n v="0"/>
    <n v="0"/>
    <n v="0"/>
    <n v="0"/>
    <n v="0"/>
    <n v="0"/>
    <n v="0"/>
    <n v="0"/>
    <n v="0"/>
    <n v="0"/>
    <n v="0"/>
    <n v="0"/>
    <s v="OIRM CAPITAL PROJECTS"/>
    <x v="21"/>
    <s v="DES FIN ACCT BUS TRANSFORM"/>
    <s v="LEGISLATIVE: ADMINISTRATION"/>
  </r>
  <r>
    <x v="1"/>
    <x v="21"/>
    <x v="9"/>
    <s v="51198"/>
    <s v="5111000"/>
    <x v="0"/>
    <x v="0"/>
    <s v="SALARIES AND WAGES REIMB"/>
    <s v="50000-PROGRAM EXPENDITURE BUDGET"/>
    <s v="51000-WAGES AND BENEFITS"/>
    <s v="51100-SALARIES/WAGES"/>
    <n v="0"/>
    <n v="0"/>
    <n v="760731.4"/>
    <n v="0"/>
    <n v="-760731.4"/>
    <s v="N/A"/>
    <n v="0"/>
    <n v="760731.4"/>
    <n v="0"/>
    <n v="0"/>
    <n v="0"/>
    <n v="0"/>
    <n v="0"/>
    <n v="0"/>
    <n v="0"/>
    <n v="0"/>
    <n v="0"/>
    <n v="0"/>
    <n v="0"/>
    <s v="OIRM CAPITAL PROJECTS"/>
    <x v="21"/>
    <s v="DES FIN ACCT BUS TRANSFORM"/>
    <s v="LEGISLATIVE: ADMINISTRATION"/>
  </r>
  <r>
    <x v="1"/>
    <x v="21"/>
    <x v="9"/>
    <s v="51198"/>
    <s v="5111000"/>
    <x v="1"/>
    <x v="0"/>
    <s v="SALARIES AND WAGES REIMB"/>
    <s v="50000-PROGRAM EXPENDITURE BUDGET"/>
    <s v="51000-WAGES AND BENEFITS"/>
    <s v="51100-SALARIES/WAGES"/>
    <n v="0"/>
    <n v="0"/>
    <n v="0"/>
    <n v="0"/>
    <n v="0"/>
    <s v="N/A"/>
    <n v="0"/>
    <n v="0"/>
    <n v="0"/>
    <n v="0"/>
    <n v="0"/>
    <n v="0"/>
    <n v="0"/>
    <n v="0"/>
    <n v="0"/>
    <n v="0"/>
    <n v="0"/>
    <n v="0"/>
    <n v="0"/>
    <s v="OIRM CAPITAL PROJECTS"/>
    <x v="21"/>
    <s v="DES FIN ACCT BUS TRANSFORM"/>
    <s v="LEGISLATIVE: ADMINISTRATION"/>
  </r>
  <r>
    <x v="1"/>
    <x v="21"/>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30"/>
    <s v="5111000"/>
    <x v="0"/>
    <x v="0"/>
    <s v="RETIREMENT"/>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30"/>
    <s v="5111000"/>
    <x v="1"/>
    <x v="0"/>
    <s v="RETIREMENT"/>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55"/>
    <s v="5111000"/>
    <x v="0"/>
    <x v="0"/>
    <s v="FLEX BENEFIT CASHBACK"/>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55"/>
    <s v="5111000"/>
    <x v="1"/>
    <x v="0"/>
    <s v="FLEX BENEFIT CASHBACK"/>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98"/>
    <s v="5111000"/>
    <x v="0"/>
    <x v="0"/>
    <s v="LOAN IN OUT BNFTS MANUAL"/>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1398"/>
    <s v="5111000"/>
    <x v="1"/>
    <x v="0"/>
    <s v="LOAN IN OUT BNFTS MANUAL"/>
    <s v="50000-PROGRAM EXPENDITURE BUDGET"/>
    <s v="51000-WAGES AND BENEFITS"/>
    <s v="51300-PERSONNEL BENEFITS"/>
    <n v="0"/>
    <n v="0"/>
    <n v="0"/>
    <n v="0"/>
    <n v="0"/>
    <s v="N/A"/>
    <n v="0"/>
    <n v="0"/>
    <n v="0"/>
    <n v="0"/>
    <n v="0"/>
    <n v="0"/>
    <n v="0"/>
    <n v="0"/>
    <n v="0"/>
    <n v="0"/>
    <n v="0"/>
    <n v="0"/>
    <n v="0"/>
    <s v="OIRM CAPITAL PROJECTS"/>
    <x v="21"/>
    <s v="DES FIN ACCT BUS TRANSFORM"/>
    <s v="LEGISLATIVE: ADMINISTRATION"/>
  </r>
  <r>
    <x v="1"/>
    <x v="21"/>
    <x v="9"/>
    <s v="52180"/>
    <s v="5111000"/>
    <x v="0"/>
    <x v="0"/>
    <s v="MINOR ASSET NON CONTR LT 5K"/>
    <s v="50000-PROGRAM EXPENDITURE BUDGET"/>
    <s v="52000-SUPPLIES"/>
    <m/>
    <n v="0"/>
    <n v="0"/>
    <n v="0"/>
    <n v="0"/>
    <n v="0"/>
    <s v="N/A"/>
    <n v="0"/>
    <n v="0"/>
    <n v="0"/>
    <n v="0"/>
    <n v="0"/>
    <n v="0"/>
    <n v="0"/>
    <n v="0"/>
    <n v="0"/>
    <n v="0"/>
    <n v="0"/>
    <n v="0"/>
    <n v="0"/>
    <s v="OIRM CAPITAL PROJECTS"/>
    <x v="21"/>
    <s v="DES FIN ACCT BUS TRANSFORM"/>
    <s v="LEGISLATIVE: ADMINISTRATION"/>
  </r>
  <r>
    <x v="1"/>
    <x v="21"/>
    <x v="9"/>
    <s v="52180"/>
    <s v="5111000"/>
    <x v="1"/>
    <x v="0"/>
    <s v="MINOR ASSET NON CONTR LT 5K"/>
    <s v="50000-PROGRAM EXPENDITURE BUDGET"/>
    <s v="52000-SUPPLIES"/>
    <m/>
    <n v="0"/>
    <n v="0"/>
    <n v="0"/>
    <n v="0"/>
    <n v="0"/>
    <s v="N/A"/>
    <n v="0"/>
    <n v="0"/>
    <n v="0"/>
    <n v="0"/>
    <n v="0"/>
    <n v="0"/>
    <n v="0"/>
    <n v="0"/>
    <n v="0"/>
    <n v="0"/>
    <n v="0"/>
    <n v="0"/>
    <n v="0"/>
    <s v="OIRM CAPITAL PROJECTS"/>
    <x v="21"/>
    <s v="DES FIN ACCT BUS TRANSFORM"/>
    <s v="LEGISLATIVE: ADMINISTRATION"/>
  </r>
  <r>
    <x v="1"/>
    <x v="21"/>
    <x v="9"/>
    <s v="52190"/>
    <s v="5111000"/>
    <x v="0"/>
    <x v="0"/>
    <s v="SUPPLIES IT"/>
    <s v="50000-PROGRAM EXPENDITURE BUDGET"/>
    <s v="52000-SUPPLIES"/>
    <m/>
    <n v="0"/>
    <n v="0"/>
    <n v="0"/>
    <n v="0"/>
    <n v="0"/>
    <s v="N/A"/>
    <n v="0"/>
    <n v="0"/>
    <n v="0"/>
    <n v="0"/>
    <n v="0"/>
    <n v="0"/>
    <n v="0"/>
    <n v="0"/>
    <n v="0"/>
    <n v="0"/>
    <n v="0"/>
    <n v="0"/>
    <n v="0"/>
    <s v="OIRM CAPITAL PROJECTS"/>
    <x v="21"/>
    <s v="DES FIN ACCT BUS TRANSFORM"/>
    <s v="LEGISLATIVE: ADMINISTRATION"/>
  </r>
  <r>
    <x v="1"/>
    <x v="21"/>
    <x v="9"/>
    <s v="52190"/>
    <s v="5111000"/>
    <x v="1"/>
    <x v="0"/>
    <s v="SUPPLIES IT"/>
    <s v="50000-PROGRAM EXPENDITURE BUDGET"/>
    <s v="52000-SUPPLIES"/>
    <m/>
    <n v="0"/>
    <n v="0"/>
    <n v="0"/>
    <n v="0"/>
    <n v="0"/>
    <s v="N/A"/>
    <n v="0"/>
    <n v="0"/>
    <n v="0"/>
    <n v="0"/>
    <n v="0"/>
    <n v="0"/>
    <n v="0"/>
    <n v="0"/>
    <n v="0"/>
    <n v="0"/>
    <n v="0"/>
    <n v="0"/>
    <n v="0"/>
    <s v="OIRM CAPITAL PROJECTS"/>
    <x v="21"/>
    <s v="DES FIN ACCT BUS TRANSFORM"/>
    <s v="LEGISLATIVE: ADMINISTRATION"/>
  </r>
  <r>
    <x v="1"/>
    <x v="21"/>
    <x v="9"/>
    <s v="53102"/>
    <s v="5111000"/>
    <x v="0"/>
    <x v="0"/>
    <s v="PROFESSIONAL SERVICES"/>
    <s v="50000-PROGRAM EXPENDITURE BUDGET"/>
    <s v="53000-SERVICES-OTHER CHARGES"/>
    <m/>
    <n v="0"/>
    <n v="0"/>
    <n v="235000"/>
    <n v="0"/>
    <n v="-235000"/>
    <s v="N/A"/>
    <n v="0"/>
    <n v="235000"/>
    <n v="0"/>
    <n v="0"/>
    <n v="0"/>
    <n v="0"/>
    <n v="0"/>
    <n v="0"/>
    <n v="0"/>
    <n v="0"/>
    <n v="0"/>
    <n v="0"/>
    <n v="0"/>
    <s v="OIRM CAPITAL PROJECTS"/>
    <x v="21"/>
    <s v="DES FIN ACCT BUS TRANSFORM"/>
    <s v="LEGISLATIVE: ADMINISTRATION"/>
  </r>
  <r>
    <x v="1"/>
    <x v="21"/>
    <x v="9"/>
    <s v="53102"/>
    <s v="5111000"/>
    <x v="1"/>
    <x v="0"/>
    <s v="PROFESSIONAL SERVICE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104"/>
    <s v="5111000"/>
    <x v="0"/>
    <x v="0"/>
    <s v="CONSULTANT SERVICES"/>
    <s v="50000-PROGRAM EXPENDITURE BUDGET"/>
    <s v="53000-SERVICES-OTHER CHARGES"/>
    <m/>
    <n v="0"/>
    <n v="0"/>
    <n v="182580"/>
    <n v="-391745.87"/>
    <n v="209165.87"/>
    <s v="N/A"/>
    <n v="101960"/>
    <n v="30967.5"/>
    <n v="51430"/>
    <n v="0"/>
    <n v="0"/>
    <n v="-1777.5"/>
    <n v="0"/>
    <n v="0"/>
    <n v="0"/>
    <n v="0"/>
    <n v="0"/>
    <n v="0"/>
    <n v="0"/>
    <s v="OIRM CAPITAL PROJECTS"/>
    <x v="21"/>
    <s v="DES FIN ACCT BUS TRANSFORM"/>
    <s v="LEGISLATIVE: ADMINISTRATION"/>
  </r>
  <r>
    <x v="1"/>
    <x v="21"/>
    <x v="9"/>
    <s v="53104"/>
    <s v="5111000"/>
    <x v="1"/>
    <x v="0"/>
    <s v="CONSULTANT SERVICE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105"/>
    <s v="5111000"/>
    <x v="0"/>
    <x v="0"/>
    <s v="OTHER CONTRACTUAL PROF SVC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105"/>
    <s v="5111000"/>
    <x v="1"/>
    <x v="0"/>
    <s v="OTHER CONTRACTUAL PROF SVC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117"/>
    <s v="5111000"/>
    <x v="0"/>
    <x v="0"/>
    <s v="TEMPORARY HELP"/>
    <s v="50000-PROGRAM EXPENDITURE BUDGET"/>
    <s v="53000-SERVICES-OTHER CHARGES"/>
    <m/>
    <n v="0"/>
    <n v="0"/>
    <n v="0"/>
    <n v="-19697.34"/>
    <n v="19697.34"/>
    <s v="N/A"/>
    <n v="0"/>
    <n v="0"/>
    <n v="0"/>
    <n v="0"/>
    <n v="0"/>
    <n v="0"/>
    <n v="0"/>
    <n v="0"/>
    <n v="0"/>
    <n v="0"/>
    <n v="0"/>
    <n v="0"/>
    <n v="0"/>
    <s v="OIRM CAPITAL PROJECTS"/>
    <x v="21"/>
    <s v="DES FIN ACCT BUS TRANSFORM"/>
    <s v="LEGISLATIVE: ADMINISTRATION"/>
  </r>
  <r>
    <x v="1"/>
    <x v="21"/>
    <x v="9"/>
    <s v="53117"/>
    <s v="5111000"/>
    <x v="1"/>
    <x v="0"/>
    <s v="TEMPORARY HELP"/>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890"/>
    <s v="5111000"/>
    <x v="0"/>
    <x v="0"/>
    <s v="MISC SERVICES CHARGE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3890"/>
    <s v="5111000"/>
    <x v="1"/>
    <x v="0"/>
    <s v="MISC SERVICES CHARGES"/>
    <s v="50000-PROGRAM EXPENDITURE BUDGET"/>
    <s v="53000-SERVICES-OTHER CHARGES"/>
    <m/>
    <n v="0"/>
    <n v="0"/>
    <n v="0"/>
    <n v="0"/>
    <n v="0"/>
    <s v="N/A"/>
    <n v="0"/>
    <n v="0"/>
    <n v="0"/>
    <n v="0"/>
    <n v="0"/>
    <n v="0"/>
    <n v="0"/>
    <n v="0"/>
    <n v="0"/>
    <n v="0"/>
    <n v="0"/>
    <n v="0"/>
    <n v="0"/>
    <s v="OIRM CAPITAL PROJECTS"/>
    <x v="21"/>
    <s v="DES FIN ACCT BUS TRANSFORM"/>
    <s v="LEGISLATIVE: ADMINISTRATION"/>
  </r>
  <r>
    <x v="1"/>
    <x v="21"/>
    <x v="9"/>
    <s v="55145"/>
    <s v="5111000"/>
    <x v="0"/>
    <x v="0"/>
    <s v="FACILITIES MANAGEMENT"/>
    <s v="50000-PROGRAM EXPENDITURE BUDGET"/>
    <s v="55000-INTRAGOVERNMENTAL SERVICES"/>
    <m/>
    <n v="0"/>
    <n v="0"/>
    <n v="0"/>
    <n v="0"/>
    <n v="0"/>
    <s v="N/A"/>
    <n v="0"/>
    <n v="0"/>
    <n v="0"/>
    <n v="0"/>
    <n v="0"/>
    <n v="0"/>
    <n v="0"/>
    <n v="0"/>
    <n v="0"/>
    <n v="0"/>
    <n v="0"/>
    <n v="0"/>
    <n v="0"/>
    <s v="OIRM CAPITAL PROJECTS"/>
    <x v="21"/>
    <s v="DES FIN ACCT BUS TRANSFORM"/>
    <s v="LEGISLATIVE: ADMINISTRATION"/>
  </r>
  <r>
    <x v="1"/>
    <x v="21"/>
    <x v="9"/>
    <s v="55145"/>
    <s v="5111000"/>
    <x v="1"/>
    <x v="0"/>
    <s v="FACILITIES MANAGEMENT"/>
    <s v="50000-PROGRAM EXPENDITURE BUDGET"/>
    <s v="55000-INTRAGOVERNMENTAL SERVICES"/>
    <m/>
    <n v="0"/>
    <n v="0"/>
    <n v="0"/>
    <n v="0"/>
    <n v="0"/>
    <s v="N/A"/>
    <n v="0"/>
    <n v="0"/>
    <n v="0"/>
    <n v="0"/>
    <n v="0"/>
    <n v="0"/>
    <n v="0"/>
    <n v="0"/>
    <n v="0"/>
    <n v="0"/>
    <n v="0"/>
    <n v="0"/>
    <n v="0"/>
    <s v="OIRM CAPITAL PROJECTS"/>
    <x v="21"/>
    <s v="DES FIN ACCT BUS TRANSFORM"/>
    <s v="LEGISLATIVE: ADMINISTRATION"/>
  </r>
  <r>
    <x v="1"/>
    <x v="21"/>
    <x v="9"/>
    <s v="56741"/>
    <s v="5111000"/>
    <x v="0"/>
    <x v="0"/>
    <s v="EDP HARDWARE"/>
    <s v="50000-PROGRAM EXPENDITURE BUDGET"/>
    <s v="56000-CAPITAL OUTLAY"/>
    <m/>
    <n v="0"/>
    <n v="0"/>
    <n v="0"/>
    <n v="0"/>
    <n v="0"/>
    <s v="N/A"/>
    <n v="0"/>
    <n v="0"/>
    <n v="0"/>
    <n v="0"/>
    <n v="0"/>
    <n v="0"/>
    <n v="0"/>
    <n v="0"/>
    <n v="0"/>
    <n v="0"/>
    <n v="0"/>
    <n v="0"/>
    <n v="0"/>
    <s v="OIRM CAPITAL PROJECTS"/>
    <x v="21"/>
    <s v="DES FIN ACCT BUS TRANSFORM"/>
    <s v="LEGISLATIVE: ADMINISTRATION"/>
  </r>
  <r>
    <x v="1"/>
    <x v="21"/>
    <x v="9"/>
    <s v="56741"/>
    <s v="5111000"/>
    <x v="1"/>
    <x v="0"/>
    <s v="EDP HARDWARE"/>
    <s v="50000-PROGRAM EXPENDITURE BUDGET"/>
    <s v="56000-CAPITAL OUTLAY"/>
    <m/>
    <n v="0"/>
    <n v="0"/>
    <n v="0"/>
    <n v="0"/>
    <n v="0"/>
    <s v="N/A"/>
    <n v="0"/>
    <n v="0"/>
    <n v="0"/>
    <n v="0"/>
    <n v="0"/>
    <n v="0"/>
    <n v="0"/>
    <n v="0"/>
    <n v="0"/>
    <n v="0"/>
    <n v="0"/>
    <n v="0"/>
    <n v="0"/>
    <s v="OIRM CAPITAL PROJECTS"/>
    <x v="21"/>
    <s v="DES FIN ACCT BUS TRANSFORM"/>
    <s v="LEGISLATIVE: ADMINISTRATION"/>
  </r>
  <r>
    <x v="1"/>
    <x v="21"/>
    <x v="9"/>
    <s v="82100"/>
    <s v="5111000"/>
    <x v="0"/>
    <x v="0"/>
    <s v="EMPLOYER PAID BENEFITS"/>
    <s v="50000-PROGRAM EXPENDITURE BUDGET"/>
    <s v="82000-APPLIED OVERHEAD"/>
    <m/>
    <n v="0"/>
    <n v="0"/>
    <n v="0"/>
    <n v="0"/>
    <n v="0"/>
    <s v="N/A"/>
    <n v="0"/>
    <n v="0"/>
    <n v="0"/>
    <n v="0"/>
    <n v="0"/>
    <n v="0"/>
    <n v="0"/>
    <n v="0"/>
    <n v="0"/>
    <n v="0"/>
    <n v="0"/>
    <n v="0"/>
    <n v="0"/>
    <s v="OIRM CAPITAL PROJECTS"/>
    <x v="21"/>
    <s v="DES FIN ACCT BUS TRANSFORM"/>
    <s v="LEGISLATIVE: ADMINISTRATION"/>
  </r>
  <r>
    <x v="1"/>
    <x v="21"/>
    <x v="9"/>
    <s v="82100"/>
    <s v="5111000"/>
    <x v="1"/>
    <x v="0"/>
    <s v="EMPLOYER PAID BENEFITS"/>
    <s v="50000-PROGRAM EXPENDITURE BUDGET"/>
    <s v="82000-APPLIED OVERHEAD"/>
    <m/>
    <n v="0"/>
    <n v="0"/>
    <n v="0"/>
    <n v="0"/>
    <n v="0"/>
    <s v="N/A"/>
    <n v="0"/>
    <n v="0"/>
    <n v="0"/>
    <n v="0"/>
    <n v="0"/>
    <n v="0"/>
    <n v="0"/>
    <n v="0"/>
    <n v="0"/>
    <n v="0"/>
    <n v="0"/>
    <n v="0"/>
    <n v="0"/>
    <s v="OIRM CAPITAL PROJECTS"/>
    <x v="21"/>
    <s v="DES FIN ACCT BUS TRANSFORM"/>
    <s v="LEGISLATIVE: ADMINISTRATION"/>
  </r>
  <r>
    <x v="1"/>
    <x v="21"/>
    <x v="9"/>
    <s v="82200"/>
    <s v="5111000"/>
    <x v="0"/>
    <x v="0"/>
    <s v="PAID TIME OFF"/>
    <s v="50000-PROGRAM EXPENDITURE BUDGET"/>
    <s v="82000-APPLIED OVERHEAD"/>
    <m/>
    <n v="0"/>
    <n v="0"/>
    <n v="0"/>
    <n v="0"/>
    <n v="0"/>
    <s v="N/A"/>
    <n v="0"/>
    <n v="0"/>
    <n v="0"/>
    <n v="0"/>
    <n v="0"/>
    <n v="0"/>
    <n v="0"/>
    <n v="0"/>
    <n v="0"/>
    <n v="0"/>
    <n v="0"/>
    <n v="0"/>
    <n v="0"/>
    <s v="OIRM CAPITAL PROJECTS"/>
    <x v="21"/>
    <s v="DES FIN ACCT BUS TRANSFORM"/>
    <s v="LEGISLATIVE: ADMINISTRATION"/>
  </r>
  <r>
    <x v="1"/>
    <x v="21"/>
    <x v="9"/>
    <s v="82200"/>
    <s v="5111000"/>
    <x v="1"/>
    <x v="0"/>
    <s v="PAID TIME OFF"/>
    <s v="50000-PROGRAM EXPENDITURE BUDGET"/>
    <s v="82000-APPLIED OVERHEAD"/>
    <m/>
    <n v="0"/>
    <n v="0"/>
    <n v="0"/>
    <n v="0"/>
    <n v="0"/>
    <s v="N/A"/>
    <n v="0"/>
    <n v="0"/>
    <n v="0"/>
    <n v="0"/>
    <n v="0"/>
    <n v="0"/>
    <n v="0"/>
    <n v="0"/>
    <n v="0"/>
    <n v="0"/>
    <n v="0"/>
    <n v="0"/>
    <n v="0"/>
    <s v="OIRM CAPITAL PROJECTS"/>
    <x v="21"/>
    <s v="DES FIN ACCT BUS TRANSFORM"/>
    <s v="LEGISLATIVE: ADMINISTRATION"/>
  </r>
  <r>
    <x v="1"/>
    <x v="21"/>
    <x v="9"/>
    <s v="82300"/>
    <s v="5111000"/>
    <x v="0"/>
    <x v="0"/>
    <s v="INDIRECT COSTS"/>
    <s v="50000-PROGRAM EXPENDITURE BUDGET"/>
    <s v="82000-APPLIED OVERHEAD"/>
    <m/>
    <n v="0"/>
    <n v="0"/>
    <n v="0"/>
    <n v="0"/>
    <n v="0"/>
    <s v="N/A"/>
    <n v="0"/>
    <n v="0"/>
    <n v="0"/>
    <n v="0"/>
    <n v="0"/>
    <n v="0"/>
    <n v="0"/>
    <n v="0"/>
    <n v="0"/>
    <n v="0"/>
    <n v="0"/>
    <n v="0"/>
    <n v="0"/>
    <s v="OIRM CAPITAL PROJECTS"/>
    <x v="21"/>
    <s v="DES FIN ACCT BUS TRANSFORM"/>
    <s v="LEGISLATIVE: ADMINISTRATION"/>
  </r>
  <r>
    <x v="1"/>
    <x v="21"/>
    <x v="9"/>
    <s v="82300"/>
    <s v="5111000"/>
    <x v="1"/>
    <x v="0"/>
    <s v="INDIRECT COSTS"/>
    <s v="50000-PROGRAM EXPENDITURE BUDGET"/>
    <s v="82000-APPLIED OVERHEAD"/>
    <m/>
    <n v="0"/>
    <n v="0"/>
    <n v="0"/>
    <n v="0"/>
    <n v="0"/>
    <s v="N/A"/>
    <n v="0"/>
    <n v="0"/>
    <n v="0"/>
    <n v="0"/>
    <n v="0"/>
    <n v="0"/>
    <n v="0"/>
    <n v="0"/>
    <n v="0"/>
    <n v="0"/>
    <n v="0"/>
    <n v="0"/>
    <n v="0"/>
    <s v="OIRM CAPITAL PROJECTS"/>
    <x v="21"/>
    <s v="DES FIN ACCT BUS TRANSFORM"/>
    <s v="LEGISLATIVE: ADMINISTRATION"/>
  </r>
  <r>
    <x v="1"/>
    <x v="21"/>
    <x v="9"/>
    <s v="82500"/>
    <s v="5111000"/>
    <x v="0"/>
    <x v="0"/>
    <s v="OVERTIME BENEFITS"/>
    <s v="50000-PROGRAM EXPENDITURE BUDGET"/>
    <s v="82000-APPLIED OVERHEAD"/>
    <m/>
    <n v="0"/>
    <n v="0"/>
    <n v="0"/>
    <n v="0"/>
    <n v="0"/>
    <s v="N/A"/>
    <n v="0"/>
    <n v="0"/>
    <n v="0"/>
    <n v="0"/>
    <n v="0"/>
    <n v="0"/>
    <n v="0"/>
    <n v="0"/>
    <n v="0"/>
    <n v="0"/>
    <n v="0"/>
    <n v="0"/>
    <n v="0"/>
    <s v="OIRM CAPITAL PROJECTS"/>
    <x v="21"/>
    <s v="DES FIN ACCT BUS TRANSFORM"/>
    <s v="LEGISLATIVE: ADMINISTRATION"/>
  </r>
  <r>
    <x v="1"/>
    <x v="21"/>
    <x v="9"/>
    <s v="82500"/>
    <s v="5111000"/>
    <x v="1"/>
    <x v="0"/>
    <s v="OVERTIME BENEFITS"/>
    <s v="50000-PROGRAM EXPENDITURE BUDGET"/>
    <s v="82000-APPLIED OVERHEAD"/>
    <m/>
    <n v="0"/>
    <n v="0"/>
    <n v="0"/>
    <n v="0"/>
    <n v="0"/>
    <s v="N/A"/>
    <n v="0"/>
    <n v="0"/>
    <n v="0"/>
    <n v="0"/>
    <n v="0"/>
    <n v="0"/>
    <n v="0"/>
    <n v="0"/>
    <n v="0"/>
    <n v="0"/>
    <n v="0"/>
    <n v="0"/>
    <n v="0"/>
    <s v="OIRM CAPITAL PROJECTS"/>
    <x v="21"/>
    <s v="DES FIN ACCT BUS TRANSFORM"/>
    <s v="LEGISLATIVE: ADMINISTRATION"/>
  </r>
  <r>
    <x v="1"/>
    <x v="21"/>
    <x v="9"/>
    <s v="82700"/>
    <s v="5111000"/>
    <x v="0"/>
    <x v="0"/>
    <s v="INDUSTRIAL INSURANCE"/>
    <s v="50000-PROGRAM EXPENDITURE BUDGET"/>
    <s v="82000-APPLIED OVERHEAD"/>
    <m/>
    <n v="0"/>
    <n v="0"/>
    <n v="0"/>
    <n v="0"/>
    <n v="0"/>
    <s v="N/A"/>
    <n v="0"/>
    <n v="0"/>
    <n v="0"/>
    <n v="0"/>
    <n v="0"/>
    <n v="0"/>
    <n v="0"/>
    <n v="0"/>
    <n v="0"/>
    <n v="0"/>
    <n v="0"/>
    <n v="0"/>
    <n v="0"/>
    <s v="OIRM CAPITAL PROJECTS"/>
    <x v="21"/>
    <s v="DES FIN ACCT BUS TRANSFORM"/>
    <s v="LEGISLATIVE: ADMINISTRATION"/>
  </r>
  <r>
    <x v="1"/>
    <x v="21"/>
    <x v="9"/>
    <s v="82700"/>
    <s v="5111000"/>
    <x v="1"/>
    <x v="0"/>
    <s v="INDUSTRIAL INSURANCE"/>
    <s v="50000-PROGRAM EXPENDITURE BUDGET"/>
    <s v="82000-APPLIED OVERHEAD"/>
    <m/>
    <n v="0"/>
    <n v="0"/>
    <n v="0"/>
    <n v="0"/>
    <n v="0"/>
    <s v="N/A"/>
    <n v="0"/>
    <n v="0"/>
    <n v="0"/>
    <n v="0"/>
    <n v="0"/>
    <n v="0"/>
    <n v="0"/>
    <n v="0"/>
    <n v="0"/>
    <n v="0"/>
    <n v="0"/>
    <n v="0"/>
    <n v="0"/>
    <s v="OIRM CAPITAL PROJECTS"/>
    <x v="21"/>
    <s v="DES FIN ACCT BUS TRANSFORM"/>
    <s v="LEGISLATIVE: ADMINISTRATION"/>
  </r>
  <r>
    <x v="1"/>
    <x v="22"/>
    <x v="9"/>
    <s v="51110"/>
    <s v="5111000"/>
    <x v="0"/>
    <x v="0"/>
    <s v="REGULAR SALARIED EMPLOYEE"/>
    <s v="50000-PROGRAM EXPENDITURE BUDGET"/>
    <s v="51000-WAGES AND BENEFITS"/>
    <s v="51100-SALARIES/WAGES"/>
    <n v="0"/>
    <n v="0"/>
    <n v="0"/>
    <n v="0"/>
    <n v="0"/>
    <s v="N/A"/>
    <n v="0"/>
    <n v="0"/>
    <n v="0"/>
    <n v="0"/>
    <n v="0"/>
    <n v="0"/>
    <n v="0"/>
    <n v="0"/>
    <n v="0"/>
    <n v="0"/>
    <n v="0"/>
    <n v="0"/>
    <n v="0"/>
    <s v="OIRM CAPITAL PROJECTS"/>
    <x v="22"/>
    <s v="DES FIN ACCT BUS TRANSFORM"/>
    <s v="LEGISLATIVE: ADMINISTRATION"/>
  </r>
  <r>
    <x v="1"/>
    <x v="22"/>
    <x v="9"/>
    <s v="51110"/>
    <s v="5111000"/>
    <x v="1"/>
    <x v="0"/>
    <s v="REGULAR SALARIED EMPLOYEE"/>
    <s v="50000-PROGRAM EXPENDITURE BUDGET"/>
    <s v="51000-WAGES AND BENEFITS"/>
    <s v="51100-SALARIES/WAGES"/>
    <n v="0"/>
    <n v="0"/>
    <n v="0"/>
    <n v="0"/>
    <n v="0"/>
    <s v="N/A"/>
    <n v="0"/>
    <n v="0"/>
    <n v="0"/>
    <n v="0"/>
    <n v="0"/>
    <n v="0"/>
    <n v="0"/>
    <n v="0"/>
    <n v="0"/>
    <n v="0"/>
    <n v="0"/>
    <n v="0"/>
    <n v="0"/>
    <s v="OIRM CAPITAL PROJECTS"/>
    <x v="22"/>
    <s v="DES FIN ACCT BUS TRANSFORM"/>
    <s v="LEGISLATIVE: ADMINISTRATION"/>
  </r>
  <r>
    <x v="1"/>
    <x v="22"/>
    <x v="9"/>
    <s v="51198"/>
    <s v="5111000"/>
    <x v="0"/>
    <x v="0"/>
    <s v="SALARIES AND WAGES REIMB"/>
    <s v="50000-PROGRAM EXPENDITURE BUDGET"/>
    <s v="51000-WAGES AND BENEFITS"/>
    <s v="51100-SALARIES/WAGES"/>
    <n v="0"/>
    <n v="0"/>
    <n v="115327.2"/>
    <n v="0"/>
    <n v="-115327.2"/>
    <s v="N/A"/>
    <n v="0"/>
    <n v="115327.2"/>
    <n v="0"/>
    <n v="0"/>
    <n v="0"/>
    <n v="0"/>
    <n v="0"/>
    <n v="0"/>
    <n v="0"/>
    <n v="0"/>
    <n v="0"/>
    <n v="0"/>
    <n v="0"/>
    <s v="OIRM CAPITAL PROJECTS"/>
    <x v="22"/>
    <s v="DES FIN ACCT BUS TRANSFORM"/>
    <s v="LEGISLATIVE: ADMINISTRATION"/>
  </r>
  <r>
    <x v="1"/>
    <x v="22"/>
    <x v="9"/>
    <s v="51198"/>
    <s v="5111000"/>
    <x v="1"/>
    <x v="0"/>
    <s v="SALARIES AND WAGES REIMB"/>
    <s v="50000-PROGRAM EXPENDITURE BUDGET"/>
    <s v="51000-WAGES AND BENEFITS"/>
    <s v="51100-SALARIES/WAGES"/>
    <n v="0"/>
    <n v="0"/>
    <n v="0"/>
    <n v="0"/>
    <n v="0"/>
    <s v="N/A"/>
    <n v="0"/>
    <n v="0"/>
    <n v="0"/>
    <n v="0"/>
    <n v="0"/>
    <n v="0"/>
    <n v="0"/>
    <n v="0"/>
    <n v="0"/>
    <n v="0"/>
    <n v="0"/>
    <n v="0"/>
    <n v="0"/>
    <s v="OIRM CAPITAL PROJECTS"/>
    <x v="22"/>
    <s v="DES FIN ACCT BUS TRANSFORM"/>
    <s v="LEGISLATIVE: ADMINISTRATION"/>
  </r>
  <r>
    <x v="1"/>
    <x v="22"/>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30"/>
    <s v="5111000"/>
    <x v="0"/>
    <x v="0"/>
    <s v="RETIREMENT"/>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1330"/>
    <s v="5111000"/>
    <x v="1"/>
    <x v="0"/>
    <s v="RETIREMENT"/>
    <s v="50000-PROGRAM EXPENDITURE BUDGET"/>
    <s v="51000-WAGES AND BENEFITS"/>
    <s v="51300-PERSONNEL BENEFITS"/>
    <n v="0"/>
    <n v="0"/>
    <n v="0"/>
    <n v="0"/>
    <n v="0"/>
    <s v="N/A"/>
    <n v="0"/>
    <n v="0"/>
    <n v="0"/>
    <n v="0"/>
    <n v="0"/>
    <n v="0"/>
    <n v="0"/>
    <n v="0"/>
    <n v="0"/>
    <n v="0"/>
    <n v="0"/>
    <n v="0"/>
    <n v="0"/>
    <s v="OIRM CAPITAL PROJECTS"/>
    <x v="22"/>
    <s v="DES FIN ACCT BUS TRANSFORM"/>
    <s v="LEGISLATIVE: ADMINISTRATION"/>
  </r>
  <r>
    <x v="1"/>
    <x v="22"/>
    <x v="9"/>
    <s v="53104"/>
    <s v="5111000"/>
    <x v="0"/>
    <x v="0"/>
    <s v="CONSULTANT SERVICES"/>
    <s v="50000-PROGRAM EXPENDITURE BUDGET"/>
    <s v="53000-SERVICES-OTHER CHARGES"/>
    <m/>
    <n v="0"/>
    <n v="0"/>
    <n v="-12200"/>
    <n v="14200"/>
    <n v="-2000"/>
    <s v="N/A"/>
    <n v="0"/>
    <n v="0"/>
    <n v="2000"/>
    <n v="0"/>
    <n v="-14200"/>
    <n v="0"/>
    <n v="0"/>
    <n v="0"/>
    <n v="0"/>
    <n v="0"/>
    <n v="0"/>
    <n v="0"/>
    <n v="0"/>
    <s v="OIRM CAPITAL PROJECTS"/>
    <x v="22"/>
    <s v="DES FIN ACCT BUS TRANSFORM"/>
    <s v="LEGISLATIVE: ADMINISTRATION"/>
  </r>
  <r>
    <x v="1"/>
    <x v="22"/>
    <x v="9"/>
    <s v="53104"/>
    <s v="5111000"/>
    <x v="1"/>
    <x v="0"/>
    <s v="CONSULTANT SERVICES"/>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106"/>
    <s v="5111000"/>
    <x v="0"/>
    <x v="0"/>
    <s v="PROFESSIONAL SERVICES IT"/>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106"/>
    <s v="5111000"/>
    <x v="1"/>
    <x v="0"/>
    <s v="PROFESSIONAL SERVICES IT"/>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310"/>
    <s v="5111000"/>
    <x v="0"/>
    <x v="0"/>
    <s v="TRAVEL SUBSISTENCE IN STATE"/>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310"/>
    <s v="5111000"/>
    <x v="1"/>
    <x v="0"/>
    <s v="TRAVEL SUBSISTENCE IN STATE"/>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311"/>
    <s v="5111000"/>
    <x v="0"/>
    <x v="0"/>
    <s v="TRAVEL SUBSISTENCE OUT OF STATE"/>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311"/>
    <s v="5111000"/>
    <x v="1"/>
    <x v="0"/>
    <s v="TRAVEL SUBSISTENCE OUT OF STATE"/>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814"/>
    <s v="5111000"/>
    <x v="0"/>
    <x v="0"/>
    <s v="TRAINING"/>
    <s v="50000-PROGRAM EXPENDITURE BUDGET"/>
    <s v="53000-SERVICES-OTHER CHARGES"/>
    <m/>
    <n v="0"/>
    <n v="0"/>
    <n v="0"/>
    <n v="-2285.1799999999998"/>
    <n v="2285.1799999999998"/>
    <s v="N/A"/>
    <n v="0"/>
    <n v="0"/>
    <n v="0"/>
    <n v="0"/>
    <n v="0"/>
    <n v="0"/>
    <n v="0"/>
    <n v="0"/>
    <n v="0"/>
    <n v="0"/>
    <n v="0"/>
    <n v="0"/>
    <n v="0"/>
    <s v="OIRM CAPITAL PROJECTS"/>
    <x v="22"/>
    <s v="DES FIN ACCT BUS TRANSFORM"/>
    <s v="LEGISLATIVE: ADMINISTRATION"/>
  </r>
  <r>
    <x v="1"/>
    <x v="22"/>
    <x v="9"/>
    <s v="53814"/>
    <s v="5111000"/>
    <x v="1"/>
    <x v="0"/>
    <s v="TRAINING"/>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890"/>
    <s v="5111000"/>
    <x v="0"/>
    <x v="0"/>
    <s v="MISC SERVICES CHARGES"/>
    <s v="50000-PROGRAM EXPENDITURE BUDGET"/>
    <s v="53000-SERVICES-OTHER CHARGES"/>
    <m/>
    <n v="0"/>
    <n v="0"/>
    <n v="0"/>
    <n v="0"/>
    <n v="0"/>
    <s v="N/A"/>
    <n v="0"/>
    <n v="0"/>
    <n v="0"/>
    <n v="0"/>
    <n v="0"/>
    <n v="0"/>
    <n v="0"/>
    <n v="0"/>
    <n v="0"/>
    <n v="0"/>
    <n v="0"/>
    <n v="0"/>
    <n v="0"/>
    <s v="OIRM CAPITAL PROJECTS"/>
    <x v="22"/>
    <s v="DES FIN ACCT BUS TRANSFORM"/>
    <s v="LEGISLATIVE: ADMINISTRATION"/>
  </r>
  <r>
    <x v="1"/>
    <x v="22"/>
    <x v="9"/>
    <s v="53890"/>
    <s v="5111000"/>
    <x v="1"/>
    <x v="0"/>
    <s v="MISC SERVICES CHARGES"/>
    <s v="50000-PROGRAM EXPENDITURE BUDGET"/>
    <s v="53000-SERVICES-OTHER CHARGES"/>
    <m/>
    <n v="0"/>
    <n v="0"/>
    <n v="0"/>
    <n v="0"/>
    <n v="0"/>
    <s v="N/A"/>
    <n v="0"/>
    <n v="0"/>
    <n v="0"/>
    <n v="0"/>
    <n v="0"/>
    <n v="0"/>
    <n v="0"/>
    <n v="0"/>
    <n v="0"/>
    <n v="0"/>
    <n v="0"/>
    <n v="0"/>
    <n v="0"/>
    <s v="OIRM CAPITAL PROJECTS"/>
    <x v="22"/>
    <s v="DES FIN ACCT BUS TRANSFORM"/>
    <s v="LEGISLATIVE: ADMINISTRATION"/>
  </r>
  <r>
    <x v="1"/>
    <x v="23"/>
    <x v="9"/>
    <s v="53104"/>
    <s v="5111000"/>
    <x v="0"/>
    <x v="0"/>
    <s v="CONSULTANT SERVICES"/>
    <s v="50000-PROGRAM EXPENDITURE BUDGET"/>
    <s v="53000-SERVICES-OTHER CHARGES"/>
    <m/>
    <n v="0"/>
    <n v="0"/>
    <n v="0"/>
    <n v="0"/>
    <n v="0"/>
    <s v="N/A"/>
    <n v="0"/>
    <n v="0"/>
    <n v="0"/>
    <n v="0"/>
    <n v="0"/>
    <n v="0"/>
    <n v="0"/>
    <n v="0"/>
    <n v="0"/>
    <n v="0"/>
    <n v="0"/>
    <n v="0"/>
    <n v="0"/>
    <s v="OIRM CAPITAL PROJECTS"/>
    <x v="23"/>
    <s v="DES FIN ACCT BUS TRANSFORM"/>
    <s v="LEGISLATIVE: ADMINISTRATION"/>
  </r>
  <r>
    <x v="1"/>
    <x v="23"/>
    <x v="9"/>
    <s v="53104"/>
    <s v="5111000"/>
    <x v="1"/>
    <x v="0"/>
    <s v="CONSULTANT SERVICES"/>
    <s v="50000-PROGRAM EXPENDITURE BUDGET"/>
    <s v="53000-SERVICES-OTHER CHARGES"/>
    <m/>
    <n v="0"/>
    <n v="0"/>
    <n v="0"/>
    <n v="0"/>
    <n v="0"/>
    <s v="N/A"/>
    <n v="0"/>
    <n v="0"/>
    <n v="0"/>
    <n v="0"/>
    <n v="0"/>
    <n v="0"/>
    <n v="0"/>
    <n v="0"/>
    <n v="0"/>
    <n v="0"/>
    <n v="0"/>
    <n v="0"/>
    <n v="0"/>
    <s v="OIRM CAPITAL PROJECTS"/>
    <x v="23"/>
    <s v="DES FIN ACCT BUS TRANSFORM"/>
    <s v="LEGISLATIVE: ADMINISTRATION"/>
  </r>
  <r>
    <x v="1"/>
    <x v="24"/>
    <x v="9"/>
    <s v="51110"/>
    <s v="5111000"/>
    <x v="0"/>
    <x v="0"/>
    <s v="REGULAR SALARIED EMPLOYEE"/>
    <s v="50000-PROGRAM EXPENDITURE BUDGET"/>
    <s v="51000-WAGES AND BENEFITS"/>
    <s v="51100-SALARIES/WAGES"/>
    <n v="0"/>
    <n v="0"/>
    <n v="0"/>
    <n v="0"/>
    <n v="0"/>
    <s v="N/A"/>
    <n v="0"/>
    <n v="0"/>
    <n v="0"/>
    <n v="0"/>
    <n v="0"/>
    <n v="0"/>
    <n v="0"/>
    <n v="0"/>
    <n v="0"/>
    <n v="0"/>
    <n v="0"/>
    <n v="0"/>
    <n v="0"/>
    <s v="OIRM CAPITAL PROJECTS"/>
    <x v="24"/>
    <s v="DES FIN ACCT BUS TRANSFORM"/>
    <s v="LEGISLATIVE: ADMINISTRATION"/>
  </r>
  <r>
    <x v="1"/>
    <x v="24"/>
    <x v="9"/>
    <s v="51110"/>
    <s v="5111000"/>
    <x v="1"/>
    <x v="0"/>
    <s v="REGULAR SALARIED EMPLOYEE"/>
    <s v="50000-PROGRAM EXPENDITURE BUDGET"/>
    <s v="51000-WAGES AND BENEFITS"/>
    <s v="51100-SALARIES/WAGES"/>
    <n v="0"/>
    <n v="0"/>
    <n v="0"/>
    <n v="0"/>
    <n v="0"/>
    <s v="N/A"/>
    <n v="0"/>
    <n v="0"/>
    <n v="0"/>
    <n v="0"/>
    <n v="0"/>
    <n v="0"/>
    <n v="0"/>
    <n v="0"/>
    <n v="0"/>
    <n v="0"/>
    <n v="0"/>
    <n v="0"/>
    <n v="0"/>
    <s v="OIRM CAPITAL PROJECTS"/>
    <x v="24"/>
    <s v="DES FIN ACCT BUS TRANSFORM"/>
    <s v="LEGISLATIVE: ADMINISTRATION"/>
  </r>
  <r>
    <x v="1"/>
    <x v="24"/>
    <x v="9"/>
    <s v="51130"/>
    <s v="5111000"/>
    <x v="0"/>
    <x v="0"/>
    <s v="OVERTIME"/>
    <s v="50000-PROGRAM EXPENDITURE BUDGET"/>
    <s v="51000-WAGES AND BENEFITS"/>
    <s v="51100-SALARIES/WAGES"/>
    <n v="0"/>
    <n v="0"/>
    <n v="0"/>
    <n v="0"/>
    <n v="0"/>
    <s v="N/A"/>
    <n v="0"/>
    <n v="0"/>
    <n v="0"/>
    <n v="0"/>
    <n v="0"/>
    <n v="0"/>
    <n v="0"/>
    <n v="0"/>
    <n v="0"/>
    <n v="0"/>
    <n v="0"/>
    <n v="0"/>
    <n v="0"/>
    <s v="OIRM CAPITAL PROJECTS"/>
    <x v="24"/>
    <s v="DES FIN ACCT BUS TRANSFORM"/>
    <s v="LEGISLATIVE: ADMINISTRATION"/>
  </r>
  <r>
    <x v="1"/>
    <x v="24"/>
    <x v="9"/>
    <s v="51130"/>
    <s v="5111000"/>
    <x v="1"/>
    <x v="0"/>
    <s v="OVERTIME"/>
    <s v="50000-PROGRAM EXPENDITURE BUDGET"/>
    <s v="51000-WAGES AND BENEFITS"/>
    <s v="51100-SALARIES/WAGES"/>
    <n v="0"/>
    <n v="0"/>
    <n v="0"/>
    <n v="0"/>
    <n v="0"/>
    <s v="N/A"/>
    <n v="0"/>
    <n v="0"/>
    <n v="0"/>
    <n v="0"/>
    <n v="0"/>
    <n v="0"/>
    <n v="0"/>
    <n v="0"/>
    <n v="0"/>
    <n v="0"/>
    <n v="0"/>
    <n v="0"/>
    <n v="0"/>
    <s v="OIRM CAPITAL PROJECTS"/>
    <x v="24"/>
    <s v="DES FIN ACCT BUS TRANSFORM"/>
    <s v="LEGISLATIVE: ADMINISTRATION"/>
  </r>
  <r>
    <x v="1"/>
    <x v="24"/>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30"/>
    <s v="5111000"/>
    <x v="0"/>
    <x v="0"/>
    <s v="RETIREMENT"/>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1330"/>
    <s v="5111000"/>
    <x v="1"/>
    <x v="0"/>
    <s v="RETIREMENT"/>
    <s v="50000-PROGRAM EXPENDITURE BUDGET"/>
    <s v="51000-WAGES AND BENEFITS"/>
    <s v="51300-PERSONNEL BENEFITS"/>
    <n v="0"/>
    <n v="0"/>
    <n v="0"/>
    <n v="0"/>
    <n v="0"/>
    <s v="N/A"/>
    <n v="0"/>
    <n v="0"/>
    <n v="0"/>
    <n v="0"/>
    <n v="0"/>
    <n v="0"/>
    <n v="0"/>
    <n v="0"/>
    <n v="0"/>
    <n v="0"/>
    <n v="0"/>
    <n v="0"/>
    <n v="0"/>
    <s v="OIRM CAPITAL PROJECTS"/>
    <x v="24"/>
    <s v="DES FIN ACCT BUS TRANSFORM"/>
    <s v="LEGISLATIVE: ADMINISTRATION"/>
  </r>
  <r>
    <x v="1"/>
    <x v="24"/>
    <x v="9"/>
    <s v="52180"/>
    <s v="5111000"/>
    <x v="0"/>
    <x v="0"/>
    <s v="MINOR ASSET NON CONTR LT 5K"/>
    <s v="50000-PROGRAM EXPENDITURE BUDGET"/>
    <s v="52000-SUPPLIES"/>
    <m/>
    <n v="0"/>
    <n v="0"/>
    <n v="0"/>
    <n v="0"/>
    <n v="0"/>
    <s v="N/A"/>
    <n v="0"/>
    <n v="0"/>
    <n v="0"/>
    <n v="0"/>
    <n v="0"/>
    <n v="0"/>
    <n v="0"/>
    <n v="0"/>
    <n v="0"/>
    <n v="0"/>
    <n v="0"/>
    <n v="0"/>
    <n v="0"/>
    <s v="OIRM CAPITAL PROJECTS"/>
    <x v="24"/>
    <s v="DES FIN ACCT BUS TRANSFORM"/>
    <s v="LEGISLATIVE: ADMINISTRATION"/>
  </r>
  <r>
    <x v="1"/>
    <x v="24"/>
    <x v="9"/>
    <s v="52180"/>
    <s v="5111000"/>
    <x v="1"/>
    <x v="0"/>
    <s v="MINOR ASSET NON CONTR LT 5K"/>
    <s v="50000-PROGRAM EXPENDITURE BUDGET"/>
    <s v="52000-SUPPLIES"/>
    <m/>
    <n v="0"/>
    <n v="0"/>
    <n v="0"/>
    <n v="0"/>
    <n v="0"/>
    <s v="N/A"/>
    <n v="0"/>
    <n v="0"/>
    <n v="0"/>
    <n v="0"/>
    <n v="0"/>
    <n v="0"/>
    <n v="0"/>
    <n v="0"/>
    <n v="0"/>
    <n v="0"/>
    <n v="0"/>
    <n v="0"/>
    <n v="0"/>
    <s v="OIRM CAPITAL PROJECTS"/>
    <x v="24"/>
    <s v="DES FIN ACCT BUS TRANSFORM"/>
    <s v="LEGISLATIVE: ADMINISTRATION"/>
  </r>
  <r>
    <x v="1"/>
    <x v="24"/>
    <x v="9"/>
    <s v="52190"/>
    <s v="5111000"/>
    <x v="0"/>
    <x v="0"/>
    <s v="SUPPLIES IT"/>
    <s v="50000-PROGRAM EXPENDITURE BUDGET"/>
    <s v="52000-SUPPLIES"/>
    <m/>
    <n v="0"/>
    <n v="0"/>
    <n v="0"/>
    <n v="0"/>
    <n v="0"/>
    <s v="N/A"/>
    <n v="0"/>
    <n v="0"/>
    <n v="0"/>
    <n v="0"/>
    <n v="0"/>
    <n v="0"/>
    <n v="0"/>
    <n v="0"/>
    <n v="0"/>
    <n v="0"/>
    <n v="0"/>
    <n v="0"/>
    <n v="0"/>
    <s v="OIRM CAPITAL PROJECTS"/>
    <x v="24"/>
    <s v="DES FIN ACCT BUS TRANSFORM"/>
    <s v="LEGISLATIVE: ADMINISTRATION"/>
  </r>
  <r>
    <x v="1"/>
    <x v="24"/>
    <x v="9"/>
    <s v="52190"/>
    <s v="5111000"/>
    <x v="1"/>
    <x v="0"/>
    <s v="SUPPLIES IT"/>
    <s v="50000-PROGRAM EXPENDITURE BUDGET"/>
    <s v="52000-SUPPLIES"/>
    <m/>
    <n v="0"/>
    <n v="0"/>
    <n v="0"/>
    <n v="0"/>
    <n v="0"/>
    <s v="N/A"/>
    <n v="0"/>
    <n v="0"/>
    <n v="0"/>
    <n v="0"/>
    <n v="0"/>
    <n v="0"/>
    <n v="0"/>
    <n v="0"/>
    <n v="0"/>
    <n v="0"/>
    <n v="0"/>
    <n v="0"/>
    <n v="0"/>
    <s v="OIRM CAPITAL PROJECTS"/>
    <x v="24"/>
    <s v="DES FIN ACCT BUS TRANSFORM"/>
    <s v="LEGISLATIVE: ADMINISTRATION"/>
  </r>
  <r>
    <x v="1"/>
    <x v="24"/>
    <x v="9"/>
    <s v="52290"/>
    <s v="5111000"/>
    <x v="0"/>
    <x v="0"/>
    <s v="MISC OPERATING SUPPLIES"/>
    <s v="50000-PROGRAM EXPENDITURE BUDGET"/>
    <s v="52000-SUPPLIES"/>
    <m/>
    <n v="0"/>
    <n v="0"/>
    <n v="-54.75"/>
    <n v="54.75"/>
    <n v="0"/>
    <s v="N/A"/>
    <n v="0"/>
    <n v="0"/>
    <n v="0"/>
    <n v="0"/>
    <n v="-54.75"/>
    <n v="0"/>
    <n v="54.75"/>
    <n v="0"/>
    <n v="0"/>
    <n v="0"/>
    <n v="-54.75"/>
    <n v="0"/>
    <n v="0"/>
    <s v="OIRM CAPITAL PROJECTS"/>
    <x v="24"/>
    <s v="DES FIN ACCT BUS TRANSFORM"/>
    <s v="LEGISLATIVE: ADMINISTRATION"/>
  </r>
  <r>
    <x v="1"/>
    <x v="24"/>
    <x v="9"/>
    <s v="52290"/>
    <s v="5111000"/>
    <x v="1"/>
    <x v="0"/>
    <s v="MISC OPERATING SUPPLIES"/>
    <s v="50000-PROGRAM EXPENDITURE BUDGET"/>
    <s v="52000-SUPPLIES"/>
    <m/>
    <n v="0"/>
    <n v="0"/>
    <n v="0"/>
    <n v="0"/>
    <n v="0"/>
    <s v="N/A"/>
    <n v="0"/>
    <n v="0"/>
    <n v="0"/>
    <n v="0"/>
    <n v="0"/>
    <n v="0"/>
    <n v="0"/>
    <n v="0"/>
    <n v="0"/>
    <n v="0"/>
    <n v="0"/>
    <n v="0"/>
    <n v="0"/>
    <s v="OIRM CAPITAL PROJECTS"/>
    <x v="24"/>
    <s v="DES FIN ACCT BUS TRANSFORM"/>
    <s v="LEGISLATIVE: ADMINISTRATION"/>
  </r>
  <r>
    <x v="1"/>
    <x v="24"/>
    <x v="9"/>
    <s v="53104"/>
    <s v="5111000"/>
    <x v="0"/>
    <x v="0"/>
    <s v="CONSULTANT SERVICES"/>
    <s v="50000-PROGRAM EXPENDITURE BUDGET"/>
    <s v="53000-SERVICES-OTHER CHARGES"/>
    <m/>
    <n v="0"/>
    <n v="0"/>
    <n v="0"/>
    <n v="-23572.61"/>
    <n v="23572.61"/>
    <s v="N/A"/>
    <n v="0"/>
    <n v="0"/>
    <n v="0"/>
    <n v="0"/>
    <n v="0"/>
    <n v="0"/>
    <n v="0"/>
    <n v="0"/>
    <n v="0"/>
    <n v="0"/>
    <n v="0"/>
    <n v="0"/>
    <n v="0"/>
    <s v="OIRM CAPITAL PROJECTS"/>
    <x v="24"/>
    <s v="DES FIN ACCT BUS TRANSFORM"/>
    <s v="LEGISLATIVE: ADMINISTRATION"/>
  </r>
  <r>
    <x v="1"/>
    <x v="24"/>
    <x v="9"/>
    <s v="53104"/>
    <s v="5111000"/>
    <x v="1"/>
    <x v="0"/>
    <s v="CONSULTANT SERVICES"/>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220"/>
    <s v="5111000"/>
    <x v="0"/>
    <x v="0"/>
    <s v="POSTAGE"/>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220"/>
    <s v="5111000"/>
    <x v="1"/>
    <x v="0"/>
    <s v="POSTAGE"/>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320"/>
    <s v="5111000"/>
    <x v="0"/>
    <x v="0"/>
    <s v="FREIGHT AND DELIVRY SRV"/>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320"/>
    <s v="5111000"/>
    <x v="1"/>
    <x v="0"/>
    <s v="FREIGHT AND DELIVRY SRV"/>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330"/>
    <s v="5111000"/>
    <x v="0"/>
    <x v="0"/>
    <s v="PURCHASED TRANSPORTATION"/>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330"/>
    <s v="5111000"/>
    <x v="1"/>
    <x v="0"/>
    <s v="PURCHASED TRANSPORTATION"/>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712"/>
    <s v="5111000"/>
    <x v="0"/>
    <x v="0"/>
    <s v="RENT LEASE COPY MACHINE"/>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712"/>
    <s v="5111000"/>
    <x v="1"/>
    <x v="0"/>
    <s v="RENT LEASE COPY MACHINE"/>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890"/>
    <s v="5111000"/>
    <x v="0"/>
    <x v="0"/>
    <s v="MISC SERVICES CHARGES"/>
    <s v="50000-PROGRAM EXPENDITURE BUDGET"/>
    <s v="53000-SERVICES-OTHER CHARGES"/>
    <m/>
    <n v="0"/>
    <n v="0"/>
    <n v="0"/>
    <n v="0"/>
    <n v="0"/>
    <s v="N/A"/>
    <n v="0"/>
    <n v="0"/>
    <n v="0"/>
    <n v="0"/>
    <n v="0"/>
    <n v="0"/>
    <n v="0"/>
    <n v="0"/>
    <n v="0"/>
    <n v="0"/>
    <n v="0"/>
    <n v="0"/>
    <n v="0"/>
    <s v="OIRM CAPITAL PROJECTS"/>
    <x v="24"/>
    <s v="DES FIN ACCT BUS TRANSFORM"/>
    <s v="LEGISLATIVE: ADMINISTRATION"/>
  </r>
  <r>
    <x v="1"/>
    <x v="24"/>
    <x v="9"/>
    <s v="53890"/>
    <s v="5111000"/>
    <x v="1"/>
    <x v="0"/>
    <s v="MISC SERVICES CHARGES"/>
    <s v="50000-PROGRAM EXPENDITURE BUDGET"/>
    <s v="53000-SERVICES-OTHER CHARGES"/>
    <m/>
    <n v="0"/>
    <n v="0"/>
    <n v="0"/>
    <n v="0"/>
    <n v="0"/>
    <s v="N/A"/>
    <n v="0"/>
    <n v="0"/>
    <n v="0"/>
    <n v="0"/>
    <n v="0"/>
    <n v="0"/>
    <n v="0"/>
    <n v="0"/>
    <n v="0"/>
    <n v="0"/>
    <n v="0"/>
    <n v="0"/>
    <n v="0"/>
    <s v="OIRM CAPITAL PROJECTS"/>
    <x v="24"/>
    <s v="DES FIN ACCT BUS TRANSFORM"/>
    <s v="LEGISLATIVE: ADMINISTRATION"/>
  </r>
  <r>
    <x v="1"/>
    <x v="24"/>
    <x v="9"/>
    <s v="55144"/>
    <s v="5111000"/>
    <x v="0"/>
    <x v="0"/>
    <s v="PROPERTY SERVICES"/>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144"/>
    <s v="5111000"/>
    <x v="1"/>
    <x v="0"/>
    <s v="PROPERTY SERVICES"/>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159"/>
    <s v="5111000"/>
    <x v="0"/>
    <x v="0"/>
    <s v="FMD COPY CENTER"/>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159"/>
    <s v="5111000"/>
    <x v="1"/>
    <x v="0"/>
    <s v="FMD COPY CENTER"/>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331"/>
    <s v="5111000"/>
    <x v="0"/>
    <x v="0"/>
    <s v="LONG TERM LEASES"/>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5331"/>
    <s v="5111000"/>
    <x v="1"/>
    <x v="0"/>
    <s v="LONG TERM LEASES"/>
    <s v="50000-PROGRAM EXPENDITURE BUDGET"/>
    <s v="55000-INTRAGOVERNMENTAL SERVICES"/>
    <m/>
    <n v="0"/>
    <n v="0"/>
    <n v="0"/>
    <n v="0"/>
    <n v="0"/>
    <s v="N/A"/>
    <n v="0"/>
    <n v="0"/>
    <n v="0"/>
    <n v="0"/>
    <n v="0"/>
    <n v="0"/>
    <n v="0"/>
    <n v="0"/>
    <n v="0"/>
    <n v="0"/>
    <n v="0"/>
    <n v="0"/>
    <n v="0"/>
    <s v="OIRM CAPITAL PROJECTS"/>
    <x v="24"/>
    <s v="DES FIN ACCT BUS TRANSFORM"/>
    <s v="LEGISLATIVE: ADMINISTRATION"/>
  </r>
  <r>
    <x v="1"/>
    <x v="24"/>
    <x v="9"/>
    <s v="56730"/>
    <s v="5111000"/>
    <x v="0"/>
    <x v="0"/>
    <s v="OFFICE EQUIPMENT"/>
    <s v="50000-PROGRAM EXPENDITURE BUDGET"/>
    <s v="56000-CAPITAL OUTLAY"/>
    <m/>
    <n v="0"/>
    <n v="0"/>
    <n v="0"/>
    <n v="0"/>
    <n v="0"/>
    <s v="N/A"/>
    <n v="0"/>
    <n v="0"/>
    <n v="0"/>
    <n v="0"/>
    <n v="0"/>
    <n v="0"/>
    <n v="0"/>
    <n v="0"/>
    <n v="0"/>
    <n v="0"/>
    <n v="0"/>
    <n v="0"/>
    <n v="0"/>
    <s v="OIRM CAPITAL PROJECTS"/>
    <x v="24"/>
    <s v="DES FIN ACCT BUS TRANSFORM"/>
    <s v="LEGISLATIVE: ADMINISTRATION"/>
  </r>
  <r>
    <x v="1"/>
    <x v="24"/>
    <x v="9"/>
    <s v="56730"/>
    <s v="5111000"/>
    <x v="1"/>
    <x v="0"/>
    <s v="OFFICE EQUIPMENT"/>
    <s v="50000-PROGRAM EXPENDITURE BUDGET"/>
    <s v="56000-CAPITAL OUTLAY"/>
    <m/>
    <n v="0"/>
    <n v="0"/>
    <n v="0"/>
    <n v="0"/>
    <n v="0"/>
    <s v="N/A"/>
    <n v="0"/>
    <n v="0"/>
    <n v="0"/>
    <n v="0"/>
    <n v="0"/>
    <n v="0"/>
    <n v="0"/>
    <n v="0"/>
    <n v="0"/>
    <n v="0"/>
    <n v="0"/>
    <n v="0"/>
    <n v="0"/>
    <s v="OIRM CAPITAL PROJECTS"/>
    <x v="24"/>
    <s v="DES FIN ACCT BUS TRANSFORM"/>
    <s v="LEGISLATIVE: ADMINISTRATION"/>
  </r>
  <r>
    <x v="1"/>
    <x v="25"/>
    <x v="9"/>
    <s v="51110"/>
    <s v="5111000"/>
    <x v="0"/>
    <x v="0"/>
    <s v="REGULAR SALARIED EMPLOYEE"/>
    <s v="50000-PROGRAM EXPENDITURE BUDGET"/>
    <s v="51000-WAGES AND BENEFITS"/>
    <s v="51100-SALARIES/WAGES"/>
    <n v="0"/>
    <n v="0"/>
    <n v="0"/>
    <n v="0"/>
    <n v="0"/>
    <s v="N/A"/>
    <n v="0"/>
    <n v="0"/>
    <n v="0"/>
    <n v="0"/>
    <n v="0"/>
    <n v="0"/>
    <n v="0"/>
    <n v="0"/>
    <n v="0"/>
    <n v="0"/>
    <n v="0"/>
    <n v="0"/>
    <n v="0"/>
    <s v="OIRM CAPITAL PROJECTS"/>
    <x v="25"/>
    <s v="DES FIN ACCT BUS TRANSFORM"/>
    <s v="LEGISLATIVE: ADMINISTRATION"/>
  </r>
  <r>
    <x v="1"/>
    <x v="25"/>
    <x v="9"/>
    <s v="51110"/>
    <s v="5111000"/>
    <x v="1"/>
    <x v="0"/>
    <s v="REGULAR SALARIED EMPLOYEE"/>
    <s v="50000-PROGRAM EXPENDITURE BUDGET"/>
    <s v="51000-WAGES AND BENEFITS"/>
    <s v="51100-SALARIES/WAGES"/>
    <n v="0"/>
    <n v="0"/>
    <n v="0"/>
    <n v="0"/>
    <n v="0"/>
    <s v="N/A"/>
    <n v="0"/>
    <n v="0"/>
    <n v="0"/>
    <n v="0"/>
    <n v="0"/>
    <n v="0"/>
    <n v="0"/>
    <n v="0"/>
    <n v="0"/>
    <n v="0"/>
    <n v="0"/>
    <n v="0"/>
    <n v="0"/>
    <s v="OIRM CAPITAL PROJECTS"/>
    <x v="25"/>
    <s v="DES FIN ACCT BUS TRANSFORM"/>
    <s v="LEGISLATIVE: ADMINISTRATION"/>
  </r>
  <r>
    <x v="1"/>
    <x v="25"/>
    <x v="9"/>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20"/>
    <s v="5111000"/>
    <x v="0"/>
    <x v="0"/>
    <s v="SOCIAL SECURITY MEDICARE FICA"/>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20"/>
    <s v="5111000"/>
    <x v="1"/>
    <x v="0"/>
    <s v="SOCIAL SECURITY MEDICARE FICA"/>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30"/>
    <s v="5111000"/>
    <x v="0"/>
    <x v="0"/>
    <s v="RETIREMENT"/>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5"/>
    <x v="9"/>
    <s v="51330"/>
    <s v="5111000"/>
    <x v="1"/>
    <x v="0"/>
    <s v="RETIREMENT"/>
    <s v="50000-PROGRAM EXPENDITURE BUDGET"/>
    <s v="51000-WAGES AND BENEFITS"/>
    <s v="51300-PERSONNEL BENEFITS"/>
    <n v="0"/>
    <n v="0"/>
    <n v="0"/>
    <n v="0"/>
    <n v="0"/>
    <s v="N/A"/>
    <n v="0"/>
    <n v="0"/>
    <n v="0"/>
    <n v="0"/>
    <n v="0"/>
    <n v="0"/>
    <n v="0"/>
    <n v="0"/>
    <n v="0"/>
    <n v="0"/>
    <n v="0"/>
    <n v="0"/>
    <n v="0"/>
    <s v="OIRM CAPITAL PROJECTS"/>
    <x v="25"/>
    <s v="DES FIN ACCT BUS TRANSFORM"/>
    <s v="LEGISLATIVE: ADMINISTRATION"/>
  </r>
  <r>
    <x v="1"/>
    <x v="26"/>
    <x v="12"/>
    <s v="51198"/>
    <s v="5111000"/>
    <x v="0"/>
    <x v="0"/>
    <s v="SALARIES AND WAGES REIMB"/>
    <s v="50000-PROGRAM EXPENDITURE BUDGET"/>
    <s v="51000-WAGES AND BENEFITS"/>
    <s v="51100-SALARIES/WAGES"/>
    <n v="0"/>
    <n v="0"/>
    <n v="0"/>
    <n v="0"/>
    <n v="0"/>
    <s v="N/A"/>
    <n v="0"/>
    <n v="0"/>
    <n v="0"/>
    <n v="0"/>
    <n v="0"/>
    <n v="0"/>
    <n v="0"/>
    <n v="0"/>
    <n v="0"/>
    <n v="0"/>
    <n v="0"/>
    <n v="0"/>
    <n v="0"/>
    <s v="OIRM CAPITAL PROJECTS"/>
    <x v="26"/>
    <s v="ABT CONTINGENCY"/>
    <s v="LEGISLATIVE: ADMINISTRATION"/>
  </r>
  <r>
    <x v="1"/>
    <x v="26"/>
    <x v="12"/>
    <s v="51198"/>
    <s v="5111000"/>
    <x v="1"/>
    <x v="0"/>
    <s v="SALARIES AND WAGES REIMB"/>
    <s v="50000-PROGRAM EXPENDITURE BUDGET"/>
    <s v="51000-WAGES AND BENEFITS"/>
    <s v="51100-SALARIES/WAGES"/>
    <n v="0"/>
    <n v="0"/>
    <n v="0"/>
    <n v="0"/>
    <n v="0"/>
    <s v="N/A"/>
    <n v="0"/>
    <n v="0"/>
    <n v="0"/>
    <n v="0"/>
    <n v="0"/>
    <n v="0"/>
    <n v="0"/>
    <n v="0"/>
    <n v="0"/>
    <n v="0"/>
    <n v="0"/>
    <n v="0"/>
    <n v="0"/>
    <s v="OIRM CAPITAL PROJECTS"/>
    <x v="26"/>
    <s v="ABT CONTINGENCY"/>
    <s v="LEGISLATIVE: ADMINISTRATION"/>
  </r>
  <r>
    <x v="1"/>
    <x v="26"/>
    <x v="12"/>
    <s v="53105"/>
    <s v="5111000"/>
    <x v="0"/>
    <x v="0"/>
    <s v="OTHER CONTRACTUAL PROF SVCS"/>
    <s v="50000-PROGRAM EXPENDITURE BUDGET"/>
    <s v="53000-SERVICES-OTHER CHARGES"/>
    <m/>
    <n v="0"/>
    <n v="0"/>
    <n v="0"/>
    <n v="0"/>
    <n v="0"/>
    <s v="N/A"/>
    <n v="0"/>
    <n v="0"/>
    <n v="0"/>
    <n v="0"/>
    <n v="0"/>
    <n v="0"/>
    <n v="0"/>
    <n v="0"/>
    <n v="0"/>
    <n v="0"/>
    <n v="0"/>
    <n v="0"/>
    <n v="0"/>
    <s v="OIRM CAPITAL PROJECTS"/>
    <x v="26"/>
    <s v="ABT CONTINGENCY"/>
    <s v="LEGISLATIVE: ADMINISTRATION"/>
  </r>
  <r>
    <x v="1"/>
    <x v="26"/>
    <x v="12"/>
    <s v="53105"/>
    <s v="5111000"/>
    <x v="1"/>
    <x v="0"/>
    <s v="OTHER CONTRACTUAL PROF SVCS"/>
    <s v="50000-PROGRAM EXPENDITURE BUDGET"/>
    <s v="53000-SERVICES-OTHER CHARGES"/>
    <m/>
    <n v="0"/>
    <n v="0"/>
    <n v="0"/>
    <n v="0"/>
    <n v="0"/>
    <s v="N/A"/>
    <n v="0"/>
    <n v="0"/>
    <n v="0"/>
    <n v="0"/>
    <n v="0"/>
    <n v="0"/>
    <n v="0"/>
    <n v="0"/>
    <n v="0"/>
    <n v="0"/>
    <n v="0"/>
    <n v="0"/>
    <n v="0"/>
    <s v="OIRM CAPITAL PROJECTS"/>
    <x v="26"/>
    <s v="ABT CONTINGENCY"/>
    <s v="LEGISLATIVE: ADMINISTRATION"/>
  </r>
  <r>
    <x v="1"/>
    <x v="26"/>
    <x v="12"/>
    <s v="55023"/>
    <s v="5111000"/>
    <x v="0"/>
    <x v="0"/>
    <s v="ITS NEW DEVELOPMENT"/>
    <s v="50000-PROGRAM EXPENDITURE BUDGET"/>
    <s v="55000-INTRAGOVERNMENTAL SERVICES"/>
    <m/>
    <n v="0"/>
    <n v="0"/>
    <n v="20296"/>
    <n v="0"/>
    <n v="-20296"/>
    <s v="N/A"/>
    <n v="0"/>
    <n v="20296"/>
    <n v="0"/>
    <n v="0"/>
    <n v="0"/>
    <n v="0"/>
    <n v="0"/>
    <n v="0"/>
    <n v="0"/>
    <n v="0"/>
    <n v="0"/>
    <n v="0"/>
    <n v="0"/>
    <s v="OIRM CAPITAL PROJECTS"/>
    <x v="26"/>
    <s v="ABT CONTINGENCY"/>
    <s v="LEGISLATIVE: ADMINISTRATION"/>
  </r>
  <r>
    <x v="1"/>
    <x v="26"/>
    <x v="12"/>
    <s v="55023"/>
    <s v="5111000"/>
    <x v="1"/>
    <x v="0"/>
    <s v="ITS NEW DEVELOPMENT"/>
    <s v="50000-PROGRAM EXPENDITURE BUDGET"/>
    <s v="55000-INTRAGOVERNMENTAL SERVICES"/>
    <m/>
    <n v="0"/>
    <n v="0"/>
    <n v="0"/>
    <n v="0"/>
    <n v="0"/>
    <s v="N/A"/>
    <n v="0"/>
    <n v="0"/>
    <n v="0"/>
    <n v="0"/>
    <n v="0"/>
    <n v="0"/>
    <n v="0"/>
    <n v="0"/>
    <n v="0"/>
    <n v="0"/>
    <n v="0"/>
    <n v="0"/>
    <n v="0"/>
    <s v="OIRM CAPITAL PROJECTS"/>
    <x v="26"/>
    <s v="ABT CONTINGENCY"/>
    <s v="LEGISLATIVE: ADMINISTRATION"/>
  </r>
  <r>
    <x v="1"/>
    <x v="27"/>
    <x v="12"/>
    <s v="51110"/>
    <s v="5111000"/>
    <x v="0"/>
    <x v="0"/>
    <s v="REGULAR SALARIED EMPLOYEE"/>
    <s v="50000-PROGRAM EXPENDITURE BUDGET"/>
    <s v="51000-WAGES AND BENEFITS"/>
    <s v="51100-SALARIES/WAGES"/>
    <n v="0"/>
    <n v="0"/>
    <n v="0"/>
    <n v="0"/>
    <n v="0"/>
    <s v="N/A"/>
    <n v="0"/>
    <n v="0"/>
    <n v="0"/>
    <n v="0"/>
    <n v="0"/>
    <n v="0"/>
    <n v="0"/>
    <n v="0"/>
    <n v="0"/>
    <n v="0"/>
    <n v="0"/>
    <n v="0"/>
    <n v="0"/>
    <s v="OIRM CAPITAL PROJECTS"/>
    <x v="27"/>
    <s v="ABT CONTINGENCY"/>
    <s v="LEGISLATIVE: ADMINISTRATION"/>
  </r>
  <r>
    <x v="1"/>
    <x v="27"/>
    <x v="12"/>
    <s v="51110"/>
    <s v="5111000"/>
    <x v="1"/>
    <x v="0"/>
    <s v="REGULAR SALARIED EMPLOYEE"/>
    <s v="50000-PROGRAM EXPENDITURE BUDGET"/>
    <s v="51000-WAGES AND BENEFITS"/>
    <s v="51100-SALARIES/WAGES"/>
    <n v="0"/>
    <n v="0"/>
    <n v="0"/>
    <n v="0"/>
    <n v="0"/>
    <s v="N/A"/>
    <n v="0"/>
    <n v="0"/>
    <n v="0"/>
    <n v="0"/>
    <n v="0"/>
    <n v="0"/>
    <n v="0"/>
    <n v="0"/>
    <n v="0"/>
    <n v="0"/>
    <n v="0"/>
    <n v="0"/>
    <n v="0"/>
    <s v="OIRM CAPITAL PROJECTS"/>
    <x v="27"/>
    <s v="ABT CONTINGENCY"/>
    <s v="LEGISLATIVE: ADMINISTRATION"/>
  </r>
  <r>
    <x v="1"/>
    <x v="27"/>
    <x v="12"/>
    <s v="51315"/>
    <s v="5111000"/>
    <x v="0"/>
    <x v="0"/>
    <s v="MED DENTAL LIFE INS BENEFITS/NON 587"/>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20"/>
    <s v="5111000"/>
    <x v="0"/>
    <x v="0"/>
    <s v="SOCIAL SECURITY MEDICARE FICA"/>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20"/>
    <s v="5111000"/>
    <x v="1"/>
    <x v="0"/>
    <s v="SOCIAL SECURITY MEDICARE FICA"/>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30"/>
    <s v="5111000"/>
    <x v="0"/>
    <x v="0"/>
    <s v="RETIREMENT"/>
    <s v="50000-PROGRAM EXPENDITURE BUDGET"/>
    <s v="51000-WAGES AND BENEFITS"/>
    <s v="51300-PERSONNEL BENEFITS"/>
    <n v="0"/>
    <n v="0"/>
    <n v="0"/>
    <n v="0"/>
    <n v="0"/>
    <s v="N/A"/>
    <n v="0"/>
    <n v="0"/>
    <n v="0"/>
    <n v="0"/>
    <n v="0"/>
    <n v="0"/>
    <n v="0"/>
    <n v="0"/>
    <n v="0"/>
    <n v="0"/>
    <n v="0"/>
    <n v="0"/>
    <n v="0"/>
    <s v="OIRM CAPITAL PROJECTS"/>
    <x v="27"/>
    <s v="ABT CONTINGENCY"/>
    <s v="LEGISLATIVE: ADMINISTRATION"/>
  </r>
  <r>
    <x v="1"/>
    <x v="27"/>
    <x v="12"/>
    <s v="51330"/>
    <s v="5111000"/>
    <x v="1"/>
    <x v="0"/>
    <s v="RETIREMENT"/>
    <s v="50000-PROGRAM EXPENDITURE BUDGET"/>
    <s v="51000-WAGES AND BENEFITS"/>
    <s v="51300-PERSONNEL BENEFITS"/>
    <n v="0"/>
    <n v="0"/>
    <n v="0"/>
    <n v="0"/>
    <n v="0"/>
    <s v="N/A"/>
    <n v="0"/>
    <n v="0"/>
    <n v="0"/>
    <n v="0"/>
    <n v="0"/>
    <n v="0"/>
    <n v="0"/>
    <n v="0"/>
    <n v="0"/>
    <n v="0"/>
    <n v="0"/>
    <n v="0"/>
    <n v="0"/>
    <s v="OIRM CAPITAL PROJECTS"/>
    <x v="27"/>
    <s v="ABT CONTINGENCY"/>
    <s v="LEGISLATIVE: ADMINISTRATION"/>
  </r>
  <r>
    <x v="1"/>
    <x v="28"/>
    <x v="12"/>
    <s v="51110"/>
    <s v="5111000"/>
    <x v="0"/>
    <x v="0"/>
    <s v="REGULAR SALARIED EMPLOYEE"/>
    <s v="50000-PROGRAM EXPENDITURE BUDGET"/>
    <s v="51000-WAGES AND BENEFITS"/>
    <s v="51100-SALARIES/WAGES"/>
    <n v="0"/>
    <n v="0"/>
    <n v="40364.43"/>
    <n v="0"/>
    <n v="-40364.43"/>
    <s v="N/A"/>
    <n v="10125.68"/>
    <n v="12804.95"/>
    <n v="11105.800000000001"/>
    <n v="6328"/>
    <n v="0"/>
    <n v="0"/>
    <n v="0"/>
    <n v="0"/>
    <n v="0"/>
    <n v="0"/>
    <n v="0"/>
    <n v="0"/>
    <n v="0"/>
    <s v="OIRM CAPITAL PROJECTS"/>
    <x v="28"/>
    <s v="ABT CONTINGENCY"/>
    <s v="LEGISLATIVE: ADMINISTRATION"/>
  </r>
  <r>
    <x v="1"/>
    <x v="28"/>
    <x v="12"/>
    <s v="51110"/>
    <s v="5111000"/>
    <x v="1"/>
    <x v="0"/>
    <s v="REGULAR SALARIED EMPLOYEE"/>
    <s v="50000-PROGRAM EXPENDITURE BUDGET"/>
    <s v="51000-WAGES AND BENEFITS"/>
    <s v="51100-SALARIES/WAGES"/>
    <n v="0"/>
    <n v="0"/>
    <n v="0"/>
    <n v="0"/>
    <n v="0"/>
    <s v="N/A"/>
    <n v="0"/>
    <n v="0"/>
    <n v="0"/>
    <n v="0"/>
    <n v="0"/>
    <n v="0"/>
    <n v="0"/>
    <n v="0"/>
    <n v="0"/>
    <n v="0"/>
    <n v="0"/>
    <n v="0"/>
    <n v="0"/>
    <s v="OIRM CAPITAL PROJECTS"/>
    <x v="28"/>
    <s v="ABT CONTINGENCY"/>
    <s v="LEGISLATIVE: ADMINISTRATION"/>
  </r>
  <r>
    <x v="1"/>
    <x v="28"/>
    <x v="12"/>
    <s v="51315"/>
    <s v="5111000"/>
    <x v="0"/>
    <x v="0"/>
    <s v="MED DENTAL LIFE INS BENEFITS/NON 587"/>
    <s v="50000-PROGRAM EXPENDITURE BUDGET"/>
    <s v="51000-WAGES AND BENEFITS"/>
    <s v="51300-PERSONNEL BENEFITS"/>
    <n v="0"/>
    <n v="0"/>
    <n v="5212"/>
    <n v="0"/>
    <n v="-5212"/>
    <s v="N/A"/>
    <n v="2606"/>
    <n v="1303"/>
    <n v="1303"/>
    <n v="0"/>
    <n v="0"/>
    <n v="0"/>
    <n v="0"/>
    <n v="0"/>
    <n v="0"/>
    <n v="0"/>
    <n v="0"/>
    <n v="0"/>
    <n v="0"/>
    <s v="OIRM CAPITAL PROJECTS"/>
    <x v="28"/>
    <s v="ABT CONTINGENCY"/>
    <s v="LEGISLATIVE: ADMINISTRATION"/>
  </r>
  <r>
    <x v="1"/>
    <x v="28"/>
    <x v="12"/>
    <s v="51315"/>
    <s v="5111000"/>
    <x v="1"/>
    <x v="0"/>
    <s v="MED DENTAL LIFE INS BENEFITS/NON 587"/>
    <s v="50000-PROGRAM EXPENDITURE BUDGET"/>
    <s v="51000-WAGES AND BENEFITS"/>
    <s v="51300-PERSONNEL BENEFITS"/>
    <n v="0"/>
    <n v="0"/>
    <n v="0"/>
    <n v="0"/>
    <n v="0"/>
    <s v="N/A"/>
    <n v="0"/>
    <n v="0"/>
    <n v="0"/>
    <n v="0"/>
    <n v="0"/>
    <n v="0"/>
    <n v="0"/>
    <n v="0"/>
    <n v="0"/>
    <n v="0"/>
    <n v="0"/>
    <n v="0"/>
    <n v="0"/>
    <s v="OIRM CAPITAL PROJECTS"/>
    <x v="28"/>
    <s v="ABT CONTINGENCY"/>
    <s v="LEGISLATIVE: ADMINISTRATION"/>
  </r>
  <r>
    <x v="1"/>
    <x v="28"/>
    <x v="12"/>
    <s v="51320"/>
    <s v="5111000"/>
    <x v="0"/>
    <x v="0"/>
    <s v="SOCIAL SECURITY MEDICARE FICA"/>
    <s v="50000-PROGRAM EXPENDITURE BUDGET"/>
    <s v="51000-WAGES AND BENEFITS"/>
    <s v="51300-PERSONNEL BENEFITS"/>
    <n v="0"/>
    <n v="0"/>
    <n v="3071.02"/>
    <n v="0"/>
    <n v="-3071.02"/>
    <s v="N/A"/>
    <n v="773.78"/>
    <n v="971.17000000000007"/>
    <n v="841.97"/>
    <n v="484.1"/>
    <n v="0"/>
    <n v="0"/>
    <n v="0"/>
    <n v="0"/>
    <n v="0"/>
    <n v="0"/>
    <n v="0"/>
    <n v="0"/>
    <n v="0"/>
    <s v="OIRM CAPITAL PROJECTS"/>
    <x v="28"/>
    <s v="ABT CONTINGENCY"/>
    <s v="LEGISLATIVE: ADMINISTRATION"/>
  </r>
  <r>
    <x v="1"/>
    <x v="28"/>
    <x v="12"/>
    <s v="51320"/>
    <s v="5111000"/>
    <x v="1"/>
    <x v="0"/>
    <s v="SOCIAL SECURITY MEDICARE FICA"/>
    <s v="50000-PROGRAM EXPENDITURE BUDGET"/>
    <s v="51000-WAGES AND BENEFITS"/>
    <s v="51300-PERSONNEL BENEFITS"/>
    <n v="0"/>
    <n v="0"/>
    <n v="0"/>
    <n v="0"/>
    <n v="0"/>
    <s v="N/A"/>
    <n v="0"/>
    <n v="0"/>
    <n v="0"/>
    <n v="0"/>
    <n v="0"/>
    <n v="0"/>
    <n v="0"/>
    <n v="0"/>
    <n v="0"/>
    <n v="0"/>
    <n v="0"/>
    <n v="0"/>
    <n v="0"/>
    <s v="OIRM CAPITAL PROJECTS"/>
    <x v="28"/>
    <s v="ABT CONTINGENCY"/>
    <s v="LEGISLATIVE: ADMINISTRATION"/>
  </r>
  <r>
    <x v="1"/>
    <x v="28"/>
    <x v="12"/>
    <s v="51330"/>
    <s v="5111000"/>
    <x v="0"/>
    <x v="0"/>
    <s v="RETIREMENT"/>
    <s v="50000-PROGRAM EXPENDITURE BUDGET"/>
    <s v="51000-WAGES AND BENEFITS"/>
    <s v="51300-PERSONNEL BENEFITS"/>
    <n v="0"/>
    <n v="0"/>
    <n v="2293.4299999999998"/>
    <n v="0"/>
    <n v="-2293.4299999999998"/>
    <s v="N/A"/>
    <n v="729.77"/>
    <n v="762.93000000000006"/>
    <n v="800.73"/>
    <n v="0"/>
    <n v="0"/>
    <n v="0"/>
    <n v="0"/>
    <n v="0"/>
    <n v="0"/>
    <n v="0"/>
    <n v="0"/>
    <n v="0"/>
    <n v="0"/>
    <s v="OIRM CAPITAL PROJECTS"/>
    <x v="28"/>
    <s v="ABT CONTINGENCY"/>
    <s v="LEGISLATIVE: ADMINISTRATION"/>
  </r>
  <r>
    <x v="1"/>
    <x v="28"/>
    <x v="12"/>
    <s v="51330"/>
    <s v="5111000"/>
    <x v="1"/>
    <x v="0"/>
    <s v="RETIREMENT"/>
    <s v="50000-PROGRAM EXPENDITURE BUDGET"/>
    <s v="51000-WAGES AND BENEFITS"/>
    <s v="51300-PERSONNEL BENEFITS"/>
    <n v="0"/>
    <n v="0"/>
    <n v="0"/>
    <n v="0"/>
    <n v="0"/>
    <s v="N/A"/>
    <n v="0"/>
    <n v="0"/>
    <n v="0"/>
    <n v="0"/>
    <n v="0"/>
    <n v="0"/>
    <n v="0"/>
    <n v="0"/>
    <n v="0"/>
    <n v="0"/>
    <n v="0"/>
    <n v="0"/>
    <n v="0"/>
    <s v="OIRM CAPITAL PROJECTS"/>
    <x v="28"/>
    <s v="ABT CONTINGENCY"/>
    <s v="LEGISLATIVE: ADMINISTRATION"/>
  </r>
  <r>
    <x v="1"/>
    <x v="28"/>
    <x v="12"/>
    <s v="51355"/>
    <s v="5111000"/>
    <x v="0"/>
    <x v="0"/>
    <s v="FLEX BENEFIT CASHBACK"/>
    <s v="50000-PROGRAM EXPENDITURE BUDGET"/>
    <s v="51000-WAGES AND BENEFITS"/>
    <s v="51300-PERSONNEL BENEFITS"/>
    <n v="0"/>
    <n v="0"/>
    <n v="9.2900000000000009"/>
    <n v="0"/>
    <n v="-9.2900000000000009"/>
    <s v="N/A"/>
    <n v="9.2900000000000009"/>
    <n v="0"/>
    <n v="0"/>
    <n v="0"/>
    <n v="0"/>
    <n v="0"/>
    <n v="0"/>
    <n v="0"/>
    <n v="0"/>
    <n v="0"/>
    <n v="0"/>
    <n v="0"/>
    <n v="0"/>
    <s v="OIRM CAPITAL PROJECTS"/>
    <x v="28"/>
    <s v="ABT CONTINGENCY"/>
    <s v="LEGISLATIVE: ADMINISTRATION"/>
  </r>
  <r>
    <x v="1"/>
    <x v="28"/>
    <x v="12"/>
    <s v="51355"/>
    <s v="5111000"/>
    <x v="1"/>
    <x v="0"/>
    <s v="FLEX BENEFIT CASHBACK"/>
    <s v="50000-PROGRAM EXPENDITURE BUDGET"/>
    <s v="51000-WAGES AND BENEFITS"/>
    <s v="51300-PERSONNEL BENEFITS"/>
    <n v="0"/>
    <n v="0"/>
    <n v="0"/>
    <n v="0"/>
    <n v="0"/>
    <s v="N/A"/>
    <n v="0"/>
    <n v="0"/>
    <n v="0"/>
    <n v="0"/>
    <n v="0"/>
    <n v="0"/>
    <n v="0"/>
    <n v="0"/>
    <n v="0"/>
    <n v="0"/>
    <n v="0"/>
    <n v="0"/>
    <n v="0"/>
    <s v="OIRM CAPITAL PROJECTS"/>
    <x v="28"/>
    <s v="ABT CONTINGENCY"/>
    <s v="LEGISLATIVE: ADMINISTRATION"/>
  </r>
  <r>
    <x v="1"/>
    <x v="28"/>
    <x v="12"/>
    <s v="82100"/>
    <s v="5111000"/>
    <x v="0"/>
    <x v="0"/>
    <s v="EMPLOYER PAID BENEFITS"/>
    <s v="50000-PROGRAM EXPENDITURE BUDGET"/>
    <s v="82000-APPLIED OVERHEAD"/>
    <m/>
    <n v="0"/>
    <n v="0"/>
    <n v="0"/>
    <n v="0"/>
    <n v="0"/>
    <s v="N/A"/>
    <n v="0"/>
    <n v="0"/>
    <n v="0"/>
    <n v="0"/>
    <n v="0"/>
    <n v="0"/>
    <n v="0"/>
    <n v="0"/>
    <n v="0"/>
    <n v="0"/>
    <n v="0"/>
    <n v="0"/>
    <n v="0"/>
    <s v="OIRM CAPITAL PROJECTS"/>
    <x v="28"/>
    <s v="ABT CONTINGENCY"/>
    <s v="LEGISLATIVE: ADMINISTRATION"/>
  </r>
  <r>
    <x v="1"/>
    <x v="28"/>
    <x v="12"/>
    <s v="82100"/>
    <s v="5111000"/>
    <x v="1"/>
    <x v="0"/>
    <s v="EMPLOYER PAID BENEFITS"/>
    <s v="50000-PROGRAM EXPENDITURE BUDGET"/>
    <s v="82000-APPLIED OVERHEAD"/>
    <m/>
    <n v="0"/>
    <n v="0"/>
    <n v="0"/>
    <n v="0"/>
    <n v="0"/>
    <s v="N/A"/>
    <n v="0"/>
    <n v="0"/>
    <n v="0"/>
    <n v="0"/>
    <n v="0"/>
    <n v="0"/>
    <n v="0"/>
    <n v="0"/>
    <n v="0"/>
    <n v="0"/>
    <n v="0"/>
    <n v="0"/>
    <n v="0"/>
    <s v="OIRM CAPITAL PROJECTS"/>
    <x v="28"/>
    <s v="ABT CONTINGENCY"/>
    <s v="LEGISLATIVE: ADMINISTRATION"/>
  </r>
  <r>
    <x v="1"/>
    <x v="28"/>
    <x v="12"/>
    <s v="82200"/>
    <s v="5111000"/>
    <x v="0"/>
    <x v="0"/>
    <s v="PAID TIME OFF"/>
    <s v="50000-PROGRAM EXPENDITURE BUDGET"/>
    <s v="82000-APPLIED OVERHEAD"/>
    <m/>
    <n v="0"/>
    <n v="0"/>
    <n v="0"/>
    <n v="0"/>
    <n v="0"/>
    <s v="N/A"/>
    <n v="0"/>
    <n v="0"/>
    <n v="0"/>
    <n v="0"/>
    <n v="0"/>
    <n v="0"/>
    <n v="0"/>
    <n v="0"/>
    <n v="0"/>
    <n v="0"/>
    <n v="0"/>
    <n v="0"/>
    <n v="0"/>
    <s v="OIRM CAPITAL PROJECTS"/>
    <x v="28"/>
    <s v="ABT CONTINGENCY"/>
    <s v="LEGISLATIVE: ADMINISTRATION"/>
  </r>
  <r>
    <x v="1"/>
    <x v="28"/>
    <x v="12"/>
    <s v="82200"/>
    <s v="5111000"/>
    <x v="1"/>
    <x v="0"/>
    <s v="PAID TIME OFF"/>
    <s v="50000-PROGRAM EXPENDITURE BUDGET"/>
    <s v="82000-APPLIED OVERHEAD"/>
    <m/>
    <n v="0"/>
    <n v="0"/>
    <n v="0"/>
    <n v="0"/>
    <n v="0"/>
    <s v="N/A"/>
    <n v="0"/>
    <n v="0"/>
    <n v="0"/>
    <n v="0"/>
    <n v="0"/>
    <n v="0"/>
    <n v="0"/>
    <n v="0"/>
    <n v="0"/>
    <n v="0"/>
    <n v="0"/>
    <n v="0"/>
    <n v="0"/>
    <s v="OIRM CAPITAL PROJECTS"/>
    <x v="28"/>
    <s v="ABT CONTINGENCY"/>
    <s v="LEGISLATIVE: ADMINISTRATION"/>
  </r>
  <r>
    <x v="1"/>
    <x v="29"/>
    <x v="12"/>
    <s v="51198"/>
    <s v="5111000"/>
    <x v="0"/>
    <x v="0"/>
    <s v="SALARIES AND WAGES REIMB"/>
    <s v="50000-PROGRAM EXPENDITURE BUDGET"/>
    <s v="51000-WAGES AND BENEFITS"/>
    <s v="51100-SALARIES/WAGES"/>
    <n v="0"/>
    <n v="0"/>
    <n v="237101.49"/>
    <n v="0"/>
    <n v="-237101.49"/>
    <s v="N/A"/>
    <n v="0"/>
    <n v="0"/>
    <n v="0"/>
    <n v="0"/>
    <n v="0"/>
    <n v="0"/>
    <n v="0"/>
    <n v="0"/>
    <n v="0"/>
    <n v="237101.49"/>
    <n v="0"/>
    <n v="0"/>
    <n v="0"/>
    <s v="OIRM CAPITAL PROJECTS"/>
    <x v="29"/>
    <s v="ABT CONTINGENCY"/>
    <s v="LEGISLATIVE: ADMINISTRATION"/>
  </r>
  <r>
    <x v="1"/>
    <x v="29"/>
    <x v="12"/>
    <s v="51198"/>
    <s v="5111000"/>
    <x v="1"/>
    <x v="0"/>
    <s v="SALARIES AND WAGES REIMB"/>
    <s v="50000-PROGRAM EXPENDITURE BUDGET"/>
    <s v="51000-WAGES AND BENEFITS"/>
    <s v="51100-SALARIES/WAGES"/>
    <n v="0"/>
    <n v="0"/>
    <n v="0"/>
    <n v="0"/>
    <n v="0"/>
    <s v="N/A"/>
    <n v="0"/>
    <n v="0"/>
    <n v="0"/>
    <n v="0"/>
    <n v="0"/>
    <n v="0"/>
    <n v="0"/>
    <n v="0"/>
    <n v="0"/>
    <n v="0"/>
    <n v="0"/>
    <n v="0"/>
    <n v="0"/>
    <s v="OIRM CAPITAL PROJECTS"/>
    <x v="29"/>
    <s v="ABT CONTINGENCY"/>
    <s v="LEGISLATIVE: ADMINISTRATION"/>
  </r>
  <r>
    <x v="1"/>
    <x v="30"/>
    <x v="11"/>
    <s v="51110"/>
    <s v="5188000"/>
    <x v="0"/>
    <x v="0"/>
    <s v="REGULAR SALARIED EMPLOYEE"/>
    <s v="50000-PROGRAM EXPENDITURE BUDGET"/>
    <s v="51000-WAGES AND BENEFITS"/>
    <s v="51100-SALARIES/WAGES"/>
    <n v="0"/>
    <n v="0"/>
    <n v="0"/>
    <n v="0"/>
    <n v="0"/>
    <s v="N/A"/>
    <n v="0"/>
    <n v="0"/>
    <n v="0"/>
    <n v="0"/>
    <n v="0"/>
    <n v="0"/>
    <n v="0"/>
    <n v="0"/>
    <n v="0"/>
    <n v="0"/>
    <n v="0"/>
    <n v="0"/>
    <n v="0"/>
    <s v="OIRM CAPITAL PROJECTS"/>
    <x v="30"/>
    <s v="OIRM CAPITAL PROJECTS"/>
    <s v="DATA PROCESSING"/>
  </r>
  <r>
    <x v="1"/>
    <x v="30"/>
    <x v="11"/>
    <s v="51110"/>
    <s v="5188000"/>
    <x v="1"/>
    <x v="0"/>
    <s v="REGULAR SALARIED EMPLOYEE"/>
    <s v="50000-PROGRAM EXPENDITURE BUDGET"/>
    <s v="51000-WAGES AND BENEFITS"/>
    <s v="51100-SALARIES/WAGES"/>
    <n v="0"/>
    <n v="0"/>
    <n v="0"/>
    <n v="0"/>
    <n v="0"/>
    <s v="N/A"/>
    <n v="0"/>
    <n v="0"/>
    <n v="0"/>
    <n v="0"/>
    <n v="0"/>
    <n v="0"/>
    <n v="0"/>
    <n v="0"/>
    <n v="0"/>
    <n v="0"/>
    <n v="0"/>
    <n v="0"/>
    <n v="0"/>
    <s v="OIRM CAPITAL PROJECTS"/>
    <x v="30"/>
    <s v="OIRM CAPITAL PROJECTS"/>
    <s v="DATA PROCESSING"/>
  </r>
  <r>
    <x v="1"/>
    <x v="30"/>
    <x v="11"/>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20"/>
    <s v="5188000"/>
    <x v="0"/>
    <x v="0"/>
    <s v="SOCIAL SECURITY MEDICARE FICA"/>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30"/>
    <s v="5188000"/>
    <x v="0"/>
    <x v="0"/>
    <s v="RETIREMENT"/>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1330"/>
    <s v="5188000"/>
    <x v="1"/>
    <x v="0"/>
    <s v="RETIREMENT"/>
    <s v="50000-PROGRAM EXPENDITURE BUDGET"/>
    <s v="51000-WAGES AND BENEFITS"/>
    <s v="51300-PERSONNEL BENEFITS"/>
    <n v="0"/>
    <n v="0"/>
    <n v="0"/>
    <n v="0"/>
    <n v="0"/>
    <s v="N/A"/>
    <n v="0"/>
    <n v="0"/>
    <n v="0"/>
    <n v="0"/>
    <n v="0"/>
    <n v="0"/>
    <n v="0"/>
    <n v="0"/>
    <n v="0"/>
    <n v="0"/>
    <n v="0"/>
    <n v="0"/>
    <n v="0"/>
    <s v="OIRM CAPITAL PROJECTS"/>
    <x v="30"/>
    <s v="OIRM CAPITAL PROJECTS"/>
    <s v="DATA PROCESSING"/>
  </r>
  <r>
    <x v="1"/>
    <x v="30"/>
    <x v="11"/>
    <s v="55023"/>
    <s v="5188000"/>
    <x v="0"/>
    <x v="0"/>
    <s v="ITS NEW DEVELOPMENT"/>
    <s v="50000-PROGRAM EXPENDITURE BUDGET"/>
    <s v="55000-INTRAGOVERNMENTAL SERVICES"/>
    <m/>
    <n v="0"/>
    <n v="0"/>
    <n v="0"/>
    <n v="0"/>
    <n v="0"/>
    <s v="N/A"/>
    <n v="0"/>
    <n v="0"/>
    <n v="0"/>
    <n v="0"/>
    <n v="0"/>
    <n v="0"/>
    <n v="0"/>
    <n v="0"/>
    <n v="0"/>
    <n v="0"/>
    <n v="0"/>
    <n v="0"/>
    <n v="0"/>
    <s v="OIRM CAPITAL PROJECTS"/>
    <x v="30"/>
    <s v="OIRM CAPITAL PROJECTS"/>
    <s v="DATA PROCESSING"/>
  </r>
  <r>
    <x v="1"/>
    <x v="30"/>
    <x v="11"/>
    <s v="55023"/>
    <s v="5188000"/>
    <x v="1"/>
    <x v="0"/>
    <s v="ITS NEW DEVELOPMENT"/>
    <s v="50000-PROGRAM EXPENDITURE BUDGET"/>
    <s v="55000-INTRAGOVERNMENTAL SERVICES"/>
    <m/>
    <n v="0"/>
    <n v="0"/>
    <n v="0"/>
    <n v="0"/>
    <n v="0"/>
    <s v="N/A"/>
    <n v="0"/>
    <n v="0"/>
    <n v="0"/>
    <n v="0"/>
    <n v="0"/>
    <n v="0"/>
    <n v="0"/>
    <n v="0"/>
    <n v="0"/>
    <n v="0"/>
    <n v="0"/>
    <n v="0"/>
    <n v="0"/>
    <s v="OIRM CAPITAL PROJECTS"/>
    <x v="30"/>
    <s v="OIRM CAPITAL PROJECTS"/>
    <s v="DATA PROCESSING"/>
  </r>
  <r>
    <x v="1"/>
    <x v="30"/>
    <x v="11"/>
    <s v="82100"/>
    <s v="5188000"/>
    <x v="0"/>
    <x v="0"/>
    <s v="EMPLOYER PAID BENEFITS"/>
    <s v="50000-PROGRAM EXPENDITURE BUDGET"/>
    <s v="82000-APPLIED OVERHEAD"/>
    <m/>
    <n v="0"/>
    <n v="0"/>
    <n v="0"/>
    <n v="0"/>
    <n v="0"/>
    <s v="N/A"/>
    <n v="0"/>
    <n v="0"/>
    <n v="0"/>
    <n v="0"/>
    <n v="0"/>
    <n v="0"/>
    <n v="0"/>
    <n v="0"/>
    <n v="0"/>
    <n v="0"/>
    <n v="0"/>
    <n v="0"/>
    <n v="0"/>
    <s v="OIRM CAPITAL PROJECTS"/>
    <x v="30"/>
    <s v="OIRM CAPITAL PROJECTS"/>
    <s v="DATA PROCESSING"/>
  </r>
  <r>
    <x v="1"/>
    <x v="30"/>
    <x v="11"/>
    <s v="82100"/>
    <s v="5188000"/>
    <x v="1"/>
    <x v="0"/>
    <s v="EMPLOYER PAID BENEFITS"/>
    <s v="50000-PROGRAM EXPENDITURE BUDGET"/>
    <s v="82000-APPLIED OVERHEAD"/>
    <m/>
    <n v="0"/>
    <n v="0"/>
    <n v="0"/>
    <n v="0"/>
    <n v="0"/>
    <s v="N/A"/>
    <n v="0"/>
    <n v="0"/>
    <n v="0"/>
    <n v="0"/>
    <n v="0"/>
    <n v="0"/>
    <n v="0"/>
    <n v="0"/>
    <n v="0"/>
    <n v="0"/>
    <n v="0"/>
    <n v="0"/>
    <n v="0"/>
    <s v="OIRM CAPITAL PROJECTS"/>
    <x v="30"/>
    <s v="OIRM CAPITAL PROJECTS"/>
    <s v="DATA PROCESSING"/>
  </r>
  <r>
    <x v="1"/>
    <x v="30"/>
    <x v="11"/>
    <s v="82200"/>
    <s v="5188000"/>
    <x v="0"/>
    <x v="0"/>
    <s v="PAID TIME OFF"/>
    <s v="50000-PROGRAM EXPENDITURE BUDGET"/>
    <s v="82000-APPLIED OVERHEAD"/>
    <m/>
    <n v="0"/>
    <n v="0"/>
    <n v="0"/>
    <n v="0"/>
    <n v="0"/>
    <s v="N/A"/>
    <n v="0"/>
    <n v="0"/>
    <n v="0"/>
    <n v="0"/>
    <n v="0"/>
    <n v="0"/>
    <n v="0"/>
    <n v="0"/>
    <n v="0"/>
    <n v="0"/>
    <n v="0"/>
    <n v="0"/>
    <n v="0"/>
    <s v="OIRM CAPITAL PROJECTS"/>
    <x v="30"/>
    <s v="OIRM CAPITAL PROJECTS"/>
    <s v="DATA PROCESSING"/>
  </r>
  <r>
    <x v="1"/>
    <x v="30"/>
    <x v="11"/>
    <s v="82200"/>
    <s v="5188000"/>
    <x v="1"/>
    <x v="0"/>
    <s v="PAID TIME OFF"/>
    <s v="50000-PROGRAM EXPENDITURE BUDGET"/>
    <s v="82000-APPLIED OVERHEAD"/>
    <m/>
    <n v="0"/>
    <n v="0"/>
    <n v="0"/>
    <n v="0"/>
    <n v="0"/>
    <s v="N/A"/>
    <n v="0"/>
    <n v="0"/>
    <n v="0"/>
    <n v="0"/>
    <n v="0"/>
    <n v="0"/>
    <n v="0"/>
    <n v="0"/>
    <n v="0"/>
    <n v="0"/>
    <n v="0"/>
    <n v="0"/>
    <n v="0"/>
    <s v="OIRM CAPITAL PROJECTS"/>
    <x v="30"/>
    <s v="OIRM CAPITAL PROJECTS"/>
    <s v="DATA PROCESSING"/>
  </r>
  <r>
    <x v="1"/>
    <x v="31"/>
    <x v="11"/>
    <s v="53808"/>
    <s v="5188000"/>
    <x v="0"/>
    <x v="0"/>
    <s v="TAXES ASSESSMENTS MISC"/>
    <s v="50000-PROGRAM EXPENDITURE BUDGET"/>
    <s v="53000-SERVICES-OTHER CHARGES"/>
    <m/>
    <n v="0"/>
    <n v="0"/>
    <n v="0"/>
    <n v="0"/>
    <n v="0"/>
    <s v="N/A"/>
    <n v="0"/>
    <n v="0"/>
    <n v="0"/>
    <n v="0"/>
    <n v="0"/>
    <n v="0"/>
    <n v="0"/>
    <n v="0"/>
    <n v="0"/>
    <n v="0"/>
    <n v="0"/>
    <n v="0"/>
    <n v="0"/>
    <s v="OIRM CAPITAL PROJECTS"/>
    <x v="31"/>
    <s v="OIRM CAPITAL PROJECTS"/>
    <s v="DATA PROCESSING"/>
  </r>
  <r>
    <x v="1"/>
    <x v="31"/>
    <x v="11"/>
    <s v="53808"/>
    <s v="5188000"/>
    <x v="1"/>
    <x v="0"/>
    <s v="TAXES ASSESSMENTS MISC"/>
    <s v="50000-PROGRAM EXPENDITURE BUDGET"/>
    <s v="53000-SERVICES-OTHER CHARGES"/>
    <m/>
    <n v="0"/>
    <n v="0"/>
    <n v="0"/>
    <n v="0"/>
    <n v="0"/>
    <s v="N/A"/>
    <n v="0"/>
    <n v="0"/>
    <n v="0"/>
    <n v="0"/>
    <n v="0"/>
    <n v="0"/>
    <n v="0"/>
    <n v="0"/>
    <n v="0"/>
    <n v="0"/>
    <n v="0"/>
    <n v="0"/>
    <n v="0"/>
    <s v="OIRM CAPITAL PROJECTS"/>
    <x v="31"/>
    <s v="OIRM CAPITAL PROJECTS"/>
    <s v="DATA PROCESSING"/>
  </r>
  <r>
    <x v="1"/>
    <x v="32"/>
    <x v="11"/>
    <s v="39796"/>
    <s v="0000000"/>
    <x v="1"/>
    <x v="1"/>
    <s v="CONTRIB OTHER FUNDS"/>
    <s v="R3000-REVENUE"/>
    <s v="R3900-OTHER FINANCING SOURCES"/>
    <m/>
    <n v="0"/>
    <n v="0"/>
    <n v="57949.090000000004"/>
    <n v="0"/>
    <n v="-57949.090000000004"/>
    <s v="N/A"/>
    <n v="0"/>
    <n v="0"/>
    <n v="57949.090000000004"/>
    <n v="0"/>
    <n v="0"/>
    <n v="0"/>
    <n v="0"/>
    <n v="0"/>
    <n v="0"/>
    <n v="0"/>
    <n v="0"/>
    <n v="0"/>
    <n v="0"/>
    <s v="OIRM CAPITAL PROJECTS"/>
    <x v="32"/>
    <s v="OIRM CAPITAL PROJECTS"/>
    <s v="Default"/>
  </r>
  <r>
    <x v="1"/>
    <x v="32"/>
    <x v="11"/>
    <s v="51110"/>
    <s v="5188000"/>
    <x v="0"/>
    <x v="0"/>
    <s v="REGULAR SALARIED EMPLOYEE"/>
    <s v="50000-PROGRAM EXPENDITURE BUDGET"/>
    <s v="51000-WAGES AND BENEFITS"/>
    <s v="51100-SALARIES/WAGES"/>
    <n v="0"/>
    <n v="0"/>
    <n v="45163.64"/>
    <n v="0"/>
    <n v="-45163.64"/>
    <s v="N/A"/>
    <n v="0"/>
    <n v="0"/>
    <n v="0"/>
    <n v="0"/>
    <n v="0"/>
    <n v="0"/>
    <n v="0"/>
    <n v="0"/>
    <n v="12956.78"/>
    <n v="7403.88"/>
    <n v="0"/>
    <n v="24802.98"/>
    <n v="0"/>
    <s v="OIRM CAPITAL PROJECTS"/>
    <x v="32"/>
    <s v="OIRM CAPITAL PROJECTS"/>
    <s v="DATA PROCESSING"/>
  </r>
  <r>
    <x v="1"/>
    <x v="32"/>
    <x v="11"/>
    <s v="51110"/>
    <s v="5188000"/>
    <x v="1"/>
    <x v="0"/>
    <s v="REGULAR SALARIED EMPLOYEE"/>
    <s v="50000-PROGRAM EXPENDITURE BUDGET"/>
    <s v="51000-WAGES AND BENEFITS"/>
    <s v="51100-SALARIES/WAGES"/>
    <n v="0"/>
    <n v="0"/>
    <n v="51260.65"/>
    <n v="0"/>
    <n v="-51260.65"/>
    <s v="N/A"/>
    <n v="0"/>
    <n v="0"/>
    <n v="0"/>
    <n v="0"/>
    <n v="0"/>
    <n v="0"/>
    <n v="47406.47"/>
    <n v="0"/>
    <n v="0"/>
    <n v="3854.1800000000003"/>
    <n v="0"/>
    <n v="0"/>
    <n v="0"/>
    <s v="OIRM CAPITAL PROJECTS"/>
    <x v="32"/>
    <s v="OIRM CAPITAL PROJECTS"/>
    <s v="DATA PROCESSING"/>
  </r>
  <r>
    <x v="1"/>
    <x v="32"/>
    <x v="11"/>
    <s v="51315"/>
    <s v="5188000"/>
    <x v="0"/>
    <x v="0"/>
    <s v="MED DENTAL LIFE INS BENEFITS/NON 587"/>
    <s v="50000-PROGRAM EXPENDITURE BUDGET"/>
    <s v="51000-WAGES AND BENEFITS"/>
    <s v="51300-PERSONNEL BENEFITS"/>
    <n v="0"/>
    <n v="0"/>
    <n v="6515"/>
    <n v="0"/>
    <n v="-6515"/>
    <s v="N/A"/>
    <n v="0"/>
    <n v="0"/>
    <n v="0"/>
    <n v="0"/>
    <n v="0"/>
    <n v="0"/>
    <n v="0"/>
    <n v="0"/>
    <n v="1303"/>
    <n v="1303"/>
    <n v="0"/>
    <n v="3909"/>
    <n v="0"/>
    <s v="OIRM CAPITAL PROJECTS"/>
    <x v="32"/>
    <s v="OIRM CAPITAL PROJECTS"/>
    <s v="DATA PROCESSING"/>
  </r>
  <r>
    <x v="1"/>
    <x v="32"/>
    <x v="11"/>
    <s v="51315"/>
    <s v="5188000"/>
    <x v="1"/>
    <x v="0"/>
    <s v="MED DENTAL LIFE INS BENEFITS/NON 587"/>
    <s v="50000-PROGRAM EXPENDITURE BUDGET"/>
    <s v="51000-WAGES AND BENEFITS"/>
    <s v="51300-PERSONNEL BENEFITS"/>
    <n v="0"/>
    <n v="0"/>
    <n v="9485"/>
    <n v="0"/>
    <n v="-9485"/>
    <s v="N/A"/>
    <n v="0"/>
    <n v="0"/>
    <n v="0"/>
    <n v="0"/>
    <n v="0"/>
    <n v="0"/>
    <n v="8130"/>
    <n v="0"/>
    <n v="0"/>
    <n v="1355"/>
    <n v="0"/>
    <n v="0"/>
    <n v="0"/>
    <s v="OIRM CAPITAL PROJECTS"/>
    <x v="32"/>
    <s v="OIRM CAPITAL PROJECTS"/>
    <s v="DATA PROCESSING"/>
  </r>
  <r>
    <x v="1"/>
    <x v="32"/>
    <x v="11"/>
    <s v="51320"/>
    <s v="5188000"/>
    <x v="0"/>
    <x v="0"/>
    <s v="SOCIAL SECURITY MEDICARE FICA"/>
    <s v="50000-PROGRAM EXPENDITURE BUDGET"/>
    <s v="51000-WAGES AND BENEFITS"/>
    <s v="51300-PERSONNEL BENEFITS"/>
    <n v="0"/>
    <n v="0"/>
    <n v="3401.35"/>
    <n v="0"/>
    <n v="-3401.35"/>
    <s v="N/A"/>
    <n v="0"/>
    <n v="0"/>
    <n v="0"/>
    <n v="0"/>
    <n v="0"/>
    <n v="0"/>
    <n v="0"/>
    <n v="0"/>
    <n v="1070.3800000000001"/>
    <n v="535.58000000000004"/>
    <n v="0"/>
    <n v="1795.39"/>
    <n v="0"/>
    <s v="OIRM CAPITAL PROJECTS"/>
    <x v="32"/>
    <s v="OIRM CAPITAL PROJECTS"/>
    <s v="DATA PROCESSING"/>
  </r>
  <r>
    <x v="1"/>
    <x v="32"/>
    <x v="11"/>
    <s v="51320"/>
    <s v="5188000"/>
    <x v="1"/>
    <x v="0"/>
    <s v="SOCIAL SECURITY MEDICARE FICA"/>
    <s v="50000-PROGRAM EXPENDITURE BUDGET"/>
    <s v="51000-WAGES AND BENEFITS"/>
    <s v="51300-PERSONNEL BENEFITS"/>
    <n v="0"/>
    <n v="0"/>
    <n v="3724.37"/>
    <n v="0"/>
    <n v="-3724.37"/>
    <s v="N/A"/>
    <n v="0"/>
    <n v="0"/>
    <n v="0"/>
    <n v="0"/>
    <n v="0"/>
    <n v="0"/>
    <n v="3444.27"/>
    <n v="0"/>
    <n v="0"/>
    <n v="280.10000000000002"/>
    <n v="0"/>
    <n v="0"/>
    <n v="0"/>
    <s v="OIRM CAPITAL PROJECTS"/>
    <x v="32"/>
    <s v="OIRM CAPITAL PROJECTS"/>
    <s v="DATA PROCESSING"/>
  </r>
  <r>
    <x v="1"/>
    <x v="32"/>
    <x v="11"/>
    <s v="51330"/>
    <s v="5188000"/>
    <x v="0"/>
    <x v="0"/>
    <s v="RETIREMENT"/>
    <s v="50000-PROGRAM EXPENDITURE BUDGET"/>
    <s v="51000-WAGES AND BENEFITS"/>
    <s v="51300-PERSONNEL BENEFITS"/>
    <n v="0"/>
    <n v="0"/>
    <n v="4327.1000000000004"/>
    <n v="0"/>
    <n v="-4327.1000000000004"/>
    <s v="N/A"/>
    <n v="0"/>
    <n v="0"/>
    <n v="0"/>
    <n v="0"/>
    <n v="0"/>
    <n v="0"/>
    <n v="0"/>
    <n v="0"/>
    <n v="1360.84"/>
    <n v="681.9"/>
    <n v="0"/>
    <n v="2284.36"/>
    <n v="0"/>
    <s v="OIRM CAPITAL PROJECTS"/>
    <x v="32"/>
    <s v="OIRM CAPITAL PROJECTS"/>
    <s v="DATA PROCESSING"/>
  </r>
  <r>
    <x v="1"/>
    <x v="32"/>
    <x v="11"/>
    <s v="51330"/>
    <s v="5188000"/>
    <x v="1"/>
    <x v="0"/>
    <s v="RETIREMENT"/>
    <s v="50000-PROGRAM EXPENDITURE BUDGET"/>
    <s v="51000-WAGES AND BENEFITS"/>
    <s v="51300-PERSONNEL BENEFITS"/>
    <n v="0"/>
    <n v="0"/>
    <n v="4721.1000000000004"/>
    <n v="0"/>
    <n v="-4721.1000000000004"/>
    <s v="N/A"/>
    <n v="0"/>
    <n v="0"/>
    <n v="0"/>
    <n v="0"/>
    <n v="0"/>
    <n v="0"/>
    <n v="4366.13"/>
    <n v="0"/>
    <n v="0"/>
    <n v="354.97"/>
    <n v="0"/>
    <n v="0"/>
    <n v="0"/>
    <s v="OIRM CAPITAL PROJECTS"/>
    <x v="32"/>
    <s v="OIRM CAPITAL PROJECTS"/>
    <s v="DATA PROCESSING"/>
  </r>
  <r>
    <x v="1"/>
    <x v="32"/>
    <x v="11"/>
    <s v="53104"/>
    <s v="5188000"/>
    <x v="0"/>
    <x v="0"/>
    <s v="CONSULTANT SERVICES"/>
    <s v="50000-PROGRAM EXPENDITURE BUDGET"/>
    <s v="53000-SERVICES-OTHER CHARGES"/>
    <m/>
    <n v="0"/>
    <n v="0"/>
    <n v="24990"/>
    <n v="0"/>
    <n v="-24990"/>
    <s v="N/A"/>
    <n v="0"/>
    <n v="0"/>
    <n v="0"/>
    <n v="0"/>
    <n v="0"/>
    <n v="0"/>
    <n v="0"/>
    <n v="0"/>
    <n v="8330"/>
    <n v="0"/>
    <n v="0"/>
    <n v="16660"/>
    <n v="0"/>
    <s v="OIRM CAPITAL PROJECTS"/>
    <x v="32"/>
    <s v="OIRM CAPITAL PROJECTS"/>
    <s v="DATA PROCESSING"/>
  </r>
  <r>
    <x v="1"/>
    <x v="32"/>
    <x v="11"/>
    <s v="53104"/>
    <s v="5188000"/>
    <x v="1"/>
    <x v="0"/>
    <s v="CONSULTANT SERVICES"/>
    <s v="50000-PROGRAM EXPENDITURE BUDGET"/>
    <s v="53000-SERVICES-OTHER CHARGES"/>
    <m/>
    <n v="0"/>
    <n v="0"/>
    <n v="48252.28"/>
    <n v="0"/>
    <n v="-48252.28"/>
    <s v="N/A"/>
    <n v="0"/>
    <n v="0"/>
    <n v="0"/>
    <n v="0"/>
    <n v="0"/>
    <n v="0"/>
    <n v="42817.5"/>
    <n v="0"/>
    <n v="0"/>
    <n v="0"/>
    <n v="0"/>
    <n v="5434.78"/>
    <n v="0"/>
    <s v="OIRM CAPITAL PROJECTS"/>
    <x v="32"/>
    <s v="OIRM CAPITAL PROJECTS"/>
    <s v="DATA PROCESSING"/>
  </r>
  <r>
    <x v="1"/>
    <x v="32"/>
    <x v="11"/>
    <s v="53180"/>
    <s v="5188000"/>
    <x v="0"/>
    <x v="0"/>
    <s v="SUBCONTRACT OTHER"/>
    <s v="50000-PROGRAM EXPENDITURE BUDGET"/>
    <s v="53000-SERVICES-OTHER CHARGES"/>
    <m/>
    <n v="0"/>
    <n v="0"/>
    <n v="99659"/>
    <n v="0"/>
    <n v="-99659"/>
    <s v="N/A"/>
    <n v="0"/>
    <n v="0"/>
    <n v="0"/>
    <n v="0"/>
    <n v="0"/>
    <n v="0"/>
    <n v="0"/>
    <n v="0"/>
    <n v="0"/>
    <n v="99360"/>
    <n v="0"/>
    <n v="299"/>
    <n v="0"/>
    <s v="OIRM CAPITAL PROJECTS"/>
    <x v="32"/>
    <s v="OIRM CAPITAL PROJECTS"/>
    <s v="DATA PROCESSING"/>
  </r>
  <r>
    <x v="1"/>
    <x v="32"/>
    <x v="11"/>
    <s v="53180"/>
    <s v="5188000"/>
    <x v="1"/>
    <x v="0"/>
    <s v="SUBCONTRACT OTHER"/>
    <s v="50000-PROGRAM EXPENDITURE BUDGET"/>
    <s v="53000-SERVICES-OTHER CHARGES"/>
    <m/>
    <n v="0"/>
    <n v="0"/>
    <n v="16700"/>
    <n v="0"/>
    <n v="-16700"/>
    <s v="N/A"/>
    <n v="0"/>
    <n v="0"/>
    <n v="0"/>
    <n v="0"/>
    <n v="0"/>
    <n v="0"/>
    <n v="16700"/>
    <n v="0"/>
    <n v="0"/>
    <n v="0"/>
    <n v="0"/>
    <n v="0"/>
    <n v="0"/>
    <s v="OIRM CAPITAL PROJECTS"/>
    <x v="32"/>
    <s v="OIRM CAPITAL PROJECTS"/>
    <s v="DATA PROCESSING"/>
  </r>
  <r>
    <x v="1"/>
    <x v="32"/>
    <x v="11"/>
    <s v="53808"/>
    <s v="5188000"/>
    <x v="0"/>
    <x v="0"/>
    <s v="TAXES ASSESSMENTS MISC"/>
    <s v="50000-PROGRAM EXPENDITURE BUDGET"/>
    <s v="53000-SERVICES-OTHER CHARGES"/>
    <m/>
    <n v="0"/>
    <n v="0"/>
    <n v="9439.2000000000007"/>
    <n v="0"/>
    <n v="-9439.2000000000007"/>
    <s v="N/A"/>
    <n v="0"/>
    <n v="0"/>
    <n v="0"/>
    <n v="0"/>
    <n v="0"/>
    <n v="0"/>
    <n v="0"/>
    <n v="0"/>
    <n v="0"/>
    <n v="0"/>
    <n v="0"/>
    <n v="9439.2000000000007"/>
    <n v="0"/>
    <s v="OIRM CAPITAL PROJECTS"/>
    <x v="32"/>
    <s v="OIRM CAPITAL PROJECTS"/>
    <s v="DATA PROCESSING"/>
  </r>
  <r>
    <x v="1"/>
    <x v="32"/>
    <x v="11"/>
    <s v="53808"/>
    <s v="5188000"/>
    <x v="1"/>
    <x v="0"/>
    <s v="TAXES ASSESSMENTS MISC"/>
    <s v="50000-PROGRAM EXPENDITURE BUDGET"/>
    <s v="53000-SERVICES-OTHER CHARGES"/>
    <m/>
    <n v="0"/>
    <n v="0"/>
    <n v="0"/>
    <n v="0"/>
    <n v="0"/>
    <s v="N/A"/>
    <n v="0"/>
    <n v="0"/>
    <n v="0"/>
    <n v="0"/>
    <n v="0"/>
    <n v="0"/>
    <n v="0"/>
    <n v="0"/>
    <n v="0"/>
    <n v="0"/>
    <n v="0"/>
    <n v="0"/>
    <n v="0"/>
    <s v="OIRM CAPITAL PROJECTS"/>
    <x v="32"/>
    <s v="OIRM CAPITAL PROJECTS"/>
    <s v="DATA PROCESSING"/>
  </r>
  <r>
    <x v="1"/>
    <x v="32"/>
    <x v="11"/>
    <s v="53890"/>
    <s v="5188000"/>
    <x v="0"/>
    <x v="0"/>
    <s v="MISC SERVICES CHARGES"/>
    <s v="50000-PROGRAM EXPENDITURE BUDGET"/>
    <s v="53000-SERVICES-OTHER CHARGES"/>
    <m/>
    <n v="0"/>
    <n v="0"/>
    <n v="0"/>
    <n v="0"/>
    <n v="0"/>
    <s v="N/A"/>
    <n v="0"/>
    <n v="0"/>
    <n v="0"/>
    <n v="0"/>
    <n v="0"/>
    <n v="0"/>
    <n v="0"/>
    <n v="0"/>
    <n v="0"/>
    <n v="0"/>
    <n v="0"/>
    <n v="0"/>
    <n v="0"/>
    <s v="OIRM CAPITAL PROJECTS"/>
    <x v="32"/>
    <s v="OIRM CAPITAL PROJECTS"/>
    <s v="DATA PROCESSING"/>
  </r>
  <r>
    <x v="1"/>
    <x v="32"/>
    <x v="11"/>
    <s v="53890"/>
    <s v="5188000"/>
    <x v="1"/>
    <x v="0"/>
    <s v="MISC SERVICES CHARGES"/>
    <s v="50000-PROGRAM EXPENDITURE BUDGET"/>
    <s v="53000-SERVICES-OTHER CHARGES"/>
    <m/>
    <n v="0"/>
    <n v="0"/>
    <n v="24750"/>
    <n v="0"/>
    <n v="-24750"/>
    <s v="N/A"/>
    <n v="0"/>
    <n v="0"/>
    <n v="0"/>
    <n v="0"/>
    <n v="0"/>
    <n v="0"/>
    <n v="16879.5"/>
    <n v="0"/>
    <n v="0"/>
    <n v="-4504.5"/>
    <n v="0"/>
    <n v="12375"/>
    <n v="0"/>
    <s v="OIRM CAPITAL PROJECTS"/>
    <x v="32"/>
    <s v="OIRM CAPITAL PROJECTS"/>
    <s v="DATA PROCESSING"/>
  </r>
  <r>
    <x v="1"/>
    <x v="32"/>
    <x v="11"/>
    <s v="55023"/>
    <s v="5188000"/>
    <x v="0"/>
    <x v="0"/>
    <s v="ITS NEW DEVELOPMENT"/>
    <s v="50000-PROGRAM EXPENDITURE BUDGET"/>
    <s v="55000-INTRAGOVERNMENTAL SERVICES"/>
    <m/>
    <n v="0"/>
    <n v="0"/>
    <n v="1711.71"/>
    <n v="0"/>
    <n v="-1711.71"/>
    <s v="N/A"/>
    <n v="0"/>
    <n v="0"/>
    <n v="0"/>
    <n v="0"/>
    <n v="0"/>
    <n v="0"/>
    <n v="0"/>
    <n v="0"/>
    <n v="0"/>
    <n v="1711.71"/>
    <n v="0"/>
    <n v="0"/>
    <n v="0"/>
    <s v="OIRM CAPITAL PROJECTS"/>
    <x v="32"/>
    <s v="OIRM CAPITAL PROJECTS"/>
    <s v="DATA PROCESSING"/>
  </r>
  <r>
    <x v="1"/>
    <x v="32"/>
    <x v="11"/>
    <s v="55023"/>
    <s v="5188000"/>
    <x v="1"/>
    <x v="0"/>
    <s v="ITS NEW DEVELOPMENT"/>
    <s v="50000-PROGRAM EXPENDITURE BUDGET"/>
    <s v="55000-INTRAGOVERNMENTAL SERVICES"/>
    <m/>
    <n v="0"/>
    <n v="0"/>
    <n v="20170.16"/>
    <n v="0"/>
    <n v="-20170.16"/>
    <s v="N/A"/>
    <n v="0"/>
    <n v="0"/>
    <n v="0"/>
    <n v="0"/>
    <n v="0"/>
    <n v="0"/>
    <n v="20170.16"/>
    <n v="0"/>
    <n v="0"/>
    <n v="0"/>
    <n v="0"/>
    <n v="0"/>
    <n v="0"/>
    <s v="OIRM CAPITAL PROJECTS"/>
    <x v="32"/>
    <s v="OIRM CAPITAL PROJECTS"/>
    <s v="DATA PROCESSING"/>
  </r>
  <r>
    <x v="1"/>
    <x v="32"/>
    <x v="11"/>
    <s v="55253"/>
    <s v="5188000"/>
    <x v="0"/>
    <x v="0"/>
    <s v="SYSTEMS SERVICES SVC"/>
    <s v="50000-PROGRAM EXPENDITURE BUDGET"/>
    <s v="55000-INTRAGOVERNMENTAL SERVICES"/>
    <m/>
    <n v="0"/>
    <n v="0"/>
    <n v="12780.84"/>
    <n v="0"/>
    <n v="-12780.84"/>
    <s v="N/A"/>
    <n v="0"/>
    <n v="0"/>
    <n v="0"/>
    <n v="0"/>
    <n v="0"/>
    <n v="0"/>
    <n v="0"/>
    <n v="0"/>
    <n v="0"/>
    <n v="0"/>
    <n v="0"/>
    <n v="12780.84"/>
    <n v="0"/>
    <s v="OIRM CAPITAL PROJECTS"/>
    <x v="32"/>
    <s v="OIRM CAPITAL PROJECTS"/>
    <s v="DATA PROCESSING"/>
  </r>
  <r>
    <x v="1"/>
    <x v="32"/>
    <x v="11"/>
    <s v="55253"/>
    <s v="5188000"/>
    <x v="1"/>
    <x v="0"/>
    <s v="SYSTEMS SERVICES SVC"/>
    <s v="50000-PROGRAM EXPENDITURE BUDGET"/>
    <s v="55000-INTRAGOVERNMENTAL SERVICES"/>
    <m/>
    <n v="0"/>
    <n v="0"/>
    <n v="8622.08"/>
    <n v="0"/>
    <n v="-8622.08"/>
    <s v="N/A"/>
    <n v="0"/>
    <n v="0"/>
    <n v="0"/>
    <n v="0"/>
    <n v="0"/>
    <n v="0"/>
    <n v="8622.08"/>
    <n v="0"/>
    <n v="0"/>
    <n v="0"/>
    <n v="0"/>
    <n v="0"/>
    <n v="0"/>
    <s v="OIRM CAPITAL PROJECTS"/>
    <x v="32"/>
    <s v="OIRM CAPITAL PROJECTS"/>
    <s v="DATA PROCESSING"/>
  </r>
  <r>
    <x v="1"/>
    <x v="32"/>
    <x v="11"/>
    <s v="56741"/>
    <s v="5188000"/>
    <x v="0"/>
    <x v="0"/>
    <s v="EDP HARDWARE"/>
    <s v="50000-PROGRAM EXPENDITURE BUDGET"/>
    <s v="56000-CAPITAL OUTLAY"/>
    <m/>
    <n v="0"/>
    <n v="0"/>
    <n v="142350"/>
    <n v="125985.8"/>
    <n v="-268335.8"/>
    <s v="N/A"/>
    <n v="0"/>
    <n v="0"/>
    <n v="0"/>
    <n v="0"/>
    <n v="0"/>
    <n v="0"/>
    <n v="0"/>
    <n v="142350"/>
    <n v="0"/>
    <n v="0"/>
    <n v="0"/>
    <n v="0"/>
    <n v="0"/>
    <s v="OIRM CAPITAL PROJECTS"/>
    <x v="32"/>
    <s v="OIRM CAPITAL PROJECTS"/>
    <s v="DATA PROCESSING"/>
  </r>
  <r>
    <x v="1"/>
    <x v="32"/>
    <x v="11"/>
    <s v="56741"/>
    <s v="5188000"/>
    <x v="1"/>
    <x v="0"/>
    <s v="EDP HARDWARE"/>
    <s v="50000-PROGRAM EXPENDITURE BUDGET"/>
    <s v="56000-CAPITAL OUTLAY"/>
    <m/>
    <n v="0"/>
    <n v="0"/>
    <n v="109383.93000000001"/>
    <n v="-125957.82"/>
    <n v="16573.89"/>
    <s v="N/A"/>
    <n v="109383.93000000001"/>
    <n v="0"/>
    <n v="0"/>
    <n v="0"/>
    <n v="0"/>
    <n v="0"/>
    <n v="0"/>
    <n v="0"/>
    <n v="0"/>
    <n v="0"/>
    <n v="0"/>
    <n v="0"/>
    <n v="0"/>
    <s v="OIRM CAPITAL PROJECTS"/>
    <x v="32"/>
    <s v="OIRM CAPITAL PROJECTS"/>
    <s v="DATA PROCESSING"/>
  </r>
  <r>
    <x v="1"/>
    <x v="32"/>
    <x v="2"/>
    <s v="51110"/>
    <s v="5188000"/>
    <x v="1"/>
    <x v="0"/>
    <s v="REGULAR SALARIED EMPLOYEE"/>
    <s v="50000-PROGRAM EXPENDITURE BUDGET"/>
    <s v="51000-WAGES AND BENEFITS"/>
    <s v="51100-SALARIES/WAGES"/>
    <n v="0"/>
    <n v="0"/>
    <n v="-51260.65"/>
    <n v="0"/>
    <n v="51260.65"/>
    <s v="N/A"/>
    <n v="0"/>
    <n v="0"/>
    <n v="0"/>
    <n v="0"/>
    <n v="0"/>
    <n v="0"/>
    <n v="0"/>
    <n v="0"/>
    <n v="0"/>
    <n v="0"/>
    <n v="0"/>
    <n v="0"/>
    <n v="-51260.65"/>
    <s v="OIRM CAPITAL PROJECTS"/>
    <x v="32"/>
    <s v="GAAP ADJUSTMENTS"/>
    <s v="DATA PROCESSING"/>
  </r>
  <r>
    <x v="1"/>
    <x v="32"/>
    <x v="2"/>
    <s v="51120"/>
    <s v="5188000"/>
    <x v="0"/>
    <x v="0"/>
    <s v="TEMPORARY"/>
    <s v="50000-PROGRAM EXPENDITURE BUDGET"/>
    <s v="51000-WAGES AND BENEFITS"/>
    <s v="51100-SALARIES/WAGES"/>
    <n v="0"/>
    <n v="0"/>
    <n v="-59407.090000000004"/>
    <n v="0"/>
    <n v="59407.090000000004"/>
    <s v="N/A"/>
    <n v="0"/>
    <n v="0"/>
    <n v="0"/>
    <n v="0"/>
    <n v="0"/>
    <n v="0"/>
    <n v="0"/>
    <n v="0"/>
    <n v="0"/>
    <n v="0"/>
    <n v="0"/>
    <n v="0"/>
    <n v="-59407.090000000004"/>
    <s v="OIRM CAPITAL PROJECTS"/>
    <x v="32"/>
    <s v="GAAP ADJUSTMENTS"/>
    <s v="DATA PROCESSING"/>
  </r>
  <r>
    <x v="1"/>
    <x v="32"/>
    <x v="2"/>
    <s v="51120"/>
    <s v="5188000"/>
    <x v="1"/>
    <x v="0"/>
    <s v="TEMPORARY"/>
    <s v="50000-PROGRAM EXPENDITURE BUDGET"/>
    <s v="51000-WAGES AND BENEFITS"/>
    <s v="51100-SALARIES/WAGES"/>
    <n v="0"/>
    <n v="0"/>
    <n v="0"/>
    <n v="0"/>
    <n v="0"/>
    <s v="N/A"/>
    <n v="0"/>
    <n v="0"/>
    <n v="0"/>
    <n v="0"/>
    <n v="0"/>
    <n v="0"/>
    <n v="0"/>
    <n v="0"/>
    <n v="0"/>
    <n v="0"/>
    <n v="0"/>
    <n v="0"/>
    <n v="0"/>
    <s v="OIRM CAPITAL PROJECTS"/>
    <x v="32"/>
    <s v="GAAP ADJUSTMENTS"/>
    <s v="DATA PROCESSING"/>
  </r>
  <r>
    <x v="1"/>
    <x v="32"/>
    <x v="2"/>
    <s v="51315"/>
    <s v="5188000"/>
    <x v="1"/>
    <x v="0"/>
    <s v="MED DENTAL LIFE INS BENEFITS/NON 587"/>
    <s v="50000-PROGRAM EXPENDITURE BUDGET"/>
    <s v="51000-WAGES AND BENEFITS"/>
    <s v="51300-PERSONNEL BENEFITS"/>
    <n v="0"/>
    <n v="0"/>
    <n v="-9485"/>
    <n v="0"/>
    <n v="9485"/>
    <s v="N/A"/>
    <n v="0"/>
    <n v="0"/>
    <n v="0"/>
    <n v="0"/>
    <n v="0"/>
    <n v="0"/>
    <n v="0"/>
    <n v="0"/>
    <n v="0"/>
    <n v="0"/>
    <n v="0"/>
    <n v="0"/>
    <n v="-9485"/>
    <s v="OIRM CAPITAL PROJECTS"/>
    <x v="32"/>
    <s v="GAAP ADJUSTMENTS"/>
    <s v="DATA PROCESSING"/>
  </r>
  <r>
    <x v="1"/>
    <x v="32"/>
    <x v="2"/>
    <s v="51320"/>
    <s v="5188000"/>
    <x v="1"/>
    <x v="0"/>
    <s v="SOCIAL SECURITY MEDICARE FICA"/>
    <s v="50000-PROGRAM EXPENDITURE BUDGET"/>
    <s v="51000-WAGES AND BENEFITS"/>
    <s v="51300-PERSONNEL BENEFITS"/>
    <n v="0"/>
    <n v="0"/>
    <n v="-3724.37"/>
    <n v="0"/>
    <n v="3724.37"/>
    <s v="N/A"/>
    <n v="0"/>
    <n v="0"/>
    <n v="0"/>
    <n v="0"/>
    <n v="0"/>
    <n v="0"/>
    <n v="0"/>
    <n v="0"/>
    <n v="0"/>
    <n v="0"/>
    <n v="0"/>
    <n v="0"/>
    <n v="-3724.37"/>
    <s v="OIRM CAPITAL PROJECTS"/>
    <x v="32"/>
    <s v="GAAP ADJUSTMENTS"/>
    <s v="DATA PROCESSING"/>
  </r>
  <r>
    <x v="1"/>
    <x v="32"/>
    <x v="2"/>
    <s v="51330"/>
    <s v="5188000"/>
    <x v="1"/>
    <x v="0"/>
    <s v="RETIREMENT"/>
    <s v="50000-PROGRAM EXPENDITURE BUDGET"/>
    <s v="51000-WAGES AND BENEFITS"/>
    <s v="51300-PERSONNEL BENEFITS"/>
    <n v="0"/>
    <n v="0"/>
    <n v="-4721.1000000000004"/>
    <n v="0"/>
    <n v="4721.1000000000004"/>
    <s v="N/A"/>
    <n v="0"/>
    <n v="0"/>
    <n v="0"/>
    <n v="0"/>
    <n v="0"/>
    <n v="0"/>
    <n v="0"/>
    <n v="0"/>
    <n v="0"/>
    <n v="0"/>
    <n v="0"/>
    <n v="0"/>
    <n v="-4721.1000000000004"/>
    <s v="OIRM CAPITAL PROJECTS"/>
    <x v="32"/>
    <s v="GAAP ADJUSTMENTS"/>
    <s v="DATA PROCESSING"/>
  </r>
  <r>
    <x v="1"/>
    <x v="32"/>
    <x v="2"/>
    <s v="53104"/>
    <s v="5188000"/>
    <x v="1"/>
    <x v="0"/>
    <s v="CONSULTANT SERVICES"/>
    <s v="50000-PROGRAM EXPENDITURE BUDGET"/>
    <s v="53000-SERVICES-OTHER CHARGES"/>
    <m/>
    <n v="0"/>
    <n v="0"/>
    <n v="-48252.28"/>
    <n v="0"/>
    <n v="48252.28"/>
    <s v="N/A"/>
    <n v="0"/>
    <n v="0"/>
    <n v="0"/>
    <n v="0"/>
    <n v="0"/>
    <n v="0"/>
    <n v="0"/>
    <n v="0"/>
    <n v="0"/>
    <n v="0"/>
    <n v="0"/>
    <n v="0"/>
    <n v="-48252.28"/>
    <s v="OIRM CAPITAL PROJECTS"/>
    <x v="32"/>
    <s v="GAAP ADJUSTMENTS"/>
    <s v="DATA PROCESSING"/>
  </r>
  <r>
    <x v="1"/>
    <x v="32"/>
    <x v="2"/>
    <s v="53180"/>
    <s v="5188000"/>
    <x v="1"/>
    <x v="0"/>
    <s v="SUBCONTRACT OTHER"/>
    <s v="50000-PROGRAM EXPENDITURE BUDGET"/>
    <s v="53000-SERVICES-OTHER CHARGES"/>
    <m/>
    <n v="0"/>
    <n v="0"/>
    <n v="-16700"/>
    <n v="0"/>
    <n v="16700"/>
    <s v="N/A"/>
    <n v="0"/>
    <n v="0"/>
    <n v="0"/>
    <n v="0"/>
    <n v="0"/>
    <n v="0"/>
    <n v="0"/>
    <n v="0"/>
    <n v="0"/>
    <n v="0"/>
    <n v="0"/>
    <n v="0"/>
    <n v="-16700"/>
    <s v="OIRM CAPITAL PROJECTS"/>
    <x v="32"/>
    <s v="GAAP ADJUSTMENTS"/>
    <s v="DATA PROCESSING"/>
  </r>
  <r>
    <x v="1"/>
    <x v="32"/>
    <x v="2"/>
    <s v="53812"/>
    <s v="5188000"/>
    <x v="0"/>
    <x v="0"/>
    <s v="LICENSES FEES"/>
    <s v="50000-PROGRAM EXPENDITURE BUDGET"/>
    <s v="53000-SERVICES-OTHER CHARGES"/>
    <m/>
    <n v="0"/>
    <n v="0"/>
    <n v="-134088.20000000001"/>
    <n v="0"/>
    <n v="134088.20000000001"/>
    <s v="N/A"/>
    <n v="0"/>
    <n v="0"/>
    <n v="0"/>
    <n v="0"/>
    <n v="0"/>
    <n v="0"/>
    <n v="0"/>
    <n v="0"/>
    <n v="0"/>
    <n v="0"/>
    <n v="0"/>
    <n v="0"/>
    <n v="-134088.20000000001"/>
    <s v="OIRM CAPITAL PROJECTS"/>
    <x v="32"/>
    <s v="GAAP ADJUSTMENTS"/>
    <s v="DATA PROCESSING"/>
  </r>
  <r>
    <x v="1"/>
    <x v="32"/>
    <x v="2"/>
    <s v="53812"/>
    <s v="5188000"/>
    <x v="1"/>
    <x v="0"/>
    <s v="LICENSES FEES"/>
    <s v="50000-PROGRAM EXPENDITURE BUDGET"/>
    <s v="53000-SERVICES-OTHER CHARGES"/>
    <m/>
    <n v="0"/>
    <n v="0"/>
    <n v="0"/>
    <n v="0"/>
    <n v="0"/>
    <s v="N/A"/>
    <n v="0"/>
    <n v="0"/>
    <n v="0"/>
    <n v="0"/>
    <n v="0"/>
    <n v="0"/>
    <n v="0"/>
    <n v="0"/>
    <n v="0"/>
    <n v="0"/>
    <n v="0"/>
    <n v="0"/>
    <n v="0"/>
    <s v="OIRM CAPITAL PROJECTS"/>
    <x v="32"/>
    <s v="GAAP ADJUSTMENTS"/>
    <s v="DATA PROCESSING"/>
  </r>
  <r>
    <x v="1"/>
    <x v="32"/>
    <x v="2"/>
    <s v="53890"/>
    <s v="5188000"/>
    <x v="1"/>
    <x v="0"/>
    <s v="MISC SERVICES CHARGES"/>
    <s v="50000-PROGRAM EXPENDITURE BUDGET"/>
    <s v="53000-SERVICES-OTHER CHARGES"/>
    <m/>
    <n v="0"/>
    <n v="0"/>
    <n v="-24750"/>
    <n v="0"/>
    <n v="24750"/>
    <s v="N/A"/>
    <n v="0"/>
    <n v="0"/>
    <n v="0"/>
    <n v="0"/>
    <n v="0"/>
    <n v="0"/>
    <n v="0"/>
    <n v="0"/>
    <n v="0"/>
    <n v="0"/>
    <n v="0"/>
    <n v="0"/>
    <n v="-24750"/>
    <s v="OIRM CAPITAL PROJECTS"/>
    <x v="32"/>
    <s v="GAAP ADJUSTMENTS"/>
    <s v="DATA PROCESSING"/>
  </r>
  <r>
    <x v="1"/>
    <x v="32"/>
    <x v="2"/>
    <s v="55023"/>
    <s v="5188000"/>
    <x v="1"/>
    <x v="0"/>
    <s v="ITS NEW DEVELOPMENT"/>
    <s v="50000-PROGRAM EXPENDITURE BUDGET"/>
    <s v="55000-INTRAGOVERNMENTAL SERVICES"/>
    <m/>
    <n v="0"/>
    <n v="0"/>
    <n v="-20170.16"/>
    <n v="0"/>
    <n v="20170.16"/>
    <s v="N/A"/>
    <n v="0"/>
    <n v="0"/>
    <n v="0"/>
    <n v="0"/>
    <n v="0"/>
    <n v="0"/>
    <n v="0"/>
    <n v="0"/>
    <n v="0"/>
    <n v="0"/>
    <n v="0"/>
    <n v="0"/>
    <n v="-20170.16"/>
    <s v="OIRM CAPITAL PROJECTS"/>
    <x v="32"/>
    <s v="GAAP ADJUSTMENTS"/>
    <s v="DATA PROCESSING"/>
  </r>
  <r>
    <x v="1"/>
    <x v="32"/>
    <x v="2"/>
    <s v="55050"/>
    <s v="5188000"/>
    <x v="0"/>
    <x v="0"/>
    <s v="ROAD EQUIP ER R"/>
    <s v="50000-PROGRAM EXPENDITURE BUDGET"/>
    <s v="55000-INTRAGOVERNMENTAL SERVICES"/>
    <m/>
    <n v="0"/>
    <n v="0"/>
    <n v="-14492.550000000001"/>
    <n v="0"/>
    <n v="14492.550000000001"/>
    <s v="N/A"/>
    <n v="0"/>
    <n v="0"/>
    <n v="0"/>
    <n v="0"/>
    <n v="0"/>
    <n v="0"/>
    <n v="0"/>
    <n v="0"/>
    <n v="0"/>
    <n v="0"/>
    <n v="0"/>
    <n v="0"/>
    <n v="-14492.550000000001"/>
    <s v="OIRM CAPITAL PROJECTS"/>
    <x v="32"/>
    <s v="GAAP ADJUSTMENTS"/>
    <s v="DATA PROCESSING"/>
  </r>
  <r>
    <x v="1"/>
    <x v="32"/>
    <x v="2"/>
    <s v="55050"/>
    <s v="5188000"/>
    <x v="1"/>
    <x v="0"/>
    <s v="ROAD EQUIP ER R"/>
    <s v="50000-PROGRAM EXPENDITURE BUDGET"/>
    <s v="55000-INTRAGOVERNMENTAL SERVICES"/>
    <m/>
    <n v="0"/>
    <n v="0"/>
    <n v="0"/>
    <n v="0"/>
    <n v="0"/>
    <s v="N/A"/>
    <n v="0"/>
    <n v="0"/>
    <n v="0"/>
    <n v="0"/>
    <n v="0"/>
    <n v="0"/>
    <n v="0"/>
    <n v="0"/>
    <n v="0"/>
    <n v="0"/>
    <n v="0"/>
    <n v="0"/>
    <n v="0"/>
    <s v="OIRM CAPITAL PROJECTS"/>
    <x v="32"/>
    <s v="GAAP ADJUSTMENTS"/>
    <s v="DATA PROCESSING"/>
  </r>
  <r>
    <x v="1"/>
    <x v="32"/>
    <x v="2"/>
    <s v="55253"/>
    <s v="5188000"/>
    <x v="1"/>
    <x v="0"/>
    <s v="SYSTEMS SERVICES SVC"/>
    <s v="50000-PROGRAM EXPENDITURE BUDGET"/>
    <s v="55000-INTRAGOVERNMENTAL SERVICES"/>
    <m/>
    <n v="0"/>
    <n v="0"/>
    <n v="-8622.08"/>
    <n v="0"/>
    <n v="8622.08"/>
    <s v="N/A"/>
    <n v="0"/>
    <n v="0"/>
    <n v="0"/>
    <n v="0"/>
    <n v="0"/>
    <n v="0"/>
    <n v="0"/>
    <n v="0"/>
    <n v="0"/>
    <n v="0"/>
    <n v="0"/>
    <n v="0"/>
    <n v="-8622.08"/>
    <s v="OIRM CAPITAL PROJECTS"/>
    <x v="32"/>
    <s v="GAAP ADJUSTMENTS"/>
    <s v="DATA PROCESSING"/>
  </r>
  <r>
    <x v="1"/>
    <x v="32"/>
    <x v="2"/>
    <s v="56741"/>
    <s v="5188000"/>
    <x v="0"/>
    <x v="0"/>
    <s v="EDP HARDWARE"/>
    <s v="50000-PROGRAM EXPENDITURE BUDGET"/>
    <s v="56000-CAPITAL OUTLAY"/>
    <m/>
    <n v="0"/>
    <n v="0"/>
    <n v="-268335.8"/>
    <n v="0"/>
    <n v="268335.8"/>
    <s v="N/A"/>
    <n v="0"/>
    <n v="0"/>
    <n v="0"/>
    <n v="0"/>
    <n v="0"/>
    <n v="0"/>
    <n v="0"/>
    <n v="0"/>
    <n v="0"/>
    <n v="0"/>
    <n v="0"/>
    <n v="0"/>
    <n v="-268335.8"/>
    <s v="OIRM CAPITAL PROJECTS"/>
    <x v="32"/>
    <s v="GAAP ADJUSTMENTS"/>
    <s v="DATA PROCESSING"/>
  </r>
  <r>
    <x v="1"/>
    <x v="32"/>
    <x v="2"/>
    <s v="56741"/>
    <s v="5188000"/>
    <x v="1"/>
    <x v="0"/>
    <s v="EDP HARDWARE"/>
    <s v="50000-PROGRAM EXPENDITURE BUDGET"/>
    <s v="56000-CAPITAL OUTLAY"/>
    <m/>
    <n v="0"/>
    <n v="0"/>
    <n v="0"/>
    <n v="0"/>
    <n v="0"/>
    <s v="N/A"/>
    <n v="0"/>
    <n v="0"/>
    <n v="0"/>
    <n v="0"/>
    <n v="0"/>
    <n v="0"/>
    <n v="0"/>
    <n v="0"/>
    <n v="0"/>
    <n v="0"/>
    <n v="0"/>
    <n v="0"/>
    <n v="0"/>
    <s v="OIRM CAPITAL PROJECTS"/>
    <x v="32"/>
    <s v="GAAP ADJUSTMENTS"/>
    <s v="DATA PROCESSING"/>
  </r>
  <r>
    <x v="1"/>
    <x v="33"/>
    <x v="11"/>
    <s v="53104"/>
    <s v="5188000"/>
    <x v="0"/>
    <x v="0"/>
    <s v="CONSULTANT SERVICES"/>
    <s v="50000-PROGRAM EXPENDITURE BUDGET"/>
    <s v="53000-SERVICES-OTHER CHARGES"/>
    <m/>
    <n v="0"/>
    <n v="0"/>
    <n v="4617"/>
    <n v="0"/>
    <n v="-4617"/>
    <s v="N/A"/>
    <n v="0"/>
    <n v="0"/>
    <n v="0"/>
    <n v="0"/>
    <n v="0"/>
    <n v="0"/>
    <n v="0"/>
    <n v="0"/>
    <n v="0"/>
    <n v="0"/>
    <n v="0"/>
    <n v="0"/>
    <n v="4617"/>
    <s v="OIRM CAPITAL PROJECTS"/>
    <x v="33"/>
    <s v="OIRM CAPITAL PROJECTS"/>
    <s v="DATA PROCESSING"/>
  </r>
  <r>
    <x v="1"/>
    <x v="33"/>
    <x v="11"/>
    <s v="53104"/>
    <s v="5188000"/>
    <x v="1"/>
    <x v="0"/>
    <s v="CONSULTANT SERVICES"/>
    <s v="50000-PROGRAM EXPENDITURE BUDGET"/>
    <s v="53000-SERVICES-OTHER CHARGES"/>
    <m/>
    <n v="0"/>
    <n v="0"/>
    <n v="0"/>
    <n v="0"/>
    <n v="0"/>
    <s v="N/A"/>
    <n v="0"/>
    <n v="0"/>
    <n v="0"/>
    <n v="0"/>
    <n v="0"/>
    <n v="0"/>
    <n v="0"/>
    <n v="0"/>
    <n v="0"/>
    <n v="0"/>
    <n v="0"/>
    <n v="0"/>
    <n v="0"/>
    <s v="OIRM CAPITAL PROJECTS"/>
    <x v="33"/>
    <s v="OIRM CAPITAL PROJECTS"/>
    <s v="DATA PROCESSING"/>
  </r>
  <r>
    <x v="1"/>
    <x v="34"/>
    <x v="11"/>
    <s v="51110"/>
    <s v="5188000"/>
    <x v="0"/>
    <x v="0"/>
    <s v="REGULAR SALARIED EMPLOYEE"/>
    <s v="50000-PROGRAM EXPENDITURE BUDGET"/>
    <s v="51000-WAGES AND BENEFITS"/>
    <s v="51100-SALARIES/WAGES"/>
    <n v="0"/>
    <n v="0"/>
    <n v="0"/>
    <n v="0"/>
    <n v="0"/>
    <s v="N/A"/>
    <n v="0"/>
    <n v="0"/>
    <n v="0"/>
    <n v="0"/>
    <n v="0"/>
    <n v="0"/>
    <n v="0"/>
    <n v="0"/>
    <n v="20204.310000000001"/>
    <n v="28344.959999999999"/>
    <n v="0"/>
    <n v="-48549.270000000004"/>
    <n v="0"/>
    <s v="OIRM CAPITAL PROJECTS"/>
    <x v="34"/>
    <s v="OIRM CAPITAL PROJECTS"/>
    <s v="DATA PROCESSING"/>
  </r>
  <r>
    <x v="1"/>
    <x v="34"/>
    <x v="11"/>
    <s v="51110"/>
    <s v="5188000"/>
    <x v="1"/>
    <x v="0"/>
    <s v="REGULAR SALARIED EMPLOYEE"/>
    <s v="50000-PROGRAM EXPENDITURE BUDGET"/>
    <s v="51000-WAGES AND BENEFITS"/>
    <s v="51100-SALARIES/WAGES"/>
    <n v="0"/>
    <n v="0"/>
    <n v="0"/>
    <n v="0"/>
    <n v="0"/>
    <s v="N/A"/>
    <n v="0"/>
    <n v="0"/>
    <n v="0"/>
    <n v="0"/>
    <n v="0"/>
    <n v="0"/>
    <n v="0"/>
    <n v="0"/>
    <n v="0"/>
    <n v="0"/>
    <n v="0"/>
    <n v="0"/>
    <n v="0"/>
    <s v="OIRM CAPITAL PROJECTS"/>
    <x v="34"/>
    <s v="OIRM CAPITAL PROJECTS"/>
    <s v="DATA PROCESSING"/>
  </r>
  <r>
    <x v="1"/>
    <x v="34"/>
    <x v="11"/>
    <s v="51315"/>
    <s v="5188000"/>
    <x v="0"/>
    <x v="0"/>
    <s v="MED DENTAL LIFE INS BENEFITS/NON 587"/>
    <s v="50000-PROGRAM EXPENDITURE BUDGET"/>
    <s v="51000-WAGES AND BENEFITS"/>
    <s v="51300-PERSONNEL BENEFITS"/>
    <n v="0"/>
    <n v="0"/>
    <n v="0"/>
    <n v="0"/>
    <n v="0"/>
    <s v="N/A"/>
    <n v="0"/>
    <n v="0"/>
    <n v="0"/>
    <n v="0"/>
    <n v="0"/>
    <n v="0"/>
    <n v="0"/>
    <n v="0"/>
    <n v="0"/>
    <n v="5212"/>
    <n v="0"/>
    <n v="-5212"/>
    <n v="0"/>
    <s v="OIRM CAPITAL PROJECTS"/>
    <x v="34"/>
    <s v="OIRM CAPITAL PROJECTS"/>
    <s v="DATA PROCESSING"/>
  </r>
  <r>
    <x v="1"/>
    <x v="34"/>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34"/>
    <s v="OIRM CAPITAL PROJECTS"/>
    <s v="DATA PROCESSING"/>
  </r>
  <r>
    <x v="1"/>
    <x v="34"/>
    <x v="11"/>
    <s v="51320"/>
    <s v="5188000"/>
    <x v="0"/>
    <x v="0"/>
    <s v="SOCIAL SECURITY MEDICARE FICA"/>
    <s v="50000-PROGRAM EXPENDITURE BUDGET"/>
    <s v="51000-WAGES AND BENEFITS"/>
    <s v="51300-PERSONNEL BENEFITS"/>
    <n v="0"/>
    <n v="0"/>
    <n v="0"/>
    <n v="0"/>
    <n v="0"/>
    <s v="N/A"/>
    <n v="0"/>
    <n v="0"/>
    <n v="0"/>
    <n v="0"/>
    <n v="0"/>
    <n v="0"/>
    <n v="0"/>
    <n v="0"/>
    <n v="2352.23"/>
    <n v="2356.3200000000002"/>
    <n v="0"/>
    <n v="-4708.55"/>
    <n v="0"/>
    <s v="OIRM CAPITAL PROJECTS"/>
    <x v="34"/>
    <s v="OIRM CAPITAL PROJECTS"/>
    <s v="DATA PROCESSING"/>
  </r>
  <r>
    <x v="1"/>
    <x v="34"/>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34"/>
    <s v="OIRM CAPITAL PROJECTS"/>
    <s v="DATA PROCESSING"/>
  </r>
  <r>
    <x v="1"/>
    <x v="34"/>
    <x v="11"/>
    <s v="51330"/>
    <s v="5188000"/>
    <x v="0"/>
    <x v="0"/>
    <s v="RETIREMENT"/>
    <s v="50000-PROGRAM EXPENDITURE BUDGET"/>
    <s v="51000-WAGES AND BENEFITS"/>
    <s v="51300-PERSONNEL BENEFITS"/>
    <n v="0"/>
    <n v="0"/>
    <n v="0"/>
    <n v="0"/>
    <n v="0"/>
    <s v="N/A"/>
    <n v="0"/>
    <n v="0"/>
    <n v="0"/>
    <n v="0"/>
    <n v="0"/>
    <n v="0"/>
    <n v="0"/>
    <n v="0"/>
    <n v="2820.82"/>
    <n v="2826.98"/>
    <n v="0"/>
    <n v="-5647.8"/>
    <n v="0"/>
    <s v="OIRM CAPITAL PROJECTS"/>
    <x v="34"/>
    <s v="OIRM CAPITAL PROJECTS"/>
    <s v="DATA PROCESSING"/>
  </r>
  <r>
    <x v="1"/>
    <x v="34"/>
    <x v="11"/>
    <s v="51330"/>
    <s v="5188000"/>
    <x v="1"/>
    <x v="0"/>
    <s v="RETIREMENT"/>
    <s v="50000-PROGRAM EXPENDITURE BUDGET"/>
    <s v="51000-WAGES AND BENEFITS"/>
    <s v="51300-PERSONNEL BENEFITS"/>
    <n v="0"/>
    <n v="0"/>
    <n v="0"/>
    <n v="0"/>
    <n v="0"/>
    <s v="N/A"/>
    <n v="0"/>
    <n v="0"/>
    <n v="0"/>
    <n v="0"/>
    <n v="0"/>
    <n v="0"/>
    <n v="0"/>
    <n v="0"/>
    <n v="0"/>
    <n v="0"/>
    <n v="0"/>
    <n v="0"/>
    <n v="0"/>
    <s v="OIRM CAPITAL PROJECTS"/>
    <x v="34"/>
    <s v="OIRM CAPITAL PROJECTS"/>
    <s v="DATA PROCESSING"/>
  </r>
  <r>
    <x v="1"/>
    <x v="34"/>
    <x v="11"/>
    <s v="55023"/>
    <s v="5188000"/>
    <x v="1"/>
    <x v="0"/>
    <s v="ITS NEW DEVELOPMENT"/>
    <s v="50000-PROGRAM EXPENDITURE BUDGET"/>
    <s v="55000-INTRAGOVERNMENTAL SERVICES"/>
    <m/>
    <n v="0"/>
    <n v="0"/>
    <n v="-1002.9200000000001"/>
    <n v="0"/>
    <n v="1002.9200000000001"/>
    <s v="N/A"/>
    <n v="0"/>
    <n v="0"/>
    <n v="0"/>
    <n v="0"/>
    <n v="0"/>
    <n v="0"/>
    <n v="-1002.9200000000001"/>
    <n v="0"/>
    <n v="0"/>
    <n v="0"/>
    <n v="0"/>
    <n v="0"/>
    <n v="0"/>
    <s v="OIRM CAPITAL PROJECTS"/>
    <x v="34"/>
    <s v="OIRM CAPITAL PROJECTS"/>
    <s v="DATA PROCESSING"/>
  </r>
  <r>
    <x v="1"/>
    <x v="34"/>
    <x v="11"/>
    <s v="55253"/>
    <s v="5188000"/>
    <x v="0"/>
    <x v="0"/>
    <s v="SYSTEMS SERVICES SVC"/>
    <s v="50000-PROGRAM EXPENDITURE BUDGET"/>
    <s v="55000-INTRAGOVERNMENTAL SERVICES"/>
    <m/>
    <n v="0"/>
    <n v="0"/>
    <n v="18921.54"/>
    <n v="0"/>
    <n v="-18921.54"/>
    <s v="N/A"/>
    <n v="0"/>
    <n v="0"/>
    <n v="0"/>
    <n v="0"/>
    <n v="0"/>
    <n v="0"/>
    <n v="0"/>
    <n v="0"/>
    <n v="7568.62"/>
    <n v="11352.92"/>
    <n v="0"/>
    <n v="0"/>
    <n v="0"/>
    <s v="OIRM CAPITAL PROJECTS"/>
    <x v="34"/>
    <s v="OIRM CAPITAL PROJECTS"/>
    <s v="DATA PROCESSING"/>
  </r>
  <r>
    <x v="1"/>
    <x v="34"/>
    <x v="11"/>
    <s v="55253"/>
    <s v="5188000"/>
    <x v="1"/>
    <x v="0"/>
    <s v="SYSTEMS SERVICES SVC"/>
    <s v="50000-PROGRAM EXPENDITURE BUDGET"/>
    <s v="55000-INTRAGOVERNMENTAL SERVICES"/>
    <m/>
    <n v="0"/>
    <n v="0"/>
    <n v="-17918.62"/>
    <n v="0"/>
    <n v="17918.62"/>
    <s v="N/A"/>
    <n v="0"/>
    <n v="0"/>
    <n v="0"/>
    <n v="0"/>
    <n v="0"/>
    <n v="0"/>
    <n v="-17918.62"/>
    <n v="0"/>
    <n v="0"/>
    <n v="0"/>
    <n v="0"/>
    <n v="0"/>
    <n v="0"/>
    <s v="OIRM CAPITAL PROJECTS"/>
    <x v="34"/>
    <s v="OIRM CAPITAL PROJECTS"/>
    <s v="DATA PROCESSING"/>
  </r>
  <r>
    <x v="1"/>
    <x v="35"/>
    <x v="11"/>
    <s v="52205"/>
    <s v="5188000"/>
    <x v="0"/>
    <x v="0"/>
    <s v="SUPPLIES FOOD"/>
    <s v="50000-PROGRAM EXPENDITURE BUDGET"/>
    <s v="52000-SUPPLIES"/>
    <m/>
    <n v="0"/>
    <n v="0"/>
    <n v="0"/>
    <n v="0"/>
    <n v="0"/>
    <s v="N/A"/>
    <n v="0"/>
    <n v="0"/>
    <n v="0"/>
    <n v="0"/>
    <n v="0"/>
    <n v="0"/>
    <n v="0"/>
    <n v="0"/>
    <n v="0"/>
    <n v="0"/>
    <n v="0"/>
    <n v="0"/>
    <n v="0"/>
    <s v="OIRM CAPITAL PROJECTS"/>
    <x v="35"/>
    <s v="OIRM CAPITAL PROJECTS"/>
    <s v="DATA PROCESSING"/>
  </r>
  <r>
    <x v="1"/>
    <x v="35"/>
    <x v="11"/>
    <s v="52205"/>
    <s v="5188000"/>
    <x v="1"/>
    <x v="0"/>
    <s v="SUPPLIES FOOD"/>
    <s v="50000-PROGRAM EXPENDITURE BUDGET"/>
    <s v="52000-SUPPLIES"/>
    <m/>
    <n v="0"/>
    <n v="0"/>
    <n v="0"/>
    <n v="0"/>
    <n v="0"/>
    <s v="N/A"/>
    <n v="0"/>
    <n v="0"/>
    <n v="0"/>
    <n v="0"/>
    <n v="0"/>
    <n v="0"/>
    <n v="0"/>
    <n v="0"/>
    <n v="0"/>
    <n v="0"/>
    <n v="0"/>
    <n v="0"/>
    <n v="0"/>
    <s v="OIRM CAPITAL PROJECTS"/>
    <x v="35"/>
    <s v="OIRM CAPITAL PROJECTS"/>
    <s v="DATA PROCESSING"/>
  </r>
  <r>
    <x v="1"/>
    <x v="35"/>
    <x v="11"/>
    <s v="53814"/>
    <s v="5188000"/>
    <x v="0"/>
    <x v="0"/>
    <s v="TRAINING"/>
    <s v="50000-PROGRAM EXPENDITURE BUDGET"/>
    <s v="53000-SERVICES-OTHER CHARGES"/>
    <m/>
    <n v="0"/>
    <n v="0"/>
    <n v="0"/>
    <n v="0"/>
    <n v="0"/>
    <s v="N/A"/>
    <n v="0"/>
    <n v="0"/>
    <n v="0"/>
    <n v="0"/>
    <n v="0"/>
    <n v="0"/>
    <n v="0"/>
    <n v="0"/>
    <n v="0"/>
    <n v="0"/>
    <n v="0"/>
    <n v="0"/>
    <n v="0"/>
    <s v="OIRM CAPITAL PROJECTS"/>
    <x v="35"/>
    <s v="OIRM CAPITAL PROJECTS"/>
    <s v="DATA PROCESSING"/>
  </r>
  <r>
    <x v="1"/>
    <x v="35"/>
    <x v="11"/>
    <s v="53814"/>
    <s v="5188000"/>
    <x v="1"/>
    <x v="0"/>
    <s v="TRAINING"/>
    <s v="50000-PROGRAM EXPENDITURE BUDGET"/>
    <s v="53000-SERVICES-OTHER CHARGES"/>
    <m/>
    <n v="0"/>
    <n v="0"/>
    <n v="0"/>
    <n v="0"/>
    <n v="0"/>
    <s v="N/A"/>
    <n v="0"/>
    <n v="0"/>
    <n v="0"/>
    <n v="0"/>
    <n v="0"/>
    <n v="0"/>
    <n v="0"/>
    <n v="0"/>
    <n v="0"/>
    <n v="0"/>
    <n v="0"/>
    <n v="0"/>
    <n v="0"/>
    <s v="OIRM CAPITAL PROJECTS"/>
    <x v="35"/>
    <s v="OIRM CAPITAL PROJECTS"/>
    <s v="DATA PROCESSING"/>
  </r>
  <r>
    <x v="1"/>
    <x v="35"/>
    <x v="11"/>
    <s v="55023"/>
    <s v="5188000"/>
    <x v="0"/>
    <x v="0"/>
    <s v="ITS NEW DEVELOPMENT"/>
    <s v="50000-PROGRAM EXPENDITURE BUDGET"/>
    <s v="55000-INTRAGOVERNMENTAL SERVICES"/>
    <m/>
    <n v="0"/>
    <n v="0"/>
    <n v="0"/>
    <n v="0"/>
    <n v="0"/>
    <s v="N/A"/>
    <n v="0"/>
    <n v="0"/>
    <n v="0"/>
    <n v="0"/>
    <n v="0"/>
    <n v="0"/>
    <n v="0"/>
    <n v="0"/>
    <n v="0"/>
    <n v="0"/>
    <n v="0"/>
    <n v="0"/>
    <n v="0"/>
    <s v="OIRM CAPITAL PROJECTS"/>
    <x v="35"/>
    <s v="OIRM CAPITAL PROJECTS"/>
    <s v="DATA PROCESSING"/>
  </r>
  <r>
    <x v="1"/>
    <x v="35"/>
    <x v="11"/>
    <s v="55023"/>
    <s v="5188000"/>
    <x v="1"/>
    <x v="0"/>
    <s v="ITS NEW DEVELOPMENT"/>
    <s v="50000-PROGRAM EXPENDITURE BUDGET"/>
    <s v="55000-INTRAGOVERNMENTAL SERVICES"/>
    <m/>
    <n v="0"/>
    <n v="0"/>
    <n v="0"/>
    <n v="0"/>
    <n v="0"/>
    <s v="N/A"/>
    <n v="0"/>
    <n v="0"/>
    <n v="0"/>
    <n v="0"/>
    <n v="0"/>
    <n v="0"/>
    <n v="0"/>
    <n v="0"/>
    <n v="0"/>
    <n v="0"/>
    <n v="0"/>
    <n v="0"/>
    <n v="0"/>
    <s v="OIRM CAPITAL PROJECTS"/>
    <x v="35"/>
    <s v="OIRM CAPITAL PROJECTS"/>
    <s v="DATA PROCESSING"/>
  </r>
  <r>
    <x v="1"/>
    <x v="35"/>
    <x v="11"/>
    <s v="55253"/>
    <s v="5188000"/>
    <x v="0"/>
    <x v="0"/>
    <s v="SYSTEMS SERVICES SVC"/>
    <s v="50000-PROGRAM EXPENDITURE BUDGET"/>
    <s v="55000-INTRAGOVERNMENTAL SERVICES"/>
    <m/>
    <n v="0"/>
    <n v="0"/>
    <n v="0"/>
    <n v="0"/>
    <n v="0"/>
    <s v="N/A"/>
    <n v="0"/>
    <n v="0"/>
    <n v="0"/>
    <n v="0"/>
    <n v="0"/>
    <n v="0"/>
    <n v="0"/>
    <n v="0"/>
    <n v="0"/>
    <n v="0"/>
    <n v="0"/>
    <n v="0"/>
    <n v="0"/>
    <s v="OIRM CAPITAL PROJECTS"/>
    <x v="35"/>
    <s v="OIRM CAPITAL PROJECTS"/>
    <s v="DATA PROCESSING"/>
  </r>
  <r>
    <x v="1"/>
    <x v="35"/>
    <x v="11"/>
    <s v="55253"/>
    <s v="5188000"/>
    <x v="1"/>
    <x v="0"/>
    <s v="SYSTEMS SERVICES SVC"/>
    <s v="50000-PROGRAM EXPENDITURE BUDGET"/>
    <s v="55000-INTRAGOVERNMENTAL SERVICES"/>
    <m/>
    <n v="0"/>
    <n v="0"/>
    <n v="0"/>
    <n v="0"/>
    <n v="0"/>
    <s v="N/A"/>
    <n v="0"/>
    <n v="0"/>
    <n v="0"/>
    <n v="0"/>
    <n v="0"/>
    <n v="0"/>
    <n v="0"/>
    <n v="0"/>
    <n v="0"/>
    <n v="0"/>
    <n v="0"/>
    <n v="0"/>
    <n v="0"/>
    <s v="OIRM CAPITAL PROJECTS"/>
    <x v="35"/>
    <s v="OIRM CAPITAL PROJECTS"/>
    <s v="DATA PROCESSING"/>
  </r>
  <r>
    <x v="1"/>
    <x v="36"/>
    <x v="11"/>
    <s v="52189"/>
    <s v="5188000"/>
    <x v="0"/>
    <x v="0"/>
    <s v="SOFTWARE NONCAP"/>
    <s v="50000-PROGRAM EXPENDITURE BUDGET"/>
    <s v="52000-SUPPLIES"/>
    <m/>
    <n v="0"/>
    <n v="0"/>
    <n v="40367.910000000003"/>
    <n v="0"/>
    <n v="-40367.910000000003"/>
    <s v="N/A"/>
    <n v="0"/>
    <n v="0"/>
    <n v="0"/>
    <n v="0"/>
    <n v="0"/>
    <n v="0"/>
    <n v="0"/>
    <n v="0"/>
    <n v="40367.910000000003"/>
    <n v="0"/>
    <n v="0"/>
    <n v="0"/>
    <n v="0"/>
    <s v="OIRM CAPITAL PROJECTS"/>
    <x v="36"/>
    <s v="OIRM CAPITAL PROJECTS"/>
    <s v="DATA PROCESSING"/>
  </r>
  <r>
    <x v="1"/>
    <x v="36"/>
    <x v="11"/>
    <s v="52189"/>
    <s v="5188000"/>
    <x v="1"/>
    <x v="0"/>
    <s v="SOFTWARE NONCAP"/>
    <s v="50000-PROGRAM EXPENDITURE BUDGET"/>
    <s v="52000-SUPPLIES"/>
    <m/>
    <n v="0"/>
    <n v="0"/>
    <n v="0"/>
    <n v="0"/>
    <n v="0"/>
    <s v="N/A"/>
    <n v="0"/>
    <n v="0"/>
    <n v="0"/>
    <n v="0"/>
    <n v="0"/>
    <n v="0"/>
    <n v="0"/>
    <n v="0"/>
    <n v="0"/>
    <n v="0"/>
    <n v="0"/>
    <n v="0"/>
    <n v="0"/>
    <s v="OIRM CAPITAL PROJECTS"/>
    <x v="36"/>
    <s v="OIRM CAPITAL PROJECTS"/>
    <s v="DATA PROCESSING"/>
  </r>
  <r>
    <x v="1"/>
    <x v="36"/>
    <x v="11"/>
    <s v="52190"/>
    <s v="5188000"/>
    <x v="0"/>
    <x v="0"/>
    <s v="SUPPLIES IT"/>
    <s v="50000-PROGRAM EXPENDITURE BUDGET"/>
    <s v="52000-SUPPLIES"/>
    <m/>
    <n v="0"/>
    <n v="0"/>
    <n v="2237.61"/>
    <n v="0"/>
    <n v="-2237.61"/>
    <s v="N/A"/>
    <n v="0"/>
    <n v="0"/>
    <n v="0"/>
    <n v="0"/>
    <n v="0"/>
    <n v="0"/>
    <n v="0"/>
    <n v="0"/>
    <n v="2237.61"/>
    <n v="0"/>
    <n v="0"/>
    <n v="0"/>
    <n v="0"/>
    <s v="OIRM CAPITAL PROJECTS"/>
    <x v="36"/>
    <s v="OIRM CAPITAL PROJECTS"/>
    <s v="DATA PROCESSING"/>
  </r>
  <r>
    <x v="1"/>
    <x v="36"/>
    <x v="11"/>
    <s v="52190"/>
    <s v="5188000"/>
    <x v="1"/>
    <x v="0"/>
    <s v="SUPPLIES IT"/>
    <s v="50000-PROGRAM EXPENDITURE BUDGET"/>
    <s v="52000-SUPPLIES"/>
    <m/>
    <n v="0"/>
    <n v="0"/>
    <n v="0"/>
    <n v="0"/>
    <n v="0"/>
    <s v="N/A"/>
    <n v="0"/>
    <n v="0"/>
    <n v="0"/>
    <n v="0"/>
    <n v="0"/>
    <n v="0"/>
    <n v="0"/>
    <n v="0"/>
    <n v="0"/>
    <n v="0"/>
    <n v="0"/>
    <n v="0"/>
    <n v="0"/>
    <s v="OIRM CAPITAL PROJECTS"/>
    <x v="36"/>
    <s v="OIRM CAPITAL PROJECTS"/>
    <s v="DATA PROCESSING"/>
  </r>
  <r>
    <x v="1"/>
    <x v="36"/>
    <x v="11"/>
    <s v="52219"/>
    <s v="5188000"/>
    <x v="0"/>
    <x v="0"/>
    <s v="SUPPLIES MEDICAL DENTAL"/>
    <s v="50000-PROGRAM EXPENDITURE BUDGET"/>
    <s v="52000-SUPPLIES"/>
    <m/>
    <n v="0"/>
    <n v="0"/>
    <n v="0"/>
    <n v="0"/>
    <n v="0"/>
    <s v="N/A"/>
    <n v="0"/>
    <n v="0"/>
    <n v="0"/>
    <n v="0"/>
    <n v="0"/>
    <n v="0"/>
    <n v="0"/>
    <n v="0"/>
    <n v="0"/>
    <n v="0"/>
    <n v="0"/>
    <n v="0"/>
    <n v="0"/>
    <s v="OIRM CAPITAL PROJECTS"/>
    <x v="36"/>
    <s v="OIRM CAPITAL PROJECTS"/>
    <s v="DATA PROCESSING"/>
  </r>
  <r>
    <x v="1"/>
    <x v="36"/>
    <x v="11"/>
    <s v="52219"/>
    <s v="5188000"/>
    <x v="1"/>
    <x v="0"/>
    <s v="SUPPLIES MEDICAL DENTAL"/>
    <s v="50000-PROGRAM EXPENDITURE BUDGET"/>
    <s v="52000-SUPPLIES"/>
    <m/>
    <n v="0"/>
    <n v="0"/>
    <n v="0"/>
    <n v="0"/>
    <n v="0"/>
    <s v="N/A"/>
    <n v="0"/>
    <n v="0"/>
    <n v="0"/>
    <n v="0"/>
    <n v="0"/>
    <n v="0"/>
    <n v="0"/>
    <n v="0"/>
    <n v="0"/>
    <n v="0"/>
    <n v="0"/>
    <n v="0"/>
    <n v="0"/>
    <s v="OIRM CAPITAL PROJECTS"/>
    <x v="36"/>
    <s v="OIRM CAPITAL PROJECTS"/>
    <s v="DATA PROCESSING"/>
  </r>
  <r>
    <x v="1"/>
    <x v="36"/>
    <x v="11"/>
    <s v="55253"/>
    <s v="5188000"/>
    <x v="0"/>
    <x v="0"/>
    <s v="SYSTEMS SERVICES SVC"/>
    <s v="50000-PROGRAM EXPENDITURE BUDGET"/>
    <s v="55000-INTRAGOVERNMENTAL SERVICES"/>
    <m/>
    <n v="0"/>
    <n v="0"/>
    <n v="39813.96"/>
    <n v="0"/>
    <n v="-39813.96"/>
    <s v="N/A"/>
    <n v="0"/>
    <n v="0"/>
    <n v="0"/>
    <n v="0"/>
    <n v="0"/>
    <n v="0"/>
    <n v="0"/>
    <n v="0"/>
    <n v="41441.879999999997"/>
    <n v="-1627.92"/>
    <n v="0"/>
    <n v="0"/>
    <n v="0"/>
    <s v="OIRM CAPITAL PROJECTS"/>
    <x v="36"/>
    <s v="OIRM CAPITAL PROJECTS"/>
    <s v="DATA PROCESSING"/>
  </r>
  <r>
    <x v="1"/>
    <x v="36"/>
    <x v="11"/>
    <s v="55253"/>
    <s v="5188000"/>
    <x v="1"/>
    <x v="0"/>
    <s v="SYSTEMS SERVICES SVC"/>
    <s v="50000-PROGRAM EXPENDITURE BUDGET"/>
    <s v="55000-INTRAGOVERNMENTAL SERVICES"/>
    <m/>
    <n v="0"/>
    <n v="0"/>
    <n v="0"/>
    <n v="0"/>
    <n v="0"/>
    <s v="N/A"/>
    <n v="0"/>
    <n v="0"/>
    <n v="0"/>
    <n v="0"/>
    <n v="0"/>
    <n v="0"/>
    <n v="0"/>
    <n v="0"/>
    <n v="0"/>
    <n v="0"/>
    <n v="0"/>
    <n v="0"/>
    <n v="0"/>
    <s v="OIRM CAPITAL PROJECTS"/>
    <x v="36"/>
    <s v="OIRM CAPITAL PROJECTS"/>
    <s v="DATA PROCESSING"/>
  </r>
  <r>
    <x v="1"/>
    <x v="36"/>
    <x v="11"/>
    <s v="56741"/>
    <s v="5188000"/>
    <x v="0"/>
    <x v="0"/>
    <s v="EDP HARDWARE"/>
    <s v="50000-PROGRAM EXPENDITURE BUDGET"/>
    <s v="56000-CAPITAL OUTLAY"/>
    <m/>
    <n v="0"/>
    <n v="0"/>
    <n v="105448.61"/>
    <n v="0"/>
    <n v="-105448.61"/>
    <s v="N/A"/>
    <n v="0"/>
    <n v="0"/>
    <n v="105448.61"/>
    <n v="0"/>
    <n v="0"/>
    <n v="0"/>
    <n v="0"/>
    <n v="0"/>
    <n v="0"/>
    <n v="0"/>
    <n v="0"/>
    <n v="0"/>
    <n v="0"/>
    <s v="OIRM CAPITAL PROJECTS"/>
    <x v="36"/>
    <s v="OIRM CAPITAL PROJECTS"/>
    <s v="DATA PROCESSING"/>
  </r>
  <r>
    <x v="1"/>
    <x v="36"/>
    <x v="11"/>
    <s v="56741"/>
    <s v="5188000"/>
    <x v="1"/>
    <x v="0"/>
    <s v="EDP HARDWARE"/>
    <s v="50000-PROGRAM EXPENDITURE BUDGET"/>
    <s v="56000-CAPITAL OUTLAY"/>
    <m/>
    <n v="0"/>
    <n v="0"/>
    <n v="0"/>
    <n v="0"/>
    <n v="0"/>
    <s v="N/A"/>
    <n v="0"/>
    <n v="0"/>
    <n v="0"/>
    <n v="0"/>
    <n v="0"/>
    <n v="0"/>
    <n v="0"/>
    <n v="0"/>
    <n v="0"/>
    <n v="0"/>
    <n v="0"/>
    <n v="0"/>
    <n v="0"/>
    <s v="OIRM CAPITAL PROJECTS"/>
    <x v="36"/>
    <s v="OIRM CAPITAL PROJECTS"/>
    <s v="DATA PROCESSING"/>
  </r>
  <r>
    <x v="1"/>
    <x v="36"/>
    <x v="2"/>
    <s v="52202"/>
    <s v="5188000"/>
    <x v="0"/>
    <x v="0"/>
    <s v="SUPPLIES MISCELLANEOUS"/>
    <s v="50000-PROGRAM EXPENDITURE BUDGET"/>
    <s v="52000-SUPPLIES"/>
    <m/>
    <n v="0"/>
    <n v="0"/>
    <n v="-42605.520000000004"/>
    <n v="0"/>
    <n v="42605.520000000004"/>
    <s v="N/A"/>
    <n v="0"/>
    <n v="0"/>
    <n v="0"/>
    <n v="0"/>
    <n v="0"/>
    <n v="0"/>
    <n v="0"/>
    <n v="0"/>
    <n v="0"/>
    <n v="0"/>
    <n v="0"/>
    <n v="0"/>
    <n v="-42605.520000000004"/>
    <s v="OIRM CAPITAL PROJECTS"/>
    <x v="36"/>
    <s v="GAAP ADJUSTMENTS"/>
    <s v="DATA PROCESSING"/>
  </r>
  <r>
    <x v="1"/>
    <x v="36"/>
    <x v="2"/>
    <s v="52202"/>
    <s v="5188000"/>
    <x v="1"/>
    <x v="0"/>
    <s v="SUPPLIES MISCELLANEOUS"/>
    <s v="50000-PROGRAM EXPENDITURE BUDGET"/>
    <s v="52000-SUPPLIES"/>
    <m/>
    <n v="0"/>
    <n v="0"/>
    <n v="0"/>
    <n v="0"/>
    <n v="0"/>
    <s v="N/A"/>
    <n v="0"/>
    <n v="0"/>
    <n v="0"/>
    <n v="0"/>
    <n v="0"/>
    <n v="0"/>
    <n v="0"/>
    <n v="0"/>
    <n v="0"/>
    <n v="0"/>
    <n v="0"/>
    <n v="0"/>
    <n v="0"/>
    <s v="OIRM CAPITAL PROJECTS"/>
    <x v="36"/>
    <s v="GAAP ADJUSTMENTS"/>
    <s v="DATA PROCESSING"/>
  </r>
  <r>
    <x v="1"/>
    <x v="36"/>
    <x v="2"/>
    <s v="55050"/>
    <s v="5188000"/>
    <x v="0"/>
    <x v="0"/>
    <s v="ROAD EQUIP ER R"/>
    <s v="50000-PROGRAM EXPENDITURE BUDGET"/>
    <s v="55000-INTRAGOVERNMENTAL SERVICES"/>
    <m/>
    <n v="0"/>
    <n v="0"/>
    <n v="-39813.96"/>
    <n v="0"/>
    <n v="39813.96"/>
    <s v="N/A"/>
    <n v="0"/>
    <n v="0"/>
    <n v="0"/>
    <n v="0"/>
    <n v="0"/>
    <n v="0"/>
    <n v="0"/>
    <n v="0"/>
    <n v="0"/>
    <n v="0"/>
    <n v="0"/>
    <n v="0"/>
    <n v="-39813.96"/>
    <s v="OIRM CAPITAL PROJECTS"/>
    <x v="36"/>
    <s v="GAAP ADJUSTMENTS"/>
    <s v="DATA PROCESSING"/>
  </r>
  <r>
    <x v="1"/>
    <x v="36"/>
    <x v="2"/>
    <s v="55050"/>
    <s v="5188000"/>
    <x v="1"/>
    <x v="0"/>
    <s v="ROAD EQUIP ER R"/>
    <s v="50000-PROGRAM EXPENDITURE BUDGET"/>
    <s v="55000-INTRAGOVERNMENTAL SERVICES"/>
    <m/>
    <n v="0"/>
    <n v="0"/>
    <n v="0"/>
    <n v="0"/>
    <n v="0"/>
    <s v="N/A"/>
    <n v="0"/>
    <n v="0"/>
    <n v="0"/>
    <n v="0"/>
    <n v="0"/>
    <n v="0"/>
    <n v="0"/>
    <n v="0"/>
    <n v="0"/>
    <n v="0"/>
    <n v="0"/>
    <n v="0"/>
    <n v="0"/>
    <s v="OIRM CAPITAL PROJECTS"/>
    <x v="36"/>
    <s v="GAAP ADJUSTMENTS"/>
    <s v="DATA PROCESSING"/>
  </r>
  <r>
    <x v="1"/>
    <x v="36"/>
    <x v="2"/>
    <s v="56741"/>
    <s v="5188000"/>
    <x v="0"/>
    <x v="0"/>
    <s v="EDP HARDWARE"/>
    <s v="50000-PROGRAM EXPENDITURE BUDGET"/>
    <s v="56000-CAPITAL OUTLAY"/>
    <m/>
    <n v="0"/>
    <n v="0"/>
    <n v="-105448.61"/>
    <n v="0"/>
    <n v="105448.61"/>
    <s v="N/A"/>
    <n v="0"/>
    <n v="0"/>
    <n v="0"/>
    <n v="0"/>
    <n v="0"/>
    <n v="0"/>
    <n v="0"/>
    <n v="0"/>
    <n v="0"/>
    <n v="0"/>
    <n v="0"/>
    <n v="0"/>
    <n v="-105448.61"/>
    <s v="OIRM CAPITAL PROJECTS"/>
    <x v="36"/>
    <s v="GAAP ADJUSTMENTS"/>
    <s v="DATA PROCESSING"/>
  </r>
  <r>
    <x v="1"/>
    <x v="36"/>
    <x v="2"/>
    <s v="56741"/>
    <s v="5188000"/>
    <x v="1"/>
    <x v="0"/>
    <s v="EDP HARDWARE"/>
    <s v="50000-PROGRAM EXPENDITURE BUDGET"/>
    <s v="56000-CAPITAL OUTLAY"/>
    <m/>
    <n v="0"/>
    <n v="0"/>
    <n v="0"/>
    <n v="0"/>
    <n v="0"/>
    <s v="N/A"/>
    <n v="0"/>
    <n v="0"/>
    <n v="0"/>
    <n v="0"/>
    <n v="0"/>
    <n v="0"/>
    <n v="0"/>
    <n v="0"/>
    <n v="0"/>
    <n v="0"/>
    <n v="0"/>
    <n v="0"/>
    <n v="0"/>
    <s v="OIRM CAPITAL PROJECTS"/>
    <x v="36"/>
    <s v="GAAP ADJUSTMENTS"/>
    <s v="DATA PROCESSING"/>
  </r>
  <r>
    <x v="1"/>
    <x v="37"/>
    <x v="11"/>
    <s v="52290"/>
    <s v="5188000"/>
    <x v="0"/>
    <x v="0"/>
    <s v="MISC OPERATING SUPPLIES"/>
    <s v="50000-PROGRAM EXPENDITURE BUDGET"/>
    <s v="52000-SUPPLIES"/>
    <m/>
    <n v="0"/>
    <n v="0"/>
    <n v="0"/>
    <n v="0"/>
    <n v="0"/>
    <s v="N/A"/>
    <n v="0"/>
    <n v="0"/>
    <n v="0"/>
    <n v="0"/>
    <n v="0"/>
    <n v="0"/>
    <n v="0"/>
    <n v="0"/>
    <n v="0"/>
    <n v="0"/>
    <n v="0"/>
    <n v="0"/>
    <n v="0"/>
    <s v="OIRM CAPITAL PROJECTS"/>
    <x v="37"/>
    <s v="OIRM CAPITAL PROJECTS"/>
    <s v="DATA PROCESSING"/>
  </r>
  <r>
    <x v="1"/>
    <x v="37"/>
    <x v="11"/>
    <s v="52290"/>
    <s v="5188000"/>
    <x v="1"/>
    <x v="0"/>
    <s v="MISC OPERATING SUPPLIES"/>
    <s v="50000-PROGRAM EXPENDITURE BUDGET"/>
    <s v="52000-SUPPLIES"/>
    <m/>
    <n v="0"/>
    <n v="0"/>
    <n v="0"/>
    <n v="0"/>
    <n v="0"/>
    <s v="N/A"/>
    <n v="0"/>
    <n v="0"/>
    <n v="0"/>
    <n v="0"/>
    <n v="0"/>
    <n v="0"/>
    <n v="0"/>
    <n v="0"/>
    <n v="0"/>
    <n v="0"/>
    <n v="0"/>
    <n v="0"/>
    <n v="0"/>
    <s v="OIRM CAPITAL PROJECTS"/>
    <x v="37"/>
    <s v="OIRM CAPITAL PROJECTS"/>
    <s v="DATA PROCESSING"/>
  </r>
  <r>
    <x v="1"/>
    <x v="37"/>
    <x v="11"/>
    <s v="53310"/>
    <s v="5188000"/>
    <x v="0"/>
    <x v="0"/>
    <s v="TRAVEL SUBSISTENCE IN STATE"/>
    <s v="50000-PROGRAM EXPENDITURE BUDGET"/>
    <s v="53000-SERVICES-OTHER CHARGES"/>
    <m/>
    <n v="0"/>
    <n v="0"/>
    <n v="0"/>
    <n v="0"/>
    <n v="0"/>
    <s v="N/A"/>
    <n v="0"/>
    <n v="0"/>
    <n v="0"/>
    <n v="0"/>
    <n v="0"/>
    <n v="0"/>
    <n v="0"/>
    <n v="0"/>
    <n v="0"/>
    <n v="0"/>
    <n v="0"/>
    <n v="0"/>
    <n v="0"/>
    <s v="OIRM CAPITAL PROJECTS"/>
    <x v="37"/>
    <s v="OIRM CAPITAL PROJECTS"/>
    <s v="DATA PROCESSING"/>
  </r>
  <r>
    <x v="1"/>
    <x v="37"/>
    <x v="11"/>
    <s v="53310"/>
    <s v="5188000"/>
    <x v="1"/>
    <x v="0"/>
    <s v="TRAVEL SUBSISTENCE IN STATE"/>
    <s v="50000-PROGRAM EXPENDITURE BUDGET"/>
    <s v="53000-SERVICES-OTHER CHARGES"/>
    <m/>
    <n v="0"/>
    <n v="0"/>
    <n v="0"/>
    <n v="0"/>
    <n v="0"/>
    <s v="N/A"/>
    <n v="0"/>
    <n v="0"/>
    <n v="0"/>
    <n v="0"/>
    <n v="0"/>
    <n v="0"/>
    <n v="0"/>
    <n v="0"/>
    <n v="0"/>
    <n v="0"/>
    <n v="0"/>
    <n v="0"/>
    <n v="0"/>
    <s v="OIRM CAPITAL PROJECTS"/>
    <x v="37"/>
    <s v="OIRM CAPITAL PROJECTS"/>
    <s v="DATA PROCESSING"/>
  </r>
  <r>
    <x v="1"/>
    <x v="37"/>
    <x v="11"/>
    <s v="53311"/>
    <s v="5188000"/>
    <x v="0"/>
    <x v="0"/>
    <s v="TRAVEL SUBSISTENCE OUT OF STATE"/>
    <s v="50000-PROGRAM EXPENDITURE BUDGET"/>
    <s v="53000-SERVICES-OTHER CHARGES"/>
    <m/>
    <n v="0"/>
    <n v="0"/>
    <n v="0"/>
    <n v="0"/>
    <n v="0"/>
    <s v="N/A"/>
    <n v="0"/>
    <n v="0"/>
    <n v="0"/>
    <n v="0"/>
    <n v="0"/>
    <n v="0"/>
    <n v="0"/>
    <n v="0"/>
    <n v="0"/>
    <n v="0"/>
    <n v="0"/>
    <n v="0"/>
    <n v="0"/>
    <s v="OIRM CAPITAL PROJECTS"/>
    <x v="37"/>
    <s v="OIRM CAPITAL PROJECTS"/>
    <s v="DATA PROCESSING"/>
  </r>
  <r>
    <x v="1"/>
    <x v="37"/>
    <x v="11"/>
    <s v="53311"/>
    <s v="5188000"/>
    <x v="1"/>
    <x v="0"/>
    <s v="TRAVEL SUBSISTENCE OUT OF STATE"/>
    <s v="50000-PROGRAM EXPENDITURE BUDGET"/>
    <s v="53000-SERVICES-OTHER CHARGES"/>
    <m/>
    <n v="0"/>
    <n v="0"/>
    <n v="0"/>
    <n v="0"/>
    <n v="0"/>
    <s v="N/A"/>
    <n v="0"/>
    <n v="0"/>
    <n v="0"/>
    <n v="0"/>
    <n v="0"/>
    <n v="0"/>
    <n v="0"/>
    <n v="0"/>
    <n v="0"/>
    <n v="0"/>
    <n v="0"/>
    <n v="0"/>
    <n v="0"/>
    <s v="OIRM CAPITAL PROJECTS"/>
    <x v="37"/>
    <s v="OIRM CAPITAL PROJECTS"/>
    <s v="DATA PROCESSING"/>
  </r>
  <r>
    <x v="1"/>
    <x v="37"/>
    <x v="11"/>
    <s v="53330"/>
    <s v="5188000"/>
    <x v="0"/>
    <x v="0"/>
    <s v="PURCHASED TRANSPORTATION"/>
    <s v="50000-PROGRAM EXPENDITURE BUDGET"/>
    <s v="53000-SERVICES-OTHER CHARGES"/>
    <m/>
    <n v="0"/>
    <n v="0"/>
    <n v="0"/>
    <n v="0"/>
    <n v="0"/>
    <s v="N/A"/>
    <n v="0"/>
    <n v="0"/>
    <n v="0"/>
    <n v="0"/>
    <n v="0"/>
    <n v="0"/>
    <n v="0"/>
    <n v="0"/>
    <n v="0"/>
    <n v="0"/>
    <n v="0"/>
    <n v="0"/>
    <n v="0"/>
    <s v="OIRM CAPITAL PROJECTS"/>
    <x v="37"/>
    <s v="OIRM CAPITAL PROJECTS"/>
    <s v="DATA PROCESSING"/>
  </r>
  <r>
    <x v="1"/>
    <x v="37"/>
    <x v="11"/>
    <s v="53330"/>
    <s v="5188000"/>
    <x v="1"/>
    <x v="0"/>
    <s v="PURCHASED TRANSPORTATION"/>
    <s v="50000-PROGRAM EXPENDITURE BUDGET"/>
    <s v="53000-SERVICES-OTHER CHARGES"/>
    <m/>
    <n v="0"/>
    <n v="0"/>
    <n v="0"/>
    <n v="0"/>
    <n v="0"/>
    <s v="N/A"/>
    <n v="0"/>
    <n v="0"/>
    <n v="0"/>
    <n v="0"/>
    <n v="0"/>
    <n v="0"/>
    <n v="0"/>
    <n v="0"/>
    <n v="0"/>
    <n v="0"/>
    <n v="0"/>
    <n v="0"/>
    <n v="0"/>
    <s v="OIRM CAPITAL PROJECTS"/>
    <x v="37"/>
    <s v="OIRM CAPITAL PROJECTS"/>
    <s v="DATA PROCESSING"/>
  </r>
  <r>
    <x v="1"/>
    <x v="37"/>
    <x v="11"/>
    <s v="53890"/>
    <s v="5188000"/>
    <x v="0"/>
    <x v="0"/>
    <s v="MISC SERVICES CHARGES"/>
    <s v="50000-PROGRAM EXPENDITURE BUDGET"/>
    <s v="53000-SERVICES-OTHER CHARGES"/>
    <m/>
    <n v="0"/>
    <n v="0"/>
    <n v="181357.66"/>
    <n v="0"/>
    <n v="-181357.66"/>
    <s v="N/A"/>
    <n v="0"/>
    <n v="0"/>
    <n v="0"/>
    <n v="0"/>
    <n v="0"/>
    <n v="0"/>
    <n v="0"/>
    <n v="0"/>
    <n v="181357.66"/>
    <n v="0"/>
    <n v="0"/>
    <n v="0"/>
    <n v="0"/>
    <s v="OIRM CAPITAL PROJECTS"/>
    <x v="37"/>
    <s v="OIRM CAPITAL PROJECTS"/>
    <s v="DATA PROCESSING"/>
  </r>
  <r>
    <x v="1"/>
    <x v="37"/>
    <x v="11"/>
    <s v="53890"/>
    <s v="5188000"/>
    <x v="1"/>
    <x v="0"/>
    <s v="MISC SERVICES CHARGES"/>
    <s v="50000-PROGRAM EXPENDITURE BUDGET"/>
    <s v="53000-SERVICES-OTHER CHARGES"/>
    <m/>
    <n v="0"/>
    <n v="0"/>
    <n v="-785.89"/>
    <n v="0"/>
    <n v="785.89"/>
    <s v="N/A"/>
    <n v="0"/>
    <n v="0"/>
    <n v="0"/>
    <n v="0"/>
    <n v="0"/>
    <n v="0"/>
    <n v="0"/>
    <n v="0"/>
    <n v="0"/>
    <n v="-785.89"/>
    <n v="0"/>
    <n v="0"/>
    <n v="0"/>
    <s v="OIRM CAPITAL PROJECTS"/>
    <x v="37"/>
    <s v="OIRM CAPITAL PROJECTS"/>
    <s v="DATA PROCESSING"/>
  </r>
  <r>
    <x v="1"/>
    <x v="37"/>
    <x v="2"/>
    <s v="53812"/>
    <s v="5188000"/>
    <x v="0"/>
    <x v="0"/>
    <s v="LICENSES FEES"/>
    <s v="50000-PROGRAM EXPENDITURE BUDGET"/>
    <s v="53000-SERVICES-OTHER CHARGES"/>
    <m/>
    <n v="0"/>
    <n v="0"/>
    <n v="-181357.66"/>
    <n v="0"/>
    <n v="181357.66"/>
    <s v="N/A"/>
    <n v="0"/>
    <n v="0"/>
    <n v="0"/>
    <n v="0"/>
    <n v="0"/>
    <n v="0"/>
    <n v="0"/>
    <n v="0"/>
    <n v="0"/>
    <n v="0"/>
    <n v="0"/>
    <n v="0"/>
    <n v="-181357.66"/>
    <s v="OIRM CAPITAL PROJECTS"/>
    <x v="37"/>
    <s v="GAAP ADJUSTMENTS"/>
    <s v="DATA PROCESSING"/>
  </r>
  <r>
    <x v="1"/>
    <x v="37"/>
    <x v="2"/>
    <s v="53812"/>
    <s v="5188000"/>
    <x v="1"/>
    <x v="0"/>
    <s v="LICENSES FEES"/>
    <s v="50000-PROGRAM EXPENDITURE BUDGET"/>
    <s v="53000-SERVICES-OTHER CHARGES"/>
    <m/>
    <n v="0"/>
    <n v="0"/>
    <n v="0"/>
    <n v="0"/>
    <n v="0"/>
    <s v="N/A"/>
    <n v="0"/>
    <n v="0"/>
    <n v="0"/>
    <n v="0"/>
    <n v="0"/>
    <n v="0"/>
    <n v="0"/>
    <n v="0"/>
    <n v="0"/>
    <n v="0"/>
    <n v="0"/>
    <n v="0"/>
    <n v="0"/>
    <s v="OIRM CAPITAL PROJECTS"/>
    <x v="37"/>
    <s v="GAAP ADJUSTMENTS"/>
    <s v="DATA PROCESSING"/>
  </r>
  <r>
    <x v="1"/>
    <x v="37"/>
    <x v="2"/>
    <s v="53890"/>
    <s v="5188000"/>
    <x v="1"/>
    <x v="0"/>
    <s v="MISC SERVICES CHARGES"/>
    <s v="50000-PROGRAM EXPENDITURE BUDGET"/>
    <s v="53000-SERVICES-OTHER CHARGES"/>
    <m/>
    <n v="0"/>
    <n v="0"/>
    <n v="785.89"/>
    <n v="0"/>
    <n v="-785.89"/>
    <s v="N/A"/>
    <n v="0"/>
    <n v="0"/>
    <n v="0"/>
    <n v="0"/>
    <n v="0"/>
    <n v="0"/>
    <n v="0"/>
    <n v="0"/>
    <n v="0"/>
    <n v="0"/>
    <n v="0"/>
    <n v="0"/>
    <n v="785.89"/>
    <s v="OIRM CAPITAL PROJECTS"/>
    <x v="37"/>
    <s v="GAAP ADJUSTMENTS"/>
    <s v="DATA PROCESSING"/>
  </r>
  <r>
    <x v="1"/>
    <x v="38"/>
    <x v="11"/>
    <s v="51198"/>
    <s v="5188000"/>
    <x v="0"/>
    <x v="0"/>
    <s v="SALARIES AND WAGES REIMB"/>
    <s v="50000-PROGRAM EXPENDITURE BUDGET"/>
    <s v="51000-WAGES AND BENEFITS"/>
    <s v="51100-SALARIES/WAGES"/>
    <n v="0"/>
    <n v="0"/>
    <n v="4776.1400000000003"/>
    <n v="0"/>
    <n v="-4776.1400000000003"/>
    <s v="N/A"/>
    <n v="0"/>
    <n v="0"/>
    <n v="0"/>
    <n v="0"/>
    <n v="0"/>
    <n v="0"/>
    <n v="0"/>
    <n v="0"/>
    <n v="1232.78"/>
    <n v="1127.71"/>
    <n v="0"/>
    <n v="2415.65"/>
    <n v="0"/>
    <s v="OIRM CAPITAL PROJECTS"/>
    <x v="38"/>
    <s v="OIRM CAPITAL PROJECTS"/>
    <s v="DATA PROCESSING"/>
  </r>
  <r>
    <x v="1"/>
    <x v="38"/>
    <x v="11"/>
    <s v="51198"/>
    <s v="5188000"/>
    <x v="1"/>
    <x v="0"/>
    <s v="SALARIES AND WAGES REIMB"/>
    <s v="50000-PROGRAM EXPENDITURE BUDGET"/>
    <s v="51000-WAGES AND BENEFITS"/>
    <s v="51100-SALARIES/WAGES"/>
    <n v="0"/>
    <n v="0"/>
    <n v="7281.81"/>
    <n v="0"/>
    <n v="-7281.81"/>
    <s v="N/A"/>
    <n v="0"/>
    <n v="0"/>
    <n v="0"/>
    <n v="0"/>
    <n v="0"/>
    <n v="0"/>
    <n v="1729.65"/>
    <n v="0"/>
    <n v="0"/>
    <n v="1968.27"/>
    <n v="0"/>
    <n v="3583.89"/>
    <n v="0"/>
    <s v="OIRM CAPITAL PROJECTS"/>
    <x v="38"/>
    <s v="OIRM CAPITAL PROJECTS"/>
    <s v="DATA PROCESSING"/>
  </r>
  <r>
    <x v="1"/>
    <x v="38"/>
    <x v="11"/>
    <s v="51398"/>
    <s v="5188000"/>
    <x v="0"/>
    <x v="0"/>
    <s v="LOAN IN OUT BNFTS MANUAL"/>
    <s v="50000-PROGRAM EXPENDITURE BUDGET"/>
    <s v="51000-WAGES AND BENEFITS"/>
    <s v="51300-PERSONNEL BENEFITS"/>
    <n v="0"/>
    <n v="0"/>
    <n v="1365.05"/>
    <n v="0"/>
    <n v="-1365.05"/>
    <s v="N/A"/>
    <n v="0"/>
    <n v="0"/>
    <n v="0"/>
    <n v="0"/>
    <n v="0"/>
    <n v="0"/>
    <n v="0"/>
    <n v="0"/>
    <n v="348.79"/>
    <n v="324.93"/>
    <n v="0"/>
    <n v="691.33"/>
    <n v="0"/>
    <s v="OIRM CAPITAL PROJECTS"/>
    <x v="38"/>
    <s v="OIRM CAPITAL PROJECTS"/>
    <s v="DATA PROCESSING"/>
  </r>
  <r>
    <x v="1"/>
    <x v="38"/>
    <x v="11"/>
    <s v="51398"/>
    <s v="5188000"/>
    <x v="1"/>
    <x v="0"/>
    <s v="LOAN IN OUT BNFTS MANUAL"/>
    <s v="50000-PROGRAM EXPENDITURE BUDGET"/>
    <s v="51000-WAGES AND BENEFITS"/>
    <s v="51300-PERSONNEL BENEFITS"/>
    <n v="0"/>
    <n v="0"/>
    <n v="1981.27"/>
    <n v="0"/>
    <n v="-1981.27"/>
    <s v="N/A"/>
    <n v="0"/>
    <n v="0"/>
    <n v="0"/>
    <n v="0"/>
    <n v="0"/>
    <n v="0"/>
    <n v="502.19"/>
    <n v="0"/>
    <n v="0"/>
    <n v="575.66"/>
    <n v="0"/>
    <n v="903.42000000000007"/>
    <n v="0"/>
    <s v="OIRM CAPITAL PROJECTS"/>
    <x v="38"/>
    <s v="OIRM CAPITAL PROJECTS"/>
    <s v="DATA PROCESSING"/>
  </r>
  <r>
    <x v="1"/>
    <x v="38"/>
    <x v="11"/>
    <s v="53890"/>
    <s v="5188000"/>
    <x v="0"/>
    <x v="0"/>
    <s v="MISC SERVICES CHARGES"/>
    <s v="50000-PROGRAM EXPENDITURE BUDGET"/>
    <s v="53000-SERVICES-OTHER CHARGES"/>
    <m/>
    <n v="0"/>
    <n v="0"/>
    <n v="42.4"/>
    <n v="0"/>
    <n v="-42.4"/>
    <s v="N/A"/>
    <n v="0"/>
    <n v="0"/>
    <n v="0"/>
    <n v="0"/>
    <n v="0"/>
    <n v="0"/>
    <n v="0"/>
    <n v="0"/>
    <n v="5.21"/>
    <n v="6.79"/>
    <n v="0"/>
    <n v="30.400000000000002"/>
    <n v="0"/>
    <s v="OIRM CAPITAL PROJECTS"/>
    <x v="38"/>
    <s v="OIRM CAPITAL PROJECTS"/>
    <s v="DATA PROCESSING"/>
  </r>
  <r>
    <x v="1"/>
    <x v="38"/>
    <x v="11"/>
    <s v="53890"/>
    <s v="5188000"/>
    <x v="1"/>
    <x v="0"/>
    <s v="MISC SERVICES CHARGES"/>
    <s v="50000-PROGRAM EXPENDITURE BUDGET"/>
    <s v="53000-SERVICES-OTHER CHARGES"/>
    <m/>
    <n v="0"/>
    <n v="0"/>
    <n v="58.1"/>
    <n v="0"/>
    <n v="-58.1"/>
    <s v="N/A"/>
    <n v="0"/>
    <n v="0"/>
    <n v="0"/>
    <n v="0"/>
    <n v="0"/>
    <n v="0"/>
    <n v="1.45"/>
    <n v="0"/>
    <n v="0"/>
    <n v="15.75"/>
    <n v="0"/>
    <n v="40.9"/>
    <n v="0"/>
    <s v="OIRM CAPITAL PROJECTS"/>
    <x v="38"/>
    <s v="OIRM CAPITAL PROJECTS"/>
    <s v="DATA PROCESSING"/>
  </r>
  <r>
    <x v="1"/>
    <x v="39"/>
    <x v="14"/>
    <s v="52189"/>
    <s v="5141000"/>
    <x v="0"/>
    <x v="0"/>
    <s v="SOFTWARE NONCAP"/>
    <s v="50000-PROGRAM EXPENDITURE BUDGET"/>
    <s v="52000-SUPPLIES"/>
    <m/>
    <n v="0"/>
    <n v="0"/>
    <n v="0"/>
    <n v="0"/>
    <n v="0"/>
    <s v="N/A"/>
    <n v="0"/>
    <n v="0"/>
    <n v="0"/>
    <n v="0"/>
    <n v="0"/>
    <n v="0"/>
    <n v="0"/>
    <n v="0"/>
    <n v="0"/>
    <n v="0"/>
    <n v="0"/>
    <n v="0"/>
    <n v="0"/>
    <s v="OIRM CAPITAL PROJECTS"/>
    <x v="39"/>
    <s v="DES RALS OIRM IT CAPITAL"/>
    <s v="FINANCIAL AND RECORDS SERVICES: ADMINISTRATION"/>
  </r>
  <r>
    <x v="1"/>
    <x v="39"/>
    <x v="14"/>
    <s v="52189"/>
    <s v="5141000"/>
    <x v="1"/>
    <x v="0"/>
    <s v="SOFTWARE NONCAP"/>
    <s v="50000-PROGRAM EXPENDITURE BUDGET"/>
    <s v="52000-SUPPLIES"/>
    <m/>
    <n v="0"/>
    <n v="0"/>
    <n v="0"/>
    <n v="0"/>
    <n v="0"/>
    <s v="N/A"/>
    <n v="0"/>
    <n v="0"/>
    <n v="0"/>
    <n v="0"/>
    <n v="0"/>
    <n v="0"/>
    <n v="0"/>
    <n v="0"/>
    <n v="0"/>
    <n v="0"/>
    <n v="0"/>
    <n v="0"/>
    <n v="0"/>
    <s v="OIRM CAPITAL PROJECTS"/>
    <x v="39"/>
    <s v="DES RALS OIRM IT CAPITAL"/>
    <s v="FINANCIAL AND RECORDS SERVICES: ADMINISTRATION"/>
  </r>
  <r>
    <x v="1"/>
    <x v="39"/>
    <x v="14"/>
    <s v="53106"/>
    <s v="5141000"/>
    <x v="0"/>
    <x v="0"/>
    <s v="PROFESSIONAL SERVICES IT"/>
    <s v="50000-PROGRAM EXPENDITURE BUDGET"/>
    <s v="53000-SERVICES-OTHER CHARGES"/>
    <m/>
    <n v="0"/>
    <n v="0"/>
    <n v="0"/>
    <n v="0"/>
    <n v="0"/>
    <s v="N/A"/>
    <n v="0"/>
    <n v="0"/>
    <n v="0"/>
    <n v="0"/>
    <n v="0"/>
    <n v="0"/>
    <n v="0"/>
    <n v="0"/>
    <n v="0"/>
    <n v="0"/>
    <n v="0"/>
    <n v="0"/>
    <n v="0"/>
    <s v="OIRM CAPITAL PROJECTS"/>
    <x v="39"/>
    <s v="DES RALS OIRM IT CAPITAL"/>
    <s v="FINANCIAL AND RECORDS SERVICES: ADMINISTRATION"/>
  </r>
  <r>
    <x v="1"/>
    <x v="39"/>
    <x v="14"/>
    <s v="53106"/>
    <s v="5141000"/>
    <x v="1"/>
    <x v="0"/>
    <s v="PROFESSIONAL SERVICES IT"/>
    <s v="50000-PROGRAM EXPENDITURE BUDGET"/>
    <s v="53000-SERVICES-OTHER CHARGES"/>
    <m/>
    <n v="0"/>
    <n v="0"/>
    <n v="0"/>
    <n v="0"/>
    <n v="0"/>
    <s v="N/A"/>
    <n v="0"/>
    <n v="0"/>
    <n v="0"/>
    <n v="0"/>
    <n v="0"/>
    <n v="0"/>
    <n v="0"/>
    <n v="0"/>
    <n v="0"/>
    <n v="0"/>
    <n v="0"/>
    <n v="0"/>
    <n v="0"/>
    <s v="OIRM CAPITAL PROJECTS"/>
    <x v="39"/>
    <s v="DES RALS OIRM IT CAPITAL"/>
    <s v="FINANCIAL AND RECORDS SERVICES: ADMINISTRATION"/>
  </r>
  <r>
    <x v="1"/>
    <x v="40"/>
    <x v="14"/>
    <s v="53106"/>
    <s v="5141000"/>
    <x v="0"/>
    <x v="0"/>
    <s v="PROFESSIONAL SERVICES IT"/>
    <s v="50000-PROGRAM EXPENDITURE BUDGET"/>
    <s v="53000-SERVICES-OTHER CHARGES"/>
    <m/>
    <n v="0"/>
    <n v="0"/>
    <n v="0"/>
    <n v="0"/>
    <n v="0"/>
    <s v="N/A"/>
    <n v="0"/>
    <n v="0"/>
    <n v="0"/>
    <n v="0"/>
    <n v="0"/>
    <n v="0"/>
    <n v="0"/>
    <n v="0"/>
    <n v="0"/>
    <n v="0"/>
    <n v="0"/>
    <n v="0"/>
    <n v="0"/>
    <s v="OIRM CAPITAL PROJECTS"/>
    <x v="40"/>
    <s v="DES RALS OIRM IT CAPITAL"/>
    <s v="FINANCIAL AND RECORDS SERVICES: ADMINISTRATION"/>
  </r>
  <r>
    <x v="1"/>
    <x v="40"/>
    <x v="14"/>
    <s v="53106"/>
    <s v="5141000"/>
    <x v="1"/>
    <x v="0"/>
    <s v="PROFESSIONAL SERVICES IT"/>
    <s v="50000-PROGRAM EXPENDITURE BUDGET"/>
    <s v="53000-SERVICES-OTHER CHARGES"/>
    <m/>
    <n v="0"/>
    <n v="0"/>
    <n v="0"/>
    <n v="0"/>
    <n v="0"/>
    <s v="N/A"/>
    <n v="0"/>
    <n v="0"/>
    <n v="0"/>
    <n v="0"/>
    <n v="0"/>
    <n v="0"/>
    <n v="0"/>
    <n v="0"/>
    <n v="0"/>
    <n v="0"/>
    <n v="0"/>
    <n v="0"/>
    <n v="0"/>
    <s v="OIRM CAPITAL PROJECTS"/>
    <x v="40"/>
    <s v="DES RALS OIRM IT CAPITAL"/>
    <s v="FINANCIAL AND RECORDS SERVICES: ADMINISTRATION"/>
  </r>
  <r>
    <x v="1"/>
    <x v="41"/>
    <x v="11"/>
    <s v="39796"/>
    <s v="0000000"/>
    <x v="0"/>
    <x v="1"/>
    <s v="CONTRIB OTHER FUNDS"/>
    <s v="R3000-REVENUE"/>
    <s v="R3900-OTHER FINANCING SOURCES"/>
    <m/>
    <n v="0"/>
    <n v="0"/>
    <n v="483000"/>
    <n v="0"/>
    <n v="-483000"/>
    <s v="N/A"/>
    <n v="0"/>
    <n v="0"/>
    <n v="0"/>
    <n v="0"/>
    <n v="0"/>
    <n v="0"/>
    <n v="0"/>
    <n v="483000"/>
    <n v="0"/>
    <n v="0"/>
    <n v="0"/>
    <n v="0"/>
    <n v="0"/>
    <s v="OIRM CAPITAL PROJECTS"/>
    <x v="41"/>
    <s v="OIRM CAPITAL PROJECTS"/>
    <s v="Default"/>
  </r>
  <r>
    <x v="1"/>
    <x v="41"/>
    <x v="11"/>
    <s v="39796"/>
    <s v="0000000"/>
    <x v="1"/>
    <x v="1"/>
    <s v="CONTRIB OTHER FUNDS"/>
    <s v="R3000-REVENUE"/>
    <s v="R3900-OTHER FINANCING SOURCES"/>
    <m/>
    <n v="0"/>
    <n v="0"/>
    <n v="0"/>
    <n v="0"/>
    <n v="0"/>
    <s v="N/A"/>
    <n v="0"/>
    <n v="0"/>
    <n v="0"/>
    <n v="0"/>
    <n v="0"/>
    <n v="0"/>
    <n v="0"/>
    <n v="0"/>
    <n v="0"/>
    <n v="0"/>
    <n v="0"/>
    <n v="0"/>
    <n v="0"/>
    <s v="OIRM CAPITAL PROJECTS"/>
    <x v="41"/>
    <s v="OIRM CAPITAL PROJECTS"/>
    <s v="Default"/>
  </r>
  <r>
    <x v="1"/>
    <x v="42"/>
    <x v="15"/>
    <s v="51110"/>
    <s v="5188000"/>
    <x v="0"/>
    <x v="0"/>
    <s v="REGULAR SALARIED EMPLOYEE"/>
    <s v="50000-PROGRAM EXPENDITURE BUDGET"/>
    <s v="51000-WAGES AND BENEFITS"/>
    <s v="51100-SALARIES/WAGES"/>
    <n v="0"/>
    <n v="0"/>
    <n v="0"/>
    <n v="0"/>
    <n v="0"/>
    <s v="N/A"/>
    <n v="0"/>
    <n v="0"/>
    <n v="0"/>
    <n v="0"/>
    <n v="0"/>
    <n v="0"/>
    <n v="0"/>
    <n v="0"/>
    <n v="0"/>
    <n v="0"/>
    <n v="0"/>
    <n v="0"/>
    <n v="0"/>
    <s v="OIRM CAPITAL PROJECTS"/>
    <x v="42"/>
    <s v="OIRM PARKS IT CAPITAL"/>
    <s v="DATA PROCESSING"/>
  </r>
  <r>
    <x v="1"/>
    <x v="42"/>
    <x v="15"/>
    <s v="51110"/>
    <s v="5188000"/>
    <x v="1"/>
    <x v="0"/>
    <s v="REGULAR SALARIED EMPLOYEE"/>
    <s v="50000-PROGRAM EXPENDITURE BUDGET"/>
    <s v="51000-WAGES AND BENEFITS"/>
    <s v="51100-SALARIES/WAGES"/>
    <n v="0"/>
    <n v="0"/>
    <n v="0"/>
    <n v="0"/>
    <n v="0"/>
    <s v="N/A"/>
    <n v="0"/>
    <n v="0"/>
    <n v="0"/>
    <n v="0"/>
    <n v="0"/>
    <n v="0"/>
    <n v="0"/>
    <n v="0"/>
    <n v="0"/>
    <n v="0"/>
    <n v="0"/>
    <n v="0"/>
    <n v="0"/>
    <s v="OIRM CAPITAL PROJECTS"/>
    <x v="42"/>
    <s v="OIRM PARKS IT CAPITAL"/>
    <s v="DATA PROCESSING"/>
  </r>
  <r>
    <x v="1"/>
    <x v="42"/>
    <x v="15"/>
    <s v="53104"/>
    <s v="5188000"/>
    <x v="0"/>
    <x v="0"/>
    <s v="CONSULTANT SERVICES"/>
    <s v="50000-PROGRAM EXPENDITURE BUDGET"/>
    <s v="53000-SERVICES-OTHER CHARGES"/>
    <m/>
    <n v="0"/>
    <n v="0"/>
    <n v="0"/>
    <n v="0"/>
    <n v="0"/>
    <s v="N/A"/>
    <n v="0"/>
    <n v="0"/>
    <n v="0"/>
    <n v="0"/>
    <n v="0"/>
    <n v="0"/>
    <n v="0"/>
    <n v="0"/>
    <n v="0"/>
    <n v="0"/>
    <n v="0"/>
    <n v="0"/>
    <n v="0"/>
    <s v="OIRM CAPITAL PROJECTS"/>
    <x v="42"/>
    <s v="OIRM PARKS IT CAPITAL"/>
    <s v="DATA PROCESSING"/>
  </r>
  <r>
    <x v="1"/>
    <x v="42"/>
    <x v="15"/>
    <s v="53104"/>
    <s v="5188000"/>
    <x v="1"/>
    <x v="0"/>
    <s v="CONSULTANT SERVICES"/>
    <s v="50000-PROGRAM EXPENDITURE BUDGET"/>
    <s v="53000-SERVICES-OTHER CHARGES"/>
    <m/>
    <n v="0"/>
    <n v="0"/>
    <n v="0"/>
    <n v="0"/>
    <n v="0"/>
    <s v="N/A"/>
    <n v="0"/>
    <n v="0"/>
    <n v="0"/>
    <n v="0"/>
    <n v="0"/>
    <n v="0"/>
    <n v="0"/>
    <n v="0"/>
    <n v="0"/>
    <n v="0"/>
    <n v="0"/>
    <n v="0"/>
    <n v="0"/>
    <s v="OIRM CAPITAL PROJECTS"/>
    <x v="42"/>
    <s v="OIRM PARKS IT CAPITAL"/>
    <s v="DATA PROCESSING"/>
  </r>
  <r>
    <x v="1"/>
    <x v="42"/>
    <x v="15"/>
    <s v="82100"/>
    <s v="5188000"/>
    <x v="0"/>
    <x v="0"/>
    <s v="EMPLOYER PAID BENEFITS"/>
    <s v="50000-PROGRAM EXPENDITURE BUDGET"/>
    <s v="82000-APPLIED OVERHEAD"/>
    <m/>
    <n v="0"/>
    <n v="0"/>
    <n v="0"/>
    <n v="0"/>
    <n v="0"/>
    <s v="N/A"/>
    <n v="0"/>
    <n v="0"/>
    <n v="0"/>
    <n v="0"/>
    <n v="0"/>
    <n v="0"/>
    <n v="0"/>
    <n v="0"/>
    <n v="0"/>
    <n v="0"/>
    <n v="0"/>
    <n v="0"/>
    <n v="0"/>
    <s v="OIRM CAPITAL PROJECTS"/>
    <x v="42"/>
    <s v="OIRM PARKS IT CAPITAL"/>
    <s v="DATA PROCESSING"/>
  </r>
  <r>
    <x v="1"/>
    <x v="42"/>
    <x v="15"/>
    <s v="82100"/>
    <s v="5188000"/>
    <x v="1"/>
    <x v="0"/>
    <s v="EMPLOYER PAID BENEFITS"/>
    <s v="50000-PROGRAM EXPENDITURE BUDGET"/>
    <s v="82000-APPLIED OVERHEAD"/>
    <m/>
    <n v="0"/>
    <n v="0"/>
    <n v="0"/>
    <n v="0"/>
    <n v="0"/>
    <s v="N/A"/>
    <n v="0"/>
    <n v="0"/>
    <n v="0"/>
    <n v="0"/>
    <n v="0"/>
    <n v="0"/>
    <n v="0"/>
    <n v="0"/>
    <n v="0"/>
    <n v="0"/>
    <n v="0"/>
    <n v="0"/>
    <n v="0"/>
    <s v="OIRM CAPITAL PROJECTS"/>
    <x v="42"/>
    <s v="OIRM PARKS IT CAPITAL"/>
    <s v="DATA PROCESSING"/>
  </r>
  <r>
    <x v="1"/>
    <x v="42"/>
    <x v="15"/>
    <s v="82200"/>
    <s v="5188000"/>
    <x v="0"/>
    <x v="0"/>
    <s v="PAID TIME OFF"/>
    <s v="50000-PROGRAM EXPENDITURE BUDGET"/>
    <s v="82000-APPLIED OVERHEAD"/>
    <m/>
    <n v="0"/>
    <n v="0"/>
    <n v="0"/>
    <n v="0"/>
    <n v="0"/>
    <s v="N/A"/>
    <n v="0"/>
    <n v="0"/>
    <n v="0"/>
    <n v="0"/>
    <n v="0"/>
    <n v="0"/>
    <n v="0"/>
    <n v="0"/>
    <n v="0"/>
    <n v="0"/>
    <n v="0"/>
    <n v="0"/>
    <n v="0"/>
    <s v="OIRM CAPITAL PROJECTS"/>
    <x v="42"/>
    <s v="OIRM PARKS IT CAPITAL"/>
    <s v="DATA PROCESSING"/>
  </r>
  <r>
    <x v="1"/>
    <x v="42"/>
    <x v="15"/>
    <s v="82200"/>
    <s v="5188000"/>
    <x v="1"/>
    <x v="0"/>
    <s v="PAID TIME OFF"/>
    <s v="50000-PROGRAM EXPENDITURE BUDGET"/>
    <s v="82000-APPLIED OVERHEAD"/>
    <m/>
    <n v="0"/>
    <n v="0"/>
    <n v="0"/>
    <n v="0"/>
    <n v="0"/>
    <s v="N/A"/>
    <n v="0"/>
    <n v="0"/>
    <n v="0"/>
    <n v="0"/>
    <n v="0"/>
    <n v="0"/>
    <n v="0"/>
    <n v="0"/>
    <n v="0"/>
    <n v="0"/>
    <n v="0"/>
    <n v="0"/>
    <n v="0"/>
    <s v="OIRM CAPITAL PROJECTS"/>
    <x v="42"/>
    <s v="OIRM PARKS IT CAPITAL"/>
    <s v="DATA PROCESSING"/>
  </r>
  <r>
    <x v="1"/>
    <x v="42"/>
    <x v="15"/>
    <s v="82300"/>
    <s v="5188000"/>
    <x v="0"/>
    <x v="0"/>
    <s v="INDIRECT COSTS"/>
    <s v="50000-PROGRAM EXPENDITURE BUDGET"/>
    <s v="82000-APPLIED OVERHEAD"/>
    <m/>
    <n v="0"/>
    <n v="0"/>
    <n v="0"/>
    <n v="0"/>
    <n v="0"/>
    <s v="N/A"/>
    <n v="0"/>
    <n v="0"/>
    <n v="0"/>
    <n v="0"/>
    <n v="0"/>
    <n v="0"/>
    <n v="0"/>
    <n v="0"/>
    <n v="0"/>
    <n v="0"/>
    <n v="0"/>
    <n v="0"/>
    <n v="0"/>
    <s v="OIRM CAPITAL PROJECTS"/>
    <x v="42"/>
    <s v="OIRM PARKS IT CAPITAL"/>
    <s v="DATA PROCESSING"/>
  </r>
  <r>
    <x v="1"/>
    <x v="42"/>
    <x v="15"/>
    <s v="82300"/>
    <s v="5188000"/>
    <x v="1"/>
    <x v="0"/>
    <s v="INDIRECT COSTS"/>
    <s v="50000-PROGRAM EXPENDITURE BUDGET"/>
    <s v="82000-APPLIED OVERHEAD"/>
    <m/>
    <n v="0"/>
    <n v="0"/>
    <n v="0"/>
    <n v="0"/>
    <n v="0"/>
    <s v="N/A"/>
    <n v="0"/>
    <n v="0"/>
    <n v="0"/>
    <n v="0"/>
    <n v="0"/>
    <n v="0"/>
    <n v="0"/>
    <n v="0"/>
    <n v="0"/>
    <n v="0"/>
    <n v="0"/>
    <n v="0"/>
    <n v="0"/>
    <s v="OIRM CAPITAL PROJECTS"/>
    <x v="42"/>
    <s v="OIRM PARKS IT CAPITAL"/>
    <s v="DATA PROCESSING"/>
  </r>
  <r>
    <x v="1"/>
    <x v="43"/>
    <x v="11"/>
    <s v="39796"/>
    <s v="0000000"/>
    <x v="0"/>
    <x v="1"/>
    <s v="CONTRIB OTHER FUNDS"/>
    <s v="R3000-REVENUE"/>
    <s v="R3900-OTHER FINANCING SOURCES"/>
    <m/>
    <n v="0"/>
    <n v="0"/>
    <n v="-483000"/>
    <n v="0"/>
    <n v="483000"/>
    <s v="N/A"/>
    <n v="0"/>
    <n v="0"/>
    <n v="0"/>
    <n v="0"/>
    <n v="0"/>
    <n v="0"/>
    <n v="0"/>
    <n v="-483000"/>
    <n v="0"/>
    <n v="0"/>
    <n v="0"/>
    <n v="0"/>
    <n v="0"/>
    <s v="OIRM CAPITAL PROJECTS"/>
    <x v="43"/>
    <s v="OIRM CAPITAL PROJECTS"/>
    <s v="Default"/>
  </r>
  <r>
    <x v="1"/>
    <x v="43"/>
    <x v="11"/>
    <s v="39796"/>
    <s v="0000000"/>
    <x v="1"/>
    <x v="1"/>
    <s v="CONTRIB OTHER FUNDS"/>
    <s v="R3000-REVENUE"/>
    <s v="R3900-OTHER FINANCING SOURCES"/>
    <m/>
    <n v="0"/>
    <n v="0"/>
    <n v="0"/>
    <n v="0"/>
    <n v="0"/>
    <s v="N/A"/>
    <n v="0"/>
    <n v="0"/>
    <n v="0"/>
    <n v="0"/>
    <n v="0"/>
    <n v="0"/>
    <n v="0"/>
    <n v="0"/>
    <n v="0"/>
    <n v="0"/>
    <n v="0"/>
    <n v="0"/>
    <n v="0"/>
    <s v="OIRM CAPITAL PROJECTS"/>
    <x v="43"/>
    <s v="OIRM CAPITAL PROJECTS"/>
    <s v="Default"/>
  </r>
  <r>
    <x v="1"/>
    <x v="43"/>
    <x v="11"/>
    <s v="51110"/>
    <s v="5188000"/>
    <x v="0"/>
    <x v="0"/>
    <s v="REGULAR SALARIED EMPLOYEE"/>
    <s v="50000-PROGRAM EXPENDITURE BUDGET"/>
    <s v="51000-WAGES AND BENEFITS"/>
    <s v="51100-SALARIES/WAGES"/>
    <n v="0"/>
    <n v="0"/>
    <n v="0"/>
    <n v="0"/>
    <n v="0"/>
    <s v="N/A"/>
    <n v="0"/>
    <n v="0"/>
    <n v="0"/>
    <n v="0"/>
    <n v="0"/>
    <n v="0"/>
    <n v="0"/>
    <n v="0"/>
    <n v="949.11"/>
    <n v="0"/>
    <n v="0"/>
    <n v="-949.11"/>
    <n v="0"/>
    <s v="OIRM CAPITAL PROJECTS"/>
    <x v="43"/>
    <s v="OIRM CAPITAL PROJECTS"/>
    <s v="DATA PROCESSING"/>
  </r>
  <r>
    <x v="1"/>
    <x v="43"/>
    <x v="11"/>
    <s v="51110"/>
    <s v="5188000"/>
    <x v="1"/>
    <x v="0"/>
    <s v="REGULAR SALARIED EMPLOYEE"/>
    <s v="50000-PROGRAM EXPENDITURE BUDGET"/>
    <s v="51000-WAGES AND BENEFITS"/>
    <s v="51100-SALARIES/WAGES"/>
    <n v="0"/>
    <n v="0"/>
    <n v="0"/>
    <n v="0"/>
    <n v="0"/>
    <s v="N/A"/>
    <n v="0"/>
    <n v="0"/>
    <n v="0"/>
    <n v="0"/>
    <n v="0"/>
    <n v="0"/>
    <n v="0"/>
    <n v="0"/>
    <n v="0"/>
    <n v="0"/>
    <n v="0"/>
    <n v="0"/>
    <n v="0"/>
    <s v="OIRM CAPITAL PROJECTS"/>
    <x v="43"/>
    <s v="OIRM CAPITAL PROJECTS"/>
    <s v="DATA PROCESSING"/>
  </r>
  <r>
    <x v="1"/>
    <x v="43"/>
    <x v="11"/>
    <s v="52110"/>
    <s v="5188000"/>
    <x v="1"/>
    <x v="0"/>
    <s v="OFFICE SUPPLIES"/>
    <s v="50000-PROGRAM EXPENDITURE BUDGET"/>
    <s v="52000-SUPPLIES"/>
    <m/>
    <n v="0"/>
    <n v="0"/>
    <n v="375.47"/>
    <n v="0"/>
    <n v="-375.47"/>
    <s v="N/A"/>
    <n v="0"/>
    <n v="0"/>
    <n v="0"/>
    <n v="0"/>
    <n v="0"/>
    <n v="0"/>
    <n v="642.91999999999996"/>
    <n v="0"/>
    <n v="0"/>
    <n v="-240.77"/>
    <n v="0"/>
    <n v="-26.68"/>
    <n v="0"/>
    <s v="OIRM CAPITAL PROJECTS"/>
    <x v="43"/>
    <s v="OIRM CAPITAL PROJECTS"/>
    <s v="DATA PROCESSING"/>
  </r>
  <r>
    <x v="1"/>
    <x v="43"/>
    <x v="11"/>
    <s v="52181"/>
    <s v="5188000"/>
    <x v="0"/>
    <x v="0"/>
    <s v="INVENTORY EQUIP 5K UNDER"/>
    <s v="50000-PROGRAM EXPENDITURE BUDGET"/>
    <s v="52000-SUPPLIES"/>
    <m/>
    <n v="0"/>
    <n v="0"/>
    <n v="4576.9400000000005"/>
    <n v="0"/>
    <n v="-4576.9400000000005"/>
    <s v="N/A"/>
    <n v="0"/>
    <n v="0"/>
    <n v="0"/>
    <n v="0"/>
    <n v="0"/>
    <n v="0"/>
    <n v="0"/>
    <n v="0"/>
    <n v="0"/>
    <n v="0"/>
    <n v="0"/>
    <n v="4576.9400000000005"/>
    <n v="0"/>
    <s v="OIRM CAPITAL PROJECTS"/>
    <x v="43"/>
    <s v="OIRM CAPITAL PROJECTS"/>
    <s v="DATA PROCESSING"/>
  </r>
  <r>
    <x v="1"/>
    <x v="43"/>
    <x v="11"/>
    <s v="52181"/>
    <s v="5188000"/>
    <x v="1"/>
    <x v="0"/>
    <s v="INVENTORY EQUIP 5K UNDER"/>
    <s v="50000-PROGRAM EXPENDITURE BUDGET"/>
    <s v="52000-SUPPLIES"/>
    <m/>
    <n v="0"/>
    <n v="0"/>
    <n v="5069.21"/>
    <n v="0"/>
    <n v="-5069.21"/>
    <s v="N/A"/>
    <n v="0"/>
    <n v="0"/>
    <n v="0"/>
    <n v="0"/>
    <n v="0"/>
    <n v="0"/>
    <n v="5069.21"/>
    <n v="0"/>
    <n v="0"/>
    <n v="0"/>
    <n v="0"/>
    <n v="0"/>
    <n v="0"/>
    <s v="OIRM CAPITAL PROJECTS"/>
    <x v="43"/>
    <s v="OIRM CAPITAL PROJECTS"/>
    <s v="DATA PROCESSING"/>
  </r>
  <r>
    <x v="1"/>
    <x v="43"/>
    <x v="11"/>
    <s v="52189"/>
    <s v="5188000"/>
    <x v="0"/>
    <x v="0"/>
    <s v="SOFTWARE NONCAP"/>
    <s v="50000-PROGRAM EXPENDITURE BUDGET"/>
    <s v="52000-SUPPLIES"/>
    <m/>
    <n v="0"/>
    <n v="0"/>
    <n v="43431.35"/>
    <n v="0"/>
    <n v="-43431.35"/>
    <s v="N/A"/>
    <n v="0"/>
    <n v="0"/>
    <n v="0"/>
    <n v="0"/>
    <n v="0"/>
    <n v="0"/>
    <n v="0"/>
    <n v="0"/>
    <n v="43431.35"/>
    <n v="0"/>
    <n v="0"/>
    <n v="0"/>
    <n v="0"/>
    <s v="OIRM CAPITAL PROJECTS"/>
    <x v="43"/>
    <s v="OIRM CAPITAL PROJECTS"/>
    <s v="DATA PROCESSING"/>
  </r>
  <r>
    <x v="1"/>
    <x v="43"/>
    <x v="11"/>
    <s v="52189"/>
    <s v="5188000"/>
    <x v="1"/>
    <x v="0"/>
    <s v="SOFTWARE NONCAP"/>
    <s v="50000-PROGRAM EXPENDITURE BUDGET"/>
    <s v="52000-SUPPLIES"/>
    <m/>
    <n v="0"/>
    <n v="0"/>
    <n v="0"/>
    <n v="0"/>
    <n v="0"/>
    <s v="N/A"/>
    <n v="0"/>
    <n v="0"/>
    <n v="0"/>
    <n v="0"/>
    <n v="0"/>
    <n v="0"/>
    <n v="0"/>
    <n v="0"/>
    <n v="0"/>
    <n v="0"/>
    <n v="0"/>
    <n v="0"/>
    <n v="0"/>
    <s v="OIRM CAPITAL PROJECTS"/>
    <x v="43"/>
    <s v="OIRM CAPITAL PROJECTS"/>
    <s v="DATA PROCESSING"/>
  </r>
  <r>
    <x v="1"/>
    <x v="43"/>
    <x v="11"/>
    <s v="52190"/>
    <s v="5188000"/>
    <x v="1"/>
    <x v="0"/>
    <s v="SUPPLIES IT"/>
    <s v="50000-PROGRAM EXPENDITURE BUDGET"/>
    <s v="52000-SUPPLIES"/>
    <m/>
    <n v="0"/>
    <n v="0"/>
    <n v="141.74"/>
    <n v="0"/>
    <n v="-141.74"/>
    <s v="N/A"/>
    <n v="0"/>
    <n v="0"/>
    <n v="0"/>
    <n v="0"/>
    <n v="0"/>
    <n v="0"/>
    <n v="82.95"/>
    <n v="0"/>
    <n v="0"/>
    <n v="54.370000000000005"/>
    <n v="0"/>
    <n v="4.42"/>
    <n v="0"/>
    <s v="OIRM CAPITAL PROJECTS"/>
    <x v="43"/>
    <s v="OIRM CAPITAL PROJECTS"/>
    <s v="DATA PROCESSING"/>
  </r>
  <r>
    <x v="1"/>
    <x v="43"/>
    <x v="11"/>
    <s v="53105"/>
    <s v="5188000"/>
    <x v="0"/>
    <x v="0"/>
    <s v="OTHER CONTRACTUAL PROF SVCS"/>
    <s v="50000-PROGRAM EXPENDITURE BUDGET"/>
    <s v="53000-SERVICES-OTHER CHARGES"/>
    <m/>
    <n v="0"/>
    <n v="0"/>
    <n v="6000"/>
    <n v="0"/>
    <n v="-6000"/>
    <s v="N/A"/>
    <n v="0"/>
    <n v="0"/>
    <n v="0"/>
    <n v="0"/>
    <n v="0"/>
    <n v="0"/>
    <n v="0"/>
    <n v="0"/>
    <n v="6000"/>
    <n v="0"/>
    <n v="0"/>
    <n v="0"/>
    <n v="0"/>
    <s v="OIRM CAPITAL PROJECTS"/>
    <x v="43"/>
    <s v="OIRM CAPITAL PROJECTS"/>
    <s v="DATA PROCESSING"/>
  </r>
  <r>
    <x v="1"/>
    <x v="43"/>
    <x v="11"/>
    <s v="53105"/>
    <s v="5188000"/>
    <x v="1"/>
    <x v="0"/>
    <s v="OTHER CONTRACTUAL PROF SVCS"/>
    <s v="50000-PROGRAM EXPENDITURE BUDGET"/>
    <s v="53000-SERVICES-OTHER CHARGES"/>
    <m/>
    <n v="0"/>
    <n v="0"/>
    <n v="0"/>
    <n v="0"/>
    <n v="0"/>
    <s v="N/A"/>
    <n v="0"/>
    <n v="0"/>
    <n v="0"/>
    <n v="0"/>
    <n v="0"/>
    <n v="0"/>
    <n v="0"/>
    <n v="0"/>
    <n v="0"/>
    <n v="0"/>
    <n v="0"/>
    <n v="0"/>
    <n v="0"/>
    <s v="OIRM CAPITAL PROJECTS"/>
    <x v="43"/>
    <s v="OIRM CAPITAL PROJECTS"/>
    <s v="DATA PROCESSING"/>
  </r>
  <r>
    <x v="1"/>
    <x v="43"/>
    <x v="11"/>
    <s v="53108"/>
    <s v="5188000"/>
    <x v="1"/>
    <x v="0"/>
    <s v="CONSTRUCTION CONTRACTS"/>
    <s v="50000-PROGRAM EXPENDITURE BUDGET"/>
    <s v="53000-SERVICES-OTHER CHARGES"/>
    <m/>
    <n v="0"/>
    <n v="0"/>
    <n v="127.86"/>
    <n v="0"/>
    <n v="-127.86"/>
    <s v="N/A"/>
    <n v="0"/>
    <n v="0"/>
    <n v="0"/>
    <n v="0"/>
    <n v="0"/>
    <n v="0"/>
    <n v="0"/>
    <n v="0"/>
    <n v="0"/>
    <n v="127.86"/>
    <n v="0"/>
    <n v="0"/>
    <n v="0"/>
    <s v="OIRM CAPITAL PROJECTS"/>
    <x v="43"/>
    <s v="OIRM CAPITAL PROJECTS"/>
    <s v="DATA PROCESSING"/>
  </r>
  <r>
    <x v="1"/>
    <x v="43"/>
    <x v="11"/>
    <s v="53320"/>
    <s v="5188000"/>
    <x v="1"/>
    <x v="0"/>
    <s v="FREIGHT AND DELIVRY SRV"/>
    <s v="50000-PROGRAM EXPENDITURE BUDGET"/>
    <s v="53000-SERVICES-OTHER CHARGES"/>
    <m/>
    <n v="0"/>
    <n v="0"/>
    <n v="21.91"/>
    <n v="0"/>
    <n v="-21.91"/>
    <s v="N/A"/>
    <n v="0"/>
    <n v="0"/>
    <n v="0"/>
    <n v="0"/>
    <n v="0"/>
    <n v="0"/>
    <n v="0"/>
    <n v="0"/>
    <n v="0"/>
    <n v="21.91"/>
    <n v="0"/>
    <n v="0"/>
    <n v="0"/>
    <s v="OIRM CAPITAL PROJECTS"/>
    <x v="43"/>
    <s v="OIRM CAPITAL PROJECTS"/>
    <s v="DATA PROCESSING"/>
  </r>
  <r>
    <x v="1"/>
    <x v="43"/>
    <x v="11"/>
    <s v="53610"/>
    <s v="5188000"/>
    <x v="0"/>
    <x v="0"/>
    <s v="SERVICES REPAIR MAINTENANCE"/>
    <s v="50000-PROGRAM EXPENDITURE BUDGET"/>
    <s v="53000-SERVICES-OTHER CHARGES"/>
    <m/>
    <n v="0"/>
    <n v="0"/>
    <n v="2961.98"/>
    <n v="0"/>
    <n v="-2961.98"/>
    <s v="N/A"/>
    <n v="0"/>
    <n v="0"/>
    <n v="0"/>
    <n v="0"/>
    <n v="0"/>
    <n v="0"/>
    <n v="0"/>
    <n v="0"/>
    <n v="0"/>
    <n v="0"/>
    <n v="0"/>
    <n v="2961.98"/>
    <n v="0"/>
    <s v="OIRM CAPITAL PROJECTS"/>
    <x v="43"/>
    <s v="OIRM CAPITAL PROJECTS"/>
    <s v="DATA PROCESSING"/>
  </r>
  <r>
    <x v="1"/>
    <x v="43"/>
    <x v="11"/>
    <s v="53610"/>
    <s v="5188000"/>
    <x v="1"/>
    <x v="0"/>
    <s v="SERVICES REPAIR MAINTENANCE"/>
    <s v="50000-PROGRAM EXPENDITURE BUDGET"/>
    <s v="53000-SERVICES-OTHER CHARGES"/>
    <m/>
    <n v="0"/>
    <n v="0"/>
    <n v="0"/>
    <n v="0"/>
    <n v="0"/>
    <s v="N/A"/>
    <n v="0"/>
    <n v="0"/>
    <n v="0"/>
    <n v="0"/>
    <n v="0"/>
    <n v="0"/>
    <n v="0"/>
    <n v="0"/>
    <n v="0"/>
    <n v="0"/>
    <n v="0"/>
    <n v="0"/>
    <n v="0"/>
    <s v="OIRM CAPITAL PROJECTS"/>
    <x v="43"/>
    <s v="OIRM CAPITAL PROJECTS"/>
    <s v="DATA PROCESSING"/>
  </r>
  <r>
    <x v="1"/>
    <x v="43"/>
    <x v="11"/>
    <s v="53712"/>
    <s v="5188000"/>
    <x v="0"/>
    <x v="0"/>
    <s v="RENT LEASE COPY MACHINE"/>
    <s v="50000-PROGRAM EXPENDITURE BUDGET"/>
    <s v="53000-SERVICES-OTHER CHARGES"/>
    <m/>
    <n v="0"/>
    <n v="0"/>
    <n v="1390.79"/>
    <n v="0"/>
    <n v="-1390.79"/>
    <s v="N/A"/>
    <n v="0"/>
    <n v="0"/>
    <n v="0"/>
    <n v="0"/>
    <n v="0"/>
    <n v="0"/>
    <n v="0"/>
    <n v="0"/>
    <n v="1057.26"/>
    <n v="0"/>
    <n v="0"/>
    <n v="-217.24"/>
    <n v="550.77"/>
    <s v="OIRM CAPITAL PROJECTS"/>
    <x v="43"/>
    <s v="OIRM CAPITAL PROJECTS"/>
    <s v="DATA PROCESSING"/>
  </r>
  <r>
    <x v="1"/>
    <x v="43"/>
    <x v="11"/>
    <s v="53712"/>
    <s v="5188000"/>
    <x v="1"/>
    <x v="0"/>
    <s v="RENT LEASE COPY MACHINE"/>
    <s v="50000-PROGRAM EXPENDITURE BUDGET"/>
    <s v="53000-SERVICES-OTHER CHARGES"/>
    <m/>
    <n v="0"/>
    <n v="0"/>
    <n v="-449.57"/>
    <n v="0"/>
    <n v="449.57"/>
    <s v="N/A"/>
    <n v="0"/>
    <n v="0"/>
    <n v="0"/>
    <n v="0"/>
    <n v="0"/>
    <n v="0"/>
    <n v="-449.57"/>
    <n v="0"/>
    <n v="0"/>
    <n v="0"/>
    <n v="0"/>
    <n v="0"/>
    <n v="0"/>
    <s v="OIRM CAPITAL PROJECTS"/>
    <x v="43"/>
    <s v="OIRM CAPITAL PROJECTS"/>
    <s v="DATA PROCESSING"/>
  </r>
  <r>
    <x v="1"/>
    <x v="43"/>
    <x v="11"/>
    <s v="53808"/>
    <s v="5188000"/>
    <x v="0"/>
    <x v="0"/>
    <s v="TAXES ASSESSMENTS MISC"/>
    <s v="50000-PROGRAM EXPENDITURE BUDGET"/>
    <s v="53000-SERVICES-OTHER CHARGES"/>
    <m/>
    <n v="0"/>
    <n v="0"/>
    <n v="1062.01"/>
    <n v="0"/>
    <n v="-1062.01"/>
    <s v="N/A"/>
    <n v="0"/>
    <n v="0"/>
    <n v="0"/>
    <n v="0"/>
    <n v="0"/>
    <n v="0"/>
    <n v="0"/>
    <n v="0"/>
    <n v="0"/>
    <n v="1062.01"/>
    <n v="0"/>
    <n v="0"/>
    <n v="0"/>
    <s v="OIRM CAPITAL PROJECTS"/>
    <x v="43"/>
    <s v="OIRM CAPITAL PROJECTS"/>
    <s v="DATA PROCESSING"/>
  </r>
  <r>
    <x v="1"/>
    <x v="43"/>
    <x v="11"/>
    <s v="53808"/>
    <s v="5188000"/>
    <x v="1"/>
    <x v="0"/>
    <s v="TAXES ASSESSMENTS MISC"/>
    <s v="50000-PROGRAM EXPENDITURE BUDGET"/>
    <s v="53000-SERVICES-OTHER CHARGES"/>
    <m/>
    <n v="0"/>
    <n v="0"/>
    <n v="0"/>
    <n v="0"/>
    <n v="0"/>
    <s v="N/A"/>
    <n v="0"/>
    <n v="0"/>
    <n v="0"/>
    <n v="0"/>
    <n v="0"/>
    <n v="0"/>
    <n v="0"/>
    <n v="0"/>
    <n v="0"/>
    <n v="0"/>
    <n v="0"/>
    <n v="0"/>
    <n v="0"/>
    <s v="OIRM CAPITAL PROJECTS"/>
    <x v="43"/>
    <s v="OIRM CAPITAL PROJECTS"/>
    <s v="DATA PROCESSING"/>
  </r>
  <r>
    <x v="1"/>
    <x v="43"/>
    <x v="11"/>
    <s v="55023"/>
    <s v="5188000"/>
    <x v="1"/>
    <x v="0"/>
    <s v="ITS NEW DEVELOPMENT"/>
    <s v="50000-PROGRAM EXPENDITURE BUDGET"/>
    <s v="55000-INTRAGOVERNMENTAL SERVICES"/>
    <m/>
    <n v="0"/>
    <n v="0"/>
    <n v="185047.04000000001"/>
    <n v="0"/>
    <n v="-185047.04000000001"/>
    <s v="N/A"/>
    <n v="0"/>
    <n v="0"/>
    <n v="0"/>
    <n v="0"/>
    <n v="0"/>
    <n v="0"/>
    <n v="94223.72"/>
    <n v="0"/>
    <n v="0"/>
    <n v="37513.980000000003"/>
    <n v="0"/>
    <n v="53309.340000000004"/>
    <n v="0"/>
    <s v="OIRM CAPITAL PROJECTS"/>
    <x v="43"/>
    <s v="OIRM CAPITAL PROJECTS"/>
    <s v="DATA PROCESSING"/>
  </r>
  <r>
    <x v="1"/>
    <x v="43"/>
    <x v="11"/>
    <s v="55145"/>
    <s v="5188000"/>
    <x v="1"/>
    <x v="0"/>
    <s v="FACILITIES MANAGEMENT"/>
    <s v="50000-PROGRAM EXPENDITURE BUDGET"/>
    <s v="55000-INTRAGOVERNMENTAL SERVICES"/>
    <m/>
    <n v="0"/>
    <n v="0"/>
    <n v="1285.33"/>
    <n v="0"/>
    <n v="-1285.33"/>
    <s v="N/A"/>
    <n v="0"/>
    <n v="0"/>
    <n v="0"/>
    <n v="0"/>
    <n v="0"/>
    <n v="0"/>
    <n v="0"/>
    <n v="0"/>
    <n v="0"/>
    <n v="1285.33"/>
    <n v="0"/>
    <n v="0"/>
    <n v="0"/>
    <s v="OIRM CAPITAL PROJECTS"/>
    <x v="43"/>
    <s v="OIRM CAPITAL PROJECTS"/>
    <s v="DATA PROCESSING"/>
  </r>
  <r>
    <x v="1"/>
    <x v="43"/>
    <x v="11"/>
    <s v="55253"/>
    <s v="5188000"/>
    <x v="0"/>
    <x v="0"/>
    <s v="SYSTEMS SERVICES SVC"/>
    <s v="50000-PROGRAM EXPENDITURE BUDGET"/>
    <s v="55000-INTRAGOVERNMENTAL SERVICES"/>
    <m/>
    <n v="0"/>
    <n v="0"/>
    <n v="169271.42"/>
    <n v="0"/>
    <n v="-169271.42"/>
    <s v="N/A"/>
    <n v="0"/>
    <n v="0"/>
    <n v="0"/>
    <n v="0"/>
    <n v="0"/>
    <n v="0"/>
    <n v="0"/>
    <n v="0"/>
    <n v="87203.56"/>
    <n v="38466.080000000002"/>
    <n v="0"/>
    <n v="43601.78"/>
    <n v="0"/>
    <s v="OIRM CAPITAL PROJECTS"/>
    <x v="43"/>
    <s v="OIRM CAPITAL PROJECTS"/>
    <s v="DATA PROCESSING"/>
  </r>
  <r>
    <x v="1"/>
    <x v="43"/>
    <x v="11"/>
    <s v="55253"/>
    <s v="5188000"/>
    <x v="1"/>
    <x v="0"/>
    <s v="SYSTEMS SERVICES SVC"/>
    <s v="50000-PROGRAM EXPENDITURE BUDGET"/>
    <s v="55000-INTRAGOVERNMENTAL SERVICES"/>
    <m/>
    <n v="0"/>
    <n v="0"/>
    <n v="0"/>
    <n v="0"/>
    <n v="0"/>
    <s v="N/A"/>
    <n v="0"/>
    <n v="0"/>
    <n v="0"/>
    <n v="0"/>
    <n v="0"/>
    <n v="0"/>
    <n v="0"/>
    <n v="0"/>
    <n v="0"/>
    <n v="0"/>
    <n v="0"/>
    <n v="0"/>
    <n v="0"/>
    <s v="OIRM CAPITAL PROJECTS"/>
    <x v="43"/>
    <s v="OIRM CAPITAL PROJECTS"/>
    <s v="DATA PROCESSING"/>
  </r>
  <r>
    <x v="1"/>
    <x v="43"/>
    <x v="2"/>
    <s v="52110"/>
    <s v="5188000"/>
    <x v="1"/>
    <x v="0"/>
    <s v="OFFICE SUPPLIES"/>
    <s v="50000-PROGRAM EXPENDITURE BUDGET"/>
    <s v="52000-SUPPLIES"/>
    <m/>
    <n v="0"/>
    <n v="0"/>
    <n v="-375.47"/>
    <n v="0"/>
    <n v="375.47"/>
    <s v="N/A"/>
    <n v="0"/>
    <n v="0"/>
    <n v="0"/>
    <n v="0"/>
    <n v="0"/>
    <n v="0"/>
    <n v="0"/>
    <n v="0"/>
    <n v="0"/>
    <n v="0"/>
    <n v="0"/>
    <n v="0"/>
    <n v="-375.47"/>
    <s v="OIRM CAPITAL PROJECTS"/>
    <x v="43"/>
    <s v="GAAP ADJUSTMENTS"/>
    <s v="DATA PROCESSING"/>
  </r>
  <r>
    <x v="1"/>
    <x v="43"/>
    <x v="2"/>
    <s v="52181"/>
    <s v="5188000"/>
    <x v="1"/>
    <x v="0"/>
    <s v="INVENTORY EQUIP 5K UNDER"/>
    <s v="50000-PROGRAM EXPENDITURE BUDGET"/>
    <s v="52000-SUPPLIES"/>
    <m/>
    <n v="0"/>
    <n v="0"/>
    <n v="-5069.21"/>
    <n v="0"/>
    <n v="5069.21"/>
    <s v="N/A"/>
    <n v="0"/>
    <n v="0"/>
    <n v="0"/>
    <n v="0"/>
    <n v="0"/>
    <n v="0"/>
    <n v="0"/>
    <n v="0"/>
    <n v="0"/>
    <n v="0"/>
    <n v="0"/>
    <n v="0"/>
    <n v="-5069.21"/>
    <s v="OIRM CAPITAL PROJECTS"/>
    <x v="43"/>
    <s v="GAAP ADJUSTMENTS"/>
    <s v="DATA PROCESSING"/>
  </r>
  <r>
    <x v="1"/>
    <x v="43"/>
    <x v="2"/>
    <s v="52190"/>
    <s v="5188000"/>
    <x v="1"/>
    <x v="0"/>
    <s v="SUPPLIES IT"/>
    <s v="50000-PROGRAM EXPENDITURE BUDGET"/>
    <s v="52000-SUPPLIES"/>
    <m/>
    <n v="0"/>
    <n v="0"/>
    <n v="-141.74"/>
    <n v="0"/>
    <n v="141.74"/>
    <s v="N/A"/>
    <n v="0"/>
    <n v="0"/>
    <n v="0"/>
    <n v="0"/>
    <n v="0"/>
    <n v="0"/>
    <n v="0"/>
    <n v="0"/>
    <n v="0"/>
    <n v="0"/>
    <n v="0"/>
    <n v="0"/>
    <n v="-141.74"/>
    <s v="OIRM CAPITAL PROJECTS"/>
    <x v="43"/>
    <s v="GAAP ADJUSTMENTS"/>
    <s v="DATA PROCESSING"/>
  </r>
  <r>
    <x v="1"/>
    <x v="43"/>
    <x v="2"/>
    <s v="52202"/>
    <s v="5188000"/>
    <x v="0"/>
    <x v="0"/>
    <s v="SUPPLIES MISCELLANEOUS"/>
    <s v="50000-PROGRAM EXPENDITURE BUDGET"/>
    <s v="52000-SUPPLIES"/>
    <m/>
    <n v="0"/>
    <n v="0"/>
    <n v="-48008.29"/>
    <n v="0"/>
    <n v="48008.29"/>
    <s v="N/A"/>
    <n v="0"/>
    <n v="0"/>
    <n v="0"/>
    <n v="0"/>
    <n v="0"/>
    <n v="0"/>
    <n v="0"/>
    <n v="0"/>
    <n v="0"/>
    <n v="0"/>
    <n v="0"/>
    <n v="0"/>
    <n v="-48008.29"/>
    <s v="OIRM CAPITAL PROJECTS"/>
    <x v="43"/>
    <s v="GAAP ADJUSTMENTS"/>
    <s v="DATA PROCESSING"/>
  </r>
  <r>
    <x v="1"/>
    <x v="43"/>
    <x v="2"/>
    <s v="52202"/>
    <s v="5188000"/>
    <x v="1"/>
    <x v="0"/>
    <s v="SUPPLIES MISCELLANEOUS"/>
    <s v="50000-PROGRAM EXPENDITURE BUDGET"/>
    <s v="52000-SUPPLIES"/>
    <m/>
    <n v="0"/>
    <n v="0"/>
    <n v="0"/>
    <n v="0"/>
    <n v="0"/>
    <s v="N/A"/>
    <n v="0"/>
    <n v="0"/>
    <n v="0"/>
    <n v="0"/>
    <n v="0"/>
    <n v="0"/>
    <n v="0"/>
    <n v="0"/>
    <n v="0"/>
    <n v="0"/>
    <n v="0"/>
    <n v="0"/>
    <n v="0"/>
    <s v="OIRM CAPITAL PROJECTS"/>
    <x v="43"/>
    <s v="GAAP ADJUSTMENTS"/>
    <s v="DATA PROCESSING"/>
  </r>
  <r>
    <x v="1"/>
    <x v="43"/>
    <x v="2"/>
    <s v="53108"/>
    <s v="5188000"/>
    <x v="1"/>
    <x v="0"/>
    <s v="CONSTRUCTION CONTRACTS"/>
    <s v="50000-PROGRAM EXPENDITURE BUDGET"/>
    <s v="53000-SERVICES-OTHER CHARGES"/>
    <m/>
    <n v="0"/>
    <n v="0"/>
    <n v="-127.86"/>
    <n v="0"/>
    <n v="127.86"/>
    <s v="N/A"/>
    <n v="0"/>
    <n v="0"/>
    <n v="0"/>
    <n v="0"/>
    <n v="0"/>
    <n v="0"/>
    <n v="0"/>
    <n v="0"/>
    <n v="0"/>
    <n v="0"/>
    <n v="0"/>
    <n v="0"/>
    <n v="-127.86"/>
    <s v="OIRM CAPITAL PROJECTS"/>
    <x v="43"/>
    <s v="GAAP ADJUSTMENTS"/>
    <s v="DATA PROCESSING"/>
  </r>
  <r>
    <x v="1"/>
    <x v="43"/>
    <x v="2"/>
    <s v="53320"/>
    <s v="5188000"/>
    <x v="1"/>
    <x v="0"/>
    <s v="FREIGHT AND DELIVRY SRV"/>
    <s v="50000-PROGRAM EXPENDITURE BUDGET"/>
    <s v="53000-SERVICES-OTHER CHARGES"/>
    <m/>
    <n v="0"/>
    <n v="0"/>
    <n v="-21.91"/>
    <n v="0"/>
    <n v="21.91"/>
    <s v="N/A"/>
    <n v="0"/>
    <n v="0"/>
    <n v="0"/>
    <n v="0"/>
    <n v="0"/>
    <n v="0"/>
    <n v="0"/>
    <n v="0"/>
    <n v="0"/>
    <n v="0"/>
    <n v="0"/>
    <n v="0"/>
    <n v="-21.91"/>
    <s v="OIRM CAPITAL PROJECTS"/>
    <x v="43"/>
    <s v="GAAP ADJUSTMENTS"/>
    <s v="DATA PROCESSING"/>
  </r>
  <r>
    <x v="1"/>
    <x v="43"/>
    <x v="2"/>
    <s v="53712"/>
    <s v="5188000"/>
    <x v="1"/>
    <x v="0"/>
    <s v="RENT LEASE COPY MACHINE"/>
    <s v="50000-PROGRAM EXPENDITURE BUDGET"/>
    <s v="53000-SERVICES-OTHER CHARGES"/>
    <m/>
    <n v="0"/>
    <n v="0"/>
    <n v="449.57"/>
    <n v="0"/>
    <n v="-449.57"/>
    <s v="N/A"/>
    <n v="0"/>
    <n v="0"/>
    <n v="0"/>
    <n v="0"/>
    <n v="0"/>
    <n v="0"/>
    <n v="0"/>
    <n v="0"/>
    <n v="0"/>
    <n v="0"/>
    <n v="0"/>
    <n v="0"/>
    <n v="449.57"/>
    <s v="OIRM CAPITAL PROJECTS"/>
    <x v="43"/>
    <s v="GAAP ADJUSTMENTS"/>
    <s v="DATA PROCESSING"/>
  </r>
  <r>
    <x v="1"/>
    <x v="43"/>
    <x v="2"/>
    <s v="53812"/>
    <s v="5188000"/>
    <x v="0"/>
    <x v="0"/>
    <s v="LICENSES FEES"/>
    <s v="50000-PROGRAM EXPENDITURE BUDGET"/>
    <s v="53000-SERVICES-OTHER CHARGES"/>
    <m/>
    <n v="0"/>
    <n v="0"/>
    <n v="-11414.78"/>
    <n v="0"/>
    <n v="11414.78"/>
    <s v="N/A"/>
    <n v="0"/>
    <n v="0"/>
    <n v="0"/>
    <n v="0"/>
    <n v="0"/>
    <n v="0"/>
    <n v="0"/>
    <n v="0"/>
    <n v="0"/>
    <n v="0"/>
    <n v="0"/>
    <n v="0"/>
    <n v="-11414.78"/>
    <s v="OIRM CAPITAL PROJECTS"/>
    <x v="43"/>
    <s v="GAAP ADJUSTMENTS"/>
    <s v="DATA PROCESSING"/>
  </r>
  <r>
    <x v="1"/>
    <x v="43"/>
    <x v="2"/>
    <s v="53812"/>
    <s v="5188000"/>
    <x v="1"/>
    <x v="0"/>
    <s v="LICENSES FEES"/>
    <s v="50000-PROGRAM EXPENDITURE BUDGET"/>
    <s v="53000-SERVICES-OTHER CHARGES"/>
    <m/>
    <n v="0"/>
    <n v="0"/>
    <n v="0"/>
    <n v="0"/>
    <n v="0"/>
    <s v="N/A"/>
    <n v="0"/>
    <n v="0"/>
    <n v="0"/>
    <n v="0"/>
    <n v="0"/>
    <n v="0"/>
    <n v="0"/>
    <n v="0"/>
    <n v="0"/>
    <n v="0"/>
    <n v="0"/>
    <n v="0"/>
    <n v="0"/>
    <s v="OIRM CAPITAL PROJECTS"/>
    <x v="43"/>
    <s v="GAAP ADJUSTMENTS"/>
    <s v="DATA PROCESSING"/>
  </r>
  <r>
    <x v="1"/>
    <x v="43"/>
    <x v="2"/>
    <s v="55023"/>
    <s v="5188000"/>
    <x v="1"/>
    <x v="0"/>
    <s v="ITS NEW DEVELOPMENT"/>
    <s v="50000-PROGRAM EXPENDITURE BUDGET"/>
    <s v="55000-INTRAGOVERNMENTAL SERVICES"/>
    <m/>
    <n v="0"/>
    <n v="0"/>
    <n v="-185047.04000000001"/>
    <n v="0"/>
    <n v="185047.04000000001"/>
    <s v="N/A"/>
    <n v="0"/>
    <n v="0"/>
    <n v="0"/>
    <n v="0"/>
    <n v="0"/>
    <n v="0"/>
    <n v="0"/>
    <n v="0"/>
    <n v="0"/>
    <n v="0"/>
    <n v="0"/>
    <n v="0"/>
    <n v="-185047.04000000001"/>
    <s v="OIRM CAPITAL PROJECTS"/>
    <x v="43"/>
    <s v="GAAP ADJUSTMENTS"/>
    <s v="DATA PROCESSING"/>
  </r>
  <r>
    <x v="1"/>
    <x v="43"/>
    <x v="2"/>
    <s v="55050"/>
    <s v="5188000"/>
    <x v="0"/>
    <x v="0"/>
    <s v="ROAD EQUIP ER R"/>
    <s v="50000-PROGRAM EXPENDITURE BUDGET"/>
    <s v="55000-INTRAGOVERNMENTAL SERVICES"/>
    <m/>
    <n v="0"/>
    <n v="0"/>
    <n v="-169271.42"/>
    <n v="0"/>
    <n v="169271.42"/>
    <s v="N/A"/>
    <n v="0"/>
    <n v="0"/>
    <n v="0"/>
    <n v="0"/>
    <n v="0"/>
    <n v="0"/>
    <n v="0"/>
    <n v="0"/>
    <n v="0"/>
    <n v="0"/>
    <n v="0"/>
    <n v="0"/>
    <n v="-169271.42"/>
    <s v="OIRM CAPITAL PROJECTS"/>
    <x v="43"/>
    <s v="GAAP ADJUSTMENTS"/>
    <s v="DATA PROCESSING"/>
  </r>
  <r>
    <x v="1"/>
    <x v="43"/>
    <x v="2"/>
    <s v="55050"/>
    <s v="5188000"/>
    <x v="1"/>
    <x v="0"/>
    <s v="ROAD EQUIP ER R"/>
    <s v="50000-PROGRAM EXPENDITURE BUDGET"/>
    <s v="55000-INTRAGOVERNMENTAL SERVICES"/>
    <m/>
    <n v="0"/>
    <n v="0"/>
    <n v="0"/>
    <n v="0"/>
    <n v="0"/>
    <s v="N/A"/>
    <n v="0"/>
    <n v="0"/>
    <n v="0"/>
    <n v="0"/>
    <n v="0"/>
    <n v="0"/>
    <n v="0"/>
    <n v="0"/>
    <n v="0"/>
    <n v="0"/>
    <n v="0"/>
    <n v="0"/>
    <n v="0"/>
    <s v="OIRM CAPITAL PROJECTS"/>
    <x v="43"/>
    <s v="GAAP ADJUSTMENTS"/>
    <s v="DATA PROCESSING"/>
  </r>
  <r>
    <x v="1"/>
    <x v="43"/>
    <x v="2"/>
    <s v="55145"/>
    <s v="5188000"/>
    <x v="1"/>
    <x v="0"/>
    <s v="FACILITIES MANAGEMENT"/>
    <s v="50000-PROGRAM EXPENDITURE BUDGET"/>
    <s v="55000-INTRAGOVERNMENTAL SERVICES"/>
    <m/>
    <n v="0"/>
    <n v="0"/>
    <n v="-1285.33"/>
    <n v="0"/>
    <n v="1285.33"/>
    <s v="N/A"/>
    <n v="0"/>
    <n v="0"/>
    <n v="0"/>
    <n v="0"/>
    <n v="0"/>
    <n v="0"/>
    <n v="0"/>
    <n v="0"/>
    <n v="0"/>
    <n v="0"/>
    <n v="0"/>
    <n v="0"/>
    <n v="-1285.33"/>
    <s v="OIRM CAPITAL PROJECTS"/>
    <x v="43"/>
    <s v="GAAP ADJUSTMENTS"/>
    <s v="DATA PROCESSING"/>
  </r>
  <r>
    <x v="1"/>
    <x v="44"/>
    <x v="16"/>
    <s v="39780"/>
    <s v="0000000"/>
    <x v="0"/>
    <x v="1"/>
    <s v="CONTRIB CURRENT EXPENSE"/>
    <s v="R3000-REVENUE"/>
    <s v="R3900-OTHER FINANCING SOURCES"/>
    <m/>
    <n v="0"/>
    <n v="0"/>
    <n v="0"/>
    <n v="0"/>
    <n v="0"/>
    <s v="N/A"/>
    <n v="0"/>
    <n v="0"/>
    <n v="0"/>
    <n v="0"/>
    <n v="0"/>
    <n v="0"/>
    <n v="0"/>
    <n v="0"/>
    <n v="0"/>
    <n v="0"/>
    <n v="0"/>
    <n v="0"/>
    <n v="0"/>
    <s v="OIRM CAPITAL PROJECTS"/>
    <x v="44"/>
    <s v="OIRM KCDC IT CAPITAL"/>
    <s v="Default"/>
  </r>
  <r>
    <x v="1"/>
    <x v="44"/>
    <x v="16"/>
    <s v="39780"/>
    <s v="0000000"/>
    <x v="1"/>
    <x v="1"/>
    <s v="CONTRIB CURRENT EXPENSE"/>
    <s v="R3000-REVENUE"/>
    <s v="R3900-OTHER FINANCING SOURCES"/>
    <m/>
    <n v="0"/>
    <n v="0"/>
    <n v="0"/>
    <n v="0"/>
    <n v="0"/>
    <s v="N/A"/>
    <n v="0"/>
    <n v="0"/>
    <n v="0"/>
    <n v="0"/>
    <n v="0"/>
    <n v="0"/>
    <n v="0"/>
    <n v="0"/>
    <n v="0"/>
    <n v="0"/>
    <n v="0"/>
    <n v="0"/>
    <n v="0"/>
    <s v="OIRM CAPITAL PROJECTS"/>
    <x v="44"/>
    <s v="OIRM KCDC IT CAPITAL"/>
    <s v="Default"/>
  </r>
  <r>
    <x v="1"/>
    <x v="44"/>
    <x v="16"/>
    <s v="55253"/>
    <s v="5188000"/>
    <x v="0"/>
    <x v="0"/>
    <s v="SYSTEMS SERVICES SVC"/>
    <s v="50000-PROGRAM EXPENDITURE BUDGET"/>
    <s v="55000-INTRAGOVERNMENTAL SERVICES"/>
    <m/>
    <n v="0"/>
    <n v="0"/>
    <n v="0"/>
    <n v="0"/>
    <n v="0"/>
    <s v="N/A"/>
    <n v="0"/>
    <n v="0"/>
    <n v="0"/>
    <n v="0"/>
    <n v="0"/>
    <n v="0"/>
    <n v="0"/>
    <n v="0"/>
    <n v="0"/>
    <n v="0"/>
    <n v="0"/>
    <n v="0"/>
    <n v="0"/>
    <s v="OIRM CAPITAL PROJECTS"/>
    <x v="44"/>
    <s v="OIRM KCDC IT CAPITAL"/>
    <s v="DATA PROCESSING"/>
  </r>
  <r>
    <x v="1"/>
    <x v="44"/>
    <x v="16"/>
    <s v="55253"/>
    <s v="5188000"/>
    <x v="1"/>
    <x v="0"/>
    <s v="SYSTEMS SERVICES SVC"/>
    <s v="50000-PROGRAM EXPENDITURE BUDGET"/>
    <s v="55000-INTRAGOVERNMENTAL SERVICES"/>
    <m/>
    <n v="0"/>
    <n v="0"/>
    <n v="0"/>
    <n v="0"/>
    <n v="0"/>
    <s v="N/A"/>
    <n v="0"/>
    <n v="0"/>
    <n v="0"/>
    <n v="0"/>
    <n v="0"/>
    <n v="0"/>
    <n v="0"/>
    <n v="0"/>
    <n v="0"/>
    <n v="0"/>
    <n v="0"/>
    <n v="0"/>
    <n v="0"/>
    <s v="OIRM CAPITAL PROJECTS"/>
    <x v="44"/>
    <s v="OIRM KCDC IT CAPITAL"/>
    <s v="DATA PROCESSING"/>
  </r>
  <r>
    <x v="1"/>
    <x v="45"/>
    <x v="16"/>
    <s v="39780"/>
    <s v="0000000"/>
    <x v="0"/>
    <x v="1"/>
    <s v="CONTRIB CURRENT EXPENSE"/>
    <s v="R3000-REVENUE"/>
    <s v="R3900-OTHER FINANCING SOURCES"/>
    <m/>
    <n v="0"/>
    <n v="0"/>
    <n v="0"/>
    <n v="0"/>
    <n v="0"/>
    <s v="N/A"/>
    <n v="0"/>
    <n v="0"/>
    <n v="0"/>
    <n v="0"/>
    <n v="0"/>
    <n v="0"/>
    <n v="0"/>
    <n v="0"/>
    <n v="0"/>
    <n v="0"/>
    <n v="0"/>
    <n v="0"/>
    <n v="0"/>
    <s v="OIRM CAPITAL PROJECTS"/>
    <x v="45"/>
    <s v="OIRM KCDC IT CAPITAL"/>
    <s v="Default"/>
  </r>
  <r>
    <x v="1"/>
    <x v="45"/>
    <x v="16"/>
    <s v="39780"/>
    <s v="0000000"/>
    <x v="1"/>
    <x v="1"/>
    <s v="CONTRIB CURRENT EXPENSE"/>
    <s v="R3000-REVENUE"/>
    <s v="R3900-OTHER FINANCING SOURCES"/>
    <m/>
    <n v="0"/>
    <n v="0"/>
    <n v="0"/>
    <n v="0"/>
    <n v="0"/>
    <s v="N/A"/>
    <n v="0"/>
    <n v="0"/>
    <n v="0"/>
    <n v="0"/>
    <n v="0"/>
    <n v="0"/>
    <n v="0"/>
    <n v="0"/>
    <n v="0"/>
    <n v="0"/>
    <n v="0"/>
    <n v="0"/>
    <n v="0"/>
    <s v="OIRM CAPITAL PROJECTS"/>
    <x v="45"/>
    <s v="OIRM KCDC IT CAPITAL"/>
    <s v="Default"/>
  </r>
  <r>
    <x v="1"/>
    <x v="45"/>
    <x v="16"/>
    <s v="51110"/>
    <s v="5188000"/>
    <x v="0"/>
    <x v="0"/>
    <s v="REGULAR SALARIED EMPLOYEE"/>
    <s v="50000-PROGRAM EXPENDITURE BUDGET"/>
    <s v="51000-WAGES AND BENEFITS"/>
    <s v="51100-SALARIES/WAGES"/>
    <n v="0"/>
    <n v="0"/>
    <n v="0"/>
    <n v="0"/>
    <n v="0"/>
    <s v="N/A"/>
    <n v="0"/>
    <n v="0"/>
    <n v="0"/>
    <n v="0"/>
    <n v="0"/>
    <n v="0"/>
    <n v="0"/>
    <n v="0"/>
    <n v="0"/>
    <n v="0"/>
    <n v="0"/>
    <n v="0"/>
    <n v="0"/>
    <s v="OIRM CAPITAL PROJECTS"/>
    <x v="45"/>
    <s v="OIRM KCDC IT CAPITAL"/>
    <s v="DATA PROCESSING"/>
  </r>
  <r>
    <x v="1"/>
    <x v="45"/>
    <x v="16"/>
    <s v="51110"/>
    <s v="5188000"/>
    <x v="1"/>
    <x v="0"/>
    <s v="REGULAR SALARIED EMPLOYEE"/>
    <s v="50000-PROGRAM EXPENDITURE BUDGET"/>
    <s v="51000-WAGES AND BENEFITS"/>
    <s v="51100-SALARIES/WAGES"/>
    <n v="0"/>
    <n v="0"/>
    <n v="0"/>
    <n v="0"/>
    <n v="0"/>
    <s v="N/A"/>
    <n v="0"/>
    <n v="0"/>
    <n v="0"/>
    <n v="0"/>
    <n v="0"/>
    <n v="0"/>
    <n v="0"/>
    <n v="0"/>
    <n v="0"/>
    <n v="0"/>
    <n v="0"/>
    <n v="0"/>
    <n v="0"/>
    <s v="OIRM CAPITAL PROJECTS"/>
    <x v="45"/>
    <s v="OIRM KCDC IT CAPITAL"/>
    <s v="DATA PROCESSING"/>
  </r>
  <r>
    <x v="1"/>
    <x v="45"/>
    <x v="16"/>
    <s v="82100"/>
    <s v="5188000"/>
    <x v="0"/>
    <x v="0"/>
    <s v="EMPLOYER PAID BENEFITS"/>
    <s v="50000-PROGRAM EXPENDITURE BUDGET"/>
    <s v="82000-APPLIED OVERHEAD"/>
    <m/>
    <n v="0"/>
    <n v="0"/>
    <n v="0"/>
    <n v="0"/>
    <n v="0"/>
    <s v="N/A"/>
    <n v="0"/>
    <n v="0"/>
    <n v="0"/>
    <n v="0"/>
    <n v="0"/>
    <n v="0"/>
    <n v="0"/>
    <n v="0"/>
    <n v="0"/>
    <n v="0"/>
    <n v="0"/>
    <n v="0"/>
    <n v="0"/>
    <s v="OIRM CAPITAL PROJECTS"/>
    <x v="45"/>
    <s v="OIRM KCDC IT CAPITAL"/>
    <s v="DATA PROCESSING"/>
  </r>
  <r>
    <x v="1"/>
    <x v="45"/>
    <x v="16"/>
    <s v="82100"/>
    <s v="5188000"/>
    <x v="1"/>
    <x v="0"/>
    <s v="EMPLOYER PAID BENEFITS"/>
    <s v="50000-PROGRAM EXPENDITURE BUDGET"/>
    <s v="82000-APPLIED OVERHEAD"/>
    <m/>
    <n v="0"/>
    <n v="0"/>
    <n v="0"/>
    <n v="0"/>
    <n v="0"/>
    <s v="N/A"/>
    <n v="0"/>
    <n v="0"/>
    <n v="0"/>
    <n v="0"/>
    <n v="0"/>
    <n v="0"/>
    <n v="0"/>
    <n v="0"/>
    <n v="0"/>
    <n v="0"/>
    <n v="0"/>
    <n v="0"/>
    <n v="0"/>
    <s v="OIRM CAPITAL PROJECTS"/>
    <x v="45"/>
    <s v="OIRM KCDC IT CAPITAL"/>
    <s v="DATA PROCESSING"/>
  </r>
  <r>
    <x v="1"/>
    <x v="45"/>
    <x v="16"/>
    <s v="82200"/>
    <s v="5188000"/>
    <x v="0"/>
    <x v="0"/>
    <s v="PAID TIME OFF"/>
    <s v="50000-PROGRAM EXPENDITURE BUDGET"/>
    <s v="82000-APPLIED OVERHEAD"/>
    <m/>
    <n v="0"/>
    <n v="0"/>
    <n v="0"/>
    <n v="0"/>
    <n v="0"/>
    <s v="N/A"/>
    <n v="0"/>
    <n v="0"/>
    <n v="0"/>
    <n v="0"/>
    <n v="0"/>
    <n v="0"/>
    <n v="0"/>
    <n v="0"/>
    <n v="0"/>
    <n v="0"/>
    <n v="0"/>
    <n v="0"/>
    <n v="0"/>
    <s v="OIRM CAPITAL PROJECTS"/>
    <x v="45"/>
    <s v="OIRM KCDC IT CAPITAL"/>
    <s v="DATA PROCESSING"/>
  </r>
  <r>
    <x v="1"/>
    <x v="45"/>
    <x v="16"/>
    <s v="82200"/>
    <s v="5188000"/>
    <x v="1"/>
    <x v="0"/>
    <s v="PAID TIME OFF"/>
    <s v="50000-PROGRAM EXPENDITURE BUDGET"/>
    <s v="82000-APPLIED OVERHEAD"/>
    <m/>
    <n v="0"/>
    <n v="0"/>
    <n v="0"/>
    <n v="0"/>
    <n v="0"/>
    <s v="N/A"/>
    <n v="0"/>
    <n v="0"/>
    <n v="0"/>
    <n v="0"/>
    <n v="0"/>
    <n v="0"/>
    <n v="0"/>
    <n v="0"/>
    <n v="0"/>
    <n v="0"/>
    <n v="0"/>
    <n v="0"/>
    <n v="0"/>
    <s v="OIRM CAPITAL PROJECTS"/>
    <x v="45"/>
    <s v="OIRM KCDC IT CAPITAL"/>
    <s v="DATA PROCESSING"/>
  </r>
  <r>
    <x v="1"/>
    <x v="45"/>
    <x v="16"/>
    <s v="82300"/>
    <s v="5188000"/>
    <x v="0"/>
    <x v="0"/>
    <s v="INDIRECT COSTS"/>
    <s v="50000-PROGRAM EXPENDITURE BUDGET"/>
    <s v="82000-APPLIED OVERHEAD"/>
    <m/>
    <n v="0"/>
    <n v="0"/>
    <n v="0"/>
    <n v="0"/>
    <n v="0"/>
    <s v="N/A"/>
    <n v="0"/>
    <n v="0"/>
    <n v="0"/>
    <n v="0"/>
    <n v="0"/>
    <n v="0"/>
    <n v="0"/>
    <n v="0"/>
    <n v="0"/>
    <n v="0"/>
    <n v="0"/>
    <n v="0"/>
    <n v="0"/>
    <s v="OIRM CAPITAL PROJECTS"/>
    <x v="45"/>
    <s v="OIRM KCDC IT CAPITAL"/>
    <s v="DATA PROCESSING"/>
  </r>
  <r>
    <x v="1"/>
    <x v="45"/>
    <x v="16"/>
    <s v="82300"/>
    <s v="5188000"/>
    <x v="1"/>
    <x v="0"/>
    <s v="INDIRECT COSTS"/>
    <s v="50000-PROGRAM EXPENDITURE BUDGET"/>
    <s v="82000-APPLIED OVERHEAD"/>
    <m/>
    <n v="0"/>
    <n v="0"/>
    <n v="0"/>
    <n v="0"/>
    <n v="0"/>
    <s v="N/A"/>
    <n v="0"/>
    <n v="0"/>
    <n v="0"/>
    <n v="0"/>
    <n v="0"/>
    <n v="0"/>
    <n v="0"/>
    <n v="0"/>
    <n v="0"/>
    <n v="0"/>
    <n v="0"/>
    <n v="0"/>
    <n v="0"/>
    <s v="OIRM CAPITAL PROJECTS"/>
    <x v="45"/>
    <s v="OIRM KCDC IT CAPITAL"/>
    <s v="DATA PROCESSING"/>
  </r>
  <r>
    <x v="1"/>
    <x v="46"/>
    <x v="17"/>
    <s v="39780"/>
    <s v="0000000"/>
    <x v="0"/>
    <x v="1"/>
    <s v="CONTRIB CURRENT EXPENSE"/>
    <s v="R3000-REVENUE"/>
    <s v="R3900-OTHER FINANCING SOURCES"/>
    <m/>
    <n v="0"/>
    <n v="0"/>
    <n v="-184000"/>
    <n v="0"/>
    <n v="184000"/>
    <s v="N/A"/>
    <n v="0"/>
    <n v="0"/>
    <n v="0"/>
    <n v="0"/>
    <n v="0"/>
    <n v="0"/>
    <n v="0"/>
    <n v="0"/>
    <n v="0"/>
    <n v="0"/>
    <n v="0"/>
    <n v="-184000"/>
    <n v="0"/>
    <s v="OIRM CAPITAL PROJECTS"/>
    <x v="46"/>
    <s v="OIRM KCSC IT CAPITAL"/>
    <s v="Default"/>
  </r>
  <r>
    <x v="1"/>
    <x v="46"/>
    <x v="17"/>
    <s v="39780"/>
    <s v="0000000"/>
    <x v="1"/>
    <x v="1"/>
    <s v="CONTRIB CURRENT EXPENSE"/>
    <s v="R3000-REVENUE"/>
    <s v="R3900-OTHER FINANCING SOURCES"/>
    <m/>
    <n v="0"/>
    <n v="0"/>
    <n v="0"/>
    <n v="0"/>
    <n v="0"/>
    <s v="N/A"/>
    <n v="0"/>
    <n v="0"/>
    <n v="0"/>
    <n v="0"/>
    <n v="0"/>
    <n v="0"/>
    <n v="0"/>
    <n v="0"/>
    <n v="0"/>
    <n v="0"/>
    <n v="0"/>
    <n v="0"/>
    <n v="0"/>
    <s v="OIRM CAPITAL PROJECTS"/>
    <x v="46"/>
    <s v="OIRM KCSC IT CAPITAL"/>
    <s v="Default"/>
  </r>
  <r>
    <x v="1"/>
    <x v="46"/>
    <x v="17"/>
    <s v="39796"/>
    <s v="0000000"/>
    <x v="0"/>
    <x v="1"/>
    <s v="CONTRIB OTHER FUNDS"/>
    <s v="R3000-REVENUE"/>
    <s v="R3900-OTHER FINANCING SOURCES"/>
    <m/>
    <n v="0"/>
    <n v="0"/>
    <n v="-134000"/>
    <n v="0"/>
    <n v="134000"/>
    <s v="N/A"/>
    <n v="0"/>
    <n v="0"/>
    <n v="0"/>
    <n v="0"/>
    <n v="0"/>
    <n v="0"/>
    <n v="0"/>
    <n v="0"/>
    <n v="-134000"/>
    <n v="0"/>
    <n v="0"/>
    <n v="0"/>
    <n v="0"/>
    <s v="OIRM CAPITAL PROJECTS"/>
    <x v="46"/>
    <s v="OIRM KCSC IT CAPITAL"/>
    <s v="Default"/>
  </r>
  <r>
    <x v="1"/>
    <x v="46"/>
    <x v="17"/>
    <s v="39796"/>
    <s v="0000000"/>
    <x v="1"/>
    <x v="1"/>
    <s v="CONTRIB OTHER FUNDS"/>
    <s v="R3000-REVENUE"/>
    <s v="R3900-OTHER FINANCING SOURCES"/>
    <m/>
    <n v="0"/>
    <n v="0"/>
    <n v="0"/>
    <n v="0"/>
    <n v="0"/>
    <s v="N/A"/>
    <n v="0"/>
    <n v="0"/>
    <n v="0"/>
    <n v="0"/>
    <n v="0"/>
    <n v="0"/>
    <n v="0"/>
    <n v="0"/>
    <n v="0"/>
    <n v="0"/>
    <n v="0"/>
    <n v="0"/>
    <n v="0"/>
    <s v="OIRM CAPITAL PROJECTS"/>
    <x v="46"/>
    <s v="OIRM KCSC IT CAPITAL"/>
    <s v="Default"/>
  </r>
  <r>
    <x v="1"/>
    <x v="46"/>
    <x v="17"/>
    <s v="52181"/>
    <s v="5188000"/>
    <x v="0"/>
    <x v="0"/>
    <s v="INVENTORY EQUIP 5K UNDER"/>
    <s v="50000-PROGRAM EXPENDITURE BUDGET"/>
    <s v="52000-SUPPLIES"/>
    <m/>
    <n v="0"/>
    <n v="0"/>
    <n v="133918.22"/>
    <n v="0"/>
    <n v="-133918.22"/>
    <s v="N/A"/>
    <n v="0"/>
    <n v="0"/>
    <n v="0"/>
    <n v="0"/>
    <n v="0"/>
    <n v="0"/>
    <n v="0"/>
    <n v="0"/>
    <n v="0"/>
    <n v="133918.22"/>
    <n v="0"/>
    <n v="0"/>
    <n v="0"/>
    <s v="OIRM CAPITAL PROJECTS"/>
    <x v="46"/>
    <s v="OIRM KCSC IT CAPITAL"/>
    <s v="DATA PROCESSING"/>
  </r>
  <r>
    <x v="1"/>
    <x v="46"/>
    <x v="17"/>
    <s v="52181"/>
    <s v="5188000"/>
    <x v="1"/>
    <x v="0"/>
    <s v="INVENTORY EQUIP 5K UNDER"/>
    <s v="50000-PROGRAM EXPENDITURE BUDGET"/>
    <s v="52000-SUPPLIES"/>
    <m/>
    <n v="0"/>
    <n v="0"/>
    <n v="183135.85"/>
    <n v="0"/>
    <n v="-183135.85"/>
    <s v="N/A"/>
    <n v="0"/>
    <n v="0"/>
    <n v="0"/>
    <n v="0"/>
    <n v="0"/>
    <n v="0"/>
    <n v="0"/>
    <n v="0"/>
    <n v="0"/>
    <n v="183135.85"/>
    <n v="0"/>
    <n v="0"/>
    <n v="0"/>
    <s v="OIRM CAPITAL PROJECTS"/>
    <x v="46"/>
    <s v="OIRM KCSC IT CAPITAL"/>
    <s v="DATA PROCESSING"/>
  </r>
  <r>
    <x v="1"/>
    <x v="47"/>
    <x v="18"/>
    <s v="39780"/>
    <s v="0000000"/>
    <x v="0"/>
    <x v="1"/>
    <s v="CONTRIB CURRENT EXPENSE"/>
    <s v="R3000-REVENUE"/>
    <s v="R3900-OTHER FINANCING SOURCES"/>
    <m/>
    <n v="0"/>
    <n v="0"/>
    <n v="65869"/>
    <n v="0"/>
    <n v="-65869"/>
    <s v="N/A"/>
    <n v="65869"/>
    <n v="0"/>
    <n v="0"/>
    <n v="0"/>
    <n v="0"/>
    <n v="0"/>
    <n v="0"/>
    <n v="0"/>
    <n v="0"/>
    <n v="0"/>
    <n v="0"/>
    <n v="0"/>
    <n v="0"/>
    <s v="OIRM CAPITAL PROJECTS"/>
    <x v="47"/>
    <s v="OIRM PSB IT CAPITAL."/>
    <s v="Default"/>
  </r>
  <r>
    <x v="1"/>
    <x v="47"/>
    <x v="18"/>
    <s v="39780"/>
    <s v="0000000"/>
    <x v="1"/>
    <x v="1"/>
    <s v="CONTRIB CURRENT EXPENSE"/>
    <s v="R3000-REVENUE"/>
    <s v="R3900-OTHER FINANCING SOURCES"/>
    <m/>
    <n v="0"/>
    <n v="0"/>
    <n v="0"/>
    <n v="0"/>
    <n v="0"/>
    <s v="N/A"/>
    <n v="0"/>
    <n v="0"/>
    <n v="0"/>
    <n v="0"/>
    <n v="0"/>
    <n v="0"/>
    <n v="0"/>
    <n v="0"/>
    <n v="0"/>
    <n v="0"/>
    <n v="0"/>
    <n v="0"/>
    <n v="0"/>
    <s v="OIRM CAPITAL PROJECTS"/>
    <x v="47"/>
    <s v="OIRM PSB IT CAPITAL."/>
    <s v="Default"/>
  </r>
  <r>
    <x v="1"/>
    <x v="47"/>
    <x v="18"/>
    <s v="39796"/>
    <s v="0000000"/>
    <x v="0"/>
    <x v="1"/>
    <s v="CONTRIB OTHER FUNDS"/>
    <s v="R3000-REVENUE"/>
    <s v="R3900-OTHER FINANCING SOURCES"/>
    <m/>
    <n v="0"/>
    <n v="0"/>
    <n v="0"/>
    <n v="0"/>
    <n v="0"/>
    <s v="N/A"/>
    <n v="0"/>
    <n v="0"/>
    <n v="0"/>
    <n v="0"/>
    <n v="0"/>
    <n v="0"/>
    <n v="0"/>
    <n v="0"/>
    <n v="0"/>
    <n v="0"/>
    <n v="0"/>
    <n v="0"/>
    <n v="0"/>
    <s v="OIRM CAPITAL PROJECTS"/>
    <x v="47"/>
    <s v="OIRM PSB IT CAPITAL."/>
    <s v="Default"/>
  </r>
  <r>
    <x v="1"/>
    <x v="47"/>
    <x v="18"/>
    <s v="39796"/>
    <s v="0000000"/>
    <x v="1"/>
    <x v="1"/>
    <s v="CONTRIB OTHER FUNDS"/>
    <s v="R3000-REVENUE"/>
    <s v="R3900-OTHER FINANCING SOURCES"/>
    <m/>
    <n v="0"/>
    <n v="0"/>
    <n v="0"/>
    <n v="0"/>
    <n v="0"/>
    <s v="N/A"/>
    <n v="0"/>
    <n v="0"/>
    <n v="0"/>
    <n v="0"/>
    <n v="0"/>
    <n v="0"/>
    <n v="0"/>
    <n v="0"/>
    <n v="0"/>
    <n v="0"/>
    <n v="0"/>
    <n v="0"/>
    <n v="0"/>
    <s v="OIRM CAPITAL PROJECTS"/>
    <x v="47"/>
    <s v="OIRM PSB IT CAPITAL."/>
    <s v="Default"/>
  </r>
  <r>
    <x v="1"/>
    <x v="48"/>
    <x v="11"/>
    <s v="55023"/>
    <s v="5188000"/>
    <x v="1"/>
    <x v="0"/>
    <s v="ITS NEW DEVELOPMENT"/>
    <s v="50000-PROGRAM EXPENDITURE BUDGET"/>
    <s v="55000-INTRAGOVERNMENTAL SERVICES"/>
    <m/>
    <n v="0"/>
    <n v="0"/>
    <n v="7897.68"/>
    <n v="0"/>
    <n v="-7897.68"/>
    <s v="N/A"/>
    <n v="0"/>
    <n v="0"/>
    <n v="0"/>
    <n v="0"/>
    <n v="0"/>
    <n v="0"/>
    <n v="0"/>
    <n v="0"/>
    <n v="0"/>
    <n v="0"/>
    <n v="0"/>
    <n v="7897.68"/>
    <n v="0"/>
    <s v="OIRM CAPITAL PROJECTS"/>
    <x v="48"/>
    <s v="OIRM CAPITAL PROJECTS"/>
    <s v="DATA PROCESSING"/>
  </r>
  <r>
    <x v="1"/>
    <x v="48"/>
    <x v="14"/>
    <s v="53100"/>
    <s v="5188000"/>
    <x v="1"/>
    <x v="0"/>
    <s v="ADVERTISING"/>
    <s v="50000-PROGRAM EXPENDITURE BUDGET"/>
    <s v="53000-SERVICES-OTHER CHARGES"/>
    <m/>
    <n v="0"/>
    <n v="0"/>
    <n v="60.21"/>
    <n v="0"/>
    <n v="-60.21"/>
    <s v="N/A"/>
    <n v="0"/>
    <n v="0"/>
    <n v="0"/>
    <n v="0"/>
    <n v="0"/>
    <n v="0"/>
    <n v="60.21"/>
    <n v="0"/>
    <n v="0"/>
    <n v="0"/>
    <n v="0"/>
    <n v="0"/>
    <n v="0"/>
    <s v="OIRM CAPITAL PROJECTS"/>
    <x v="48"/>
    <s v="DES RALS OIRM IT CAPITAL"/>
    <s v="DATA PROCESSING"/>
  </r>
  <r>
    <x v="1"/>
    <x v="48"/>
    <x v="14"/>
    <s v="55023"/>
    <s v="5188000"/>
    <x v="1"/>
    <x v="0"/>
    <s v="ITS NEW DEVELOPMENT"/>
    <s v="50000-PROGRAM EXPENDITURE BUDGET"/>
    <s v="55000-INTRAGOVERNMENTAL SERVICES"/>
    <m/>
    <n v="0"/>
    <n v="0"/>
    <n v="86093.26"/>
    <n v="0"/>
    <n v="-86093.26"/>
    <s v="N/A"/>
    <n v="0"/>
    <n v="0"/>
    <n v="0"/>
    <n v="0"/>
    <n v="0"/>
    <n v="0"/>
    <n v="39488.400000000001"/>
    <n v="0"/>
    <n v="0"/>
    <n v="22911.82"/>
    <n v="0"/>
    <n v="23693.040000000001"/>
    <n v="0"/>
    <s v="OIRM CAPITAL PROJECTS"/>
    <x v="48"/>
    <s v="DES RALS OIRM IT CAPITAL"/>
    <s v="DATA PROCESSING"/>
  </r>
  <r>
    <x v="1"/>
    <x v="48"/>
    <x v="14"/>
    <s v="55253"/>
    <s v="5188000"/>
    <x v="0"/>
    <x v="0"/>
    <s v="SYSTEMS SERVICES SVC"/>
    <s v="50000-PROGRAM EXPENDITURE BUDGET"/>
    <s v="55000-INTRAGOVERNMENTAL SERVICES"/>
    <m/>
    <n v="0"/>
    <n v="0"/>
    <n v="30274.440000000002"/>
    <n v="0"/>
    <n v="-30274.440000000002"/>
    <s v="N/A"/>
    <n v="0"/>
    <n v="0"/>
    <n v="0"/>
    <n v="0"/>
    <n v="0"/>
    <n v="0"/>
    <n v="0"/>
    <n v="0"/>
    <n v="0"/>
    <n v="7568.6100000000006"/>
    <n v="0"/>
    <n v="22705.83"/>
    <n v="0"/>
    <s v="OIRM CAPITAL PROJECTS"/>
    <x v="48"/>
    <s v="DES RALS OIRM IT CAPITAL"/>
    <s v="DATA PROCESSING"/>
  </r>
  <r>
    <x v="1"/>
    <x v="48"/>
    <x v="14"/>
    <s v="55253"/>
    <s v="5188000"/>
    <x v="1"/>
    <x v="0"/>
    <s v="SYSTEMS SERVICES SVC"/>
    <s v="50000-PROGRAM EXPENDITURE BUDGET"/>
    <s v="55000-INTRAGOVERNMENTAL SERVICES"/>
    <m/>
    <n v="0"/>
    <n v="0"/>
    <n v="0"/>
    <n v="0"/>
    <n v="0"/>
    <s v="N/A"/>
    <n v="0"/>
    <n v="0"/>
    <n v="0"/>
    <n v="0"/>
    <n v="0"/>
    <n v="0"/>
    <n v="0"/>
    <n v="0"/>
    <n v="0"/>
    <n v="0"/>
    <n v="0"/>
    <n v="0"/>
    <n v="0"/>
    <s v="OIRM CAPITAL PROJECTS"/>
    <x v="48"/>
    <s v="DES RALS OIRM IT CAPITAL"/>
    <s v="DATA PROCESSING"/>
  </r>
  <r>
    <x v="1"/>
    <x v="48"/>
    <x v="2"/>
    <s v="53100"/>
    <s v="5188000"/>
    <x v="1"/>
    <x v="0"/>
    <s v="ADVERTISING"/>
    <s v="50000-PROGRAM EXPENDITURE BUDGET"/>
    <s v="53000-SERVICES-OTHER CHARGES"/>
    <m/>
    <n v="0"/>
    <n v="0"/>
    <n v="-60.21"/>
    <n v="0"/>
    <n v="60.21"/>
    <s v="N/A"/>
    <n v="0"/>
    <n v="0"/>
    <n v="0"/>
    <n v="0"/>
    <n v="0"/>
    <n v="0"/>
    <n v="0"/>
    <n v="0"/>
    <n v="0"/>
    <n v="0"/>
    <n v="0"/>
    <n v="0"/>
    <n v="-60.21"/>
    <s v="OIRM CAPITAL PROJECTS"/>
    <x v="48"/>
    <s v="GAAP ADJUSTMENTS"/>
    <s v="DATA PROCESSING"/>
  </r>
  <r>
    <x v="1"/>
    <x v="48"/>
    <x v="2"/>
    <s v="55023"/>
    <s v="5188000"/>
    <x v="1"/>
    <x v="0"/>
    <s v="ITS NEW DEVELOPMENT"/>
    <s v="50000-PROGRAM EXPENDITURE BUDGET"/>
    <s v="55000-INTRAGOVERNMENTAL SERVICES"/>
    <m/>
    <n v="0"/>
    <n v="0"/>
    <n v="-93990.94"/>
    <n v="0"/>
    <n v="93990.94"/>
    <s v="N/A"/>
    <n v="0"/>
    <n v="0"/>
    <n v="0"/>
    <n v="0"/>
    <n v="0"/>
    <n v="0"/>
    <n v="0"/>
    <n v="0"/>
    <n v="0"/>
    <n v="0"/>
    <n v="0"/>
    <n v="0"/>
    <n v="-93990.94"/>
    <s v="OIRM CAPITAL PROJECTS"/>
    <x v="48"/>
    <s v="GAAP ADJUSTMENTS"/>
    <s v="DATA PROCESSING"/>
  </r>
  <r>
    <x v="1"/>
    <x v="48"/>
    <x v="2"/>
    <s v="55050"/>
    <s v="5188000"/>
    <x v="0"/>
    <x v="0"/>
    <s v="ROAD EQUIP ER R"/>
    <s v="50000-PROGRAM EXPENDITURE BUDGET"/>
    <s v="55000-INTRAGOVERNMENTAL SERVICES"/>
    <m/>
    <n v="0"/>
    <n v="0"/>
    <n v="-30274.440000000002"/>
    <n v="0"/>
    <n v="30274.440000000002"/>
    <s v="N/A"/>
    <n v="0"/>
    <n v="0"/>
    <n v="0"/>
    <n v="0"/>
    <n v="0"/>
    <n v="0"/>
    <n v="0"/>
    <n v="0"/>
    <n v="0"/>
    <n v="0"/>
    <n v="0"/>
    <n v="0"/>
    <n v="-30274.440000000002"/>
    <s v="OIRM CAPITAL PROJECTS"/>
    <x v="48"/>
    <s v="GAAP ADJUSTMENTS"/>
    <s v="DATA PROCESSING"/>
  </r>
  <r>
    <x v="1"/>
    <x v="48"/>
    <x v="2"/>
    <s v="55050"/>
    <s v="5188000"/>
    <x v="1"/>
    <x v="0"/>
    <s v="ROAD EQUIP ER R"/>
    <s v="50000-PROGRAM EXPENDITURE BUDGET"/>
    <s v="55000-INTRAGOVERNMENTAL SERVICES"/>
    <m/>
    <n v="0"/>
    <n v="0"/>
    <n v="0"/>
    <n v="0"/>
    <n v="0"/>
    <s v="N/A"/>
    <n v="0"/>
    <n v="0"/>
    <n v="0"/>
    <n v="0"/>
    <n v="0"/>
    <n v="0"/>
    <n v="0"/>
    <n v="0"/>
    <n v="0"/>
    <n v="0"/>
    <n v="0"/>
    <n v="0"/>
    <n v="0"/>
    <s v="OIRM CAPITAL PROJECTS"/>
    <x v="48"/>
    <s v="GAAP ADJUSTMENTS"/>
    <s v="DATA PROCESSING"/>
  </r>
  <r>
    <x v="1"/>
    <x v="49"/>
    <x v="17"/>
    <s v="52181"/>
    <s v="5188000"/>
    <x v="0"/>
    <x v="0"/>
    <s v="INVENTORY EQUIP 5K UNDER"/>
    <s v="50000-PROGRAM EXPENDITURE BUDGET"/>
    <s v="52000-SUPPLIES"/>
    <m/>
    <n v="0"/>
    <n v="0"/>
    <n v="11321.59"/>
    <n v="0"/>
    <n v="-11321.59"/>
    <s v="N/A"/>
    <n v="0"/>
    <n v="0"/>
    <n v="0"/>
    <n v="0"/>
    <n v="0"/>
    <n v="0"/>
    <n v="0"/>
    <n v="0"/>
    <n v="11321.59"/>
    <n v="0"/>
    <n v="0"/>
    <n v="0"/>
    <n v="0"/>
    <s v="OIRM CAPITAL PROJECTS"/>
    <x v="49"/>
    <s v="OIRM KCSC IT CAPITAL"/>
    <s v="DATA PROCESSING"/>
  </r>
  <r>
    <x v="1"/>
    <x v="49"/>
    <x v="17"/>
    <s v="52181"/>
    <s v="5188000"/>
    <x v="1"/>
    <x v="0"/>
    <s v="INVENTORY EQUIP 5K UNDER"/>
    <s v="50000-PROGRAM EXPENDITURE BUDGET"/>
    <s v="52000-SUPPLIES"/>
    <m/>
    <n v="0"/>
    <n v="0"/>
    <n v="0"/>
    <n v="0"/>
    <n v="0"/>
    <s v="N/A"/>
    <n v="0"/>
    <n v="0"/>
    <n v="0"/>
    <n v="0"/>
    <n v="0"/>
    <n v="0"/>
    <n v="0"/>
    <n v="0"/>
    <n v="0"/>
    <n v="0"/>
    <n v="0"/>
    <n v="0"/>
    <n v="0"/>
    <s v="OIRM CAPITAL PROJECTS"/>
    <x v="49"/>
    <s v="OIRM KCSC IT CAPITAL"/>
    <s v="DATA PROCESSING"/>
  </r>
  <r>
    <x v="1"/>
    <x v="49"/>
    <x v="17"/>
    <s v="52202"/>
    <s v="5188000"/>
    <x v="0"/>
    <x v="0"/>
    <s v="SUPPLIES MISCELLANEOUS"/>
    <s v="50000-PROGRAM EXPENDITURE BUDGET"/>
    <s v="52000-SUPPLIES"/>
    <m/>
    <n v="0"/>
    <n v="0"/>
    <n v="1712.31"/>
    <n v="0"/>
    <n v="-1712.31"/>
    <s v="N/A"/>
    <n v="0"/>
    <n v="0"/>
    <n v="0"/>
    <n v="0"/>
    <n v="0"/>
    <n v="0"/>
    <n v="0"/>
    <n v="0"/>
    <n v="1712.31"/>
    <n v="0"/>
    <n v="0"/>
    <n v="0"/>
    <n v="0"/>
    <s v="OIRM CAPITAL PROJECTS"/>
    <x v="49"/>
    <s v="OIRM KCSC IT CAPITAL"/>
    <s v="DATA PROCESSING"/>
  </r>
  <r>
    <x v="1"/>
    <x v="49"/>
    <x v="17"/>
    <s v="52202"/>
    <s v="5188000"/>
    <x v="1"/>
    <x v="0"/>
    <s v="SUPPLIES MISCELLANEOUS"/>
    <s v="50000-PROGRAM EXPENDITURE BUDGET"/>
    <s v="52000-SUPPLIES"/>
    <m/>
    <n v="0"/>
    <n v="0"/>
    <n v="0"/>
    <n v="0"/>
    <n v="0"/>
    <s v="N/A"/>
    <n v="0"/>
    <n v="0"/>
    <n v="0"/>
    <n v="0"/>
    <n v="0"/>
    <n v="0"/>
    <n v="0"/>
    <n v="0"/>
    <n v="0"/>
    <n v="0"/>
    <n v="0"/>
    <n v="0"/>
    <n v="0"/>
    <s v="OIRM CAPITAL PROJECTS"/>
    <x v="49"/>
    <s v="OIRM KCSC IT CAPITAL"/>
    <s v="DATA PROCESSING"/>
  </r>
  <r>
    <x v="1"/>
    <x v="49"/>
    <x v="17"/>
    <s v="52290"/>
    <s v="5188000"/>
    <x v="0"/>
    <x v="0"/>
    <s v="MISC OPERATING SUPPLIES"/>
    <s v="50000-PROGRAM EXPENDITURE BUDGET"/>
    <s v="52000-SUPPLIES"/>
    <m/>
    <n v="0"/>
    <n v="0"/>
    <n v="0"/>
    <n v="0"/>
    <n v="0"/>
    <s v="N/A"/>
    <n v="0"/>
    <n v="0"/>
    <n v="0"/>
    <n v="0"/>
    <n v="0"/>
    <n v="0"/>
    <n v="0"/>
    <n v="0"/>
    <n v="0"/>
    <n v="0"/>
    <n v="0"/>
    <n v="0"/>
    <n v="0"/>
    <s v="OIRM CAPITAL PROJECTS"/>
    <x v="49"/>
    <s v="OIRM KCSC IT CAPITAL"/>
    <s v="DATA PROCESSING"/>
  </r>
  <r>
    <x v="1"/>
    <x v="49"/>
    <x v="17"/>
    <s v="52290"/>
    <s v="5188000"/>
    <x v="1"/>
    <x v="0"/>
    <s v="MISC OPERATING SUPPLIES"/>
    <s v="50000-PROGRAM EXPENDITURE BUDGET"/>
    <s v="52000-SUPPLIES"/>
    <m/>
    <n v="0"/>
    <n v="0"/>
    <n v="0"/>
    <n v="0"/>
    <n v="0"/>
    <s v="N/A"/>
    <n v="0"/>
    <n v="0"/>
    <n v="0"/>
    <n v="0"/>
    <n v="0"/>
    <n v="0"/>
    <n v="0"/>
    <n v="0"/>
    <n v="0"/>
    <n v="0"/>
    <n v="0"/>
    <n v="0"/>
    <n v="0"/>
    <s v="OIRM CAPITAL PROJECTS"/>
    <x v="49"/>
    <s v="OIRM KCSC IT CAPITAL"/>
    <s v="DATA PROCESSING"/>
  </r>
  <r>
    <x v="1"/>
    <x v="49"/>
    <x v="17"/>
    <s v="52392"/>
    <s v="5188000"/>
    <x v="0"/>
    <x v="0"/>
    <s v="SMALL TOOLS NON CAP NON CONTR"/>
    <s v="50000-PROGRAM EXPENDITURE BUDGET"/>
    <s v="52000-SUPPLIES"/>
    <m/>
    <n v="0"/>
    <n v="0"/>
    <n v="0"/>
    <n v="0"/>
    <n v="0"/>
    <s v="N/A"/>
    <n v="0"/>
    <n v="0"/>
    <n v="0"/>
    <n v="0"/>
    <n v="0"/>
    <n v="0"/>
    <n v="0"/>
    <n v="0"/>
    <n v="0"/>
    <n v="0"/>
    <n v="0"/>
    <n v="0"/>
    <n v="0"/>
    <s v="OIRM CAPITAL PROJECTS"/>
    <x v="49"/>
    <s v="OIRM KCSC IT CAPITAL"/>
    <s v="DATA PROCESSING"/>
  </r>
  <r>
    <x v="1"/>
    <x v="49"/>
    <x v="17"/>
    <s v="52392"/>
    <s v="5188000"/>
    <x v="1"/>
    <x v="0"/>
    <s v="SMALL TOOLS NON CAP NON CONTR"/>
    <s v="50000-PROGRAM EXPENDITURE BUDGET"/>
    <s v="52000-SUPPLIES"/>
    <m/>
    <n v="0"/>
    <n v="0"/>
    <n v="2489.9"/>
    <n v="0"/>
    <n v="-2489.9"/>
    <s v="N/A"/>
    <n v="0"/>
    <n v="0"/>
    <n v="0"/>
    <n v="0"/>
    <n v="0"/>
    <n v="0"/>
    <n v="2489.9"/>
    <n v="0"/>
    <n v="0"/>
    <n v="0"/>
    <n v="0"/>
    <n v="0"/>
    <n v="0"/>
    <s v="OIRM CAPITAL PROJECTS"/>
    <x v="49"/>
    <s v="OIRM KCSC IT CAPITAL"/>
    <s v="DATA PROCESSING"/>
  </r>
  <r>
    <x v="1"/>
    <x v="49"/>
    <x v="17"/>
    <s v="53808"/>
    <s v="5188000"/>
    <x v="0"/>
    <x v="0"/>
    <s v="TAXES ASSESSMENTS MISC"/>
    <s v="50000-PROGRAM EXPENDITURE BUDGET"/>
    <s v="53000-SERVICES-OTHER CHARGES"/>
    <m/>
    <n v="0"/>
    <n v="0"/>
    <n v="289.87"/>
    <n v="0"/>
    <n v="-289.87"/>
    <s v="N/A"/>
    <n v="0"/>
    <n v="0"/>
    <n v="0"/>
    <n v="0"/>
    <n v="0"/>
    <n v="0"/>
    <n v="0"/>
    <n v="0"/>
    <n v="289.87"/>
    <n v="0"/>
    <n v="0"/>
    <n v="0"/>
    <n v="0"/>
    <s v="OIRM CAPITAL PROJECTS"/>
    <x v="49"/>
    <s v="OIRM KCSC IT CAPITAL"/>
    <s v="DATA PROCESSING"/>
  </r>
  <r>
    <x v="1"/>
    <x v="49"/>
    <x v="17"/>
    <s v="53808"/>
    <s v="5188000"/>
    <x v="1"/>
    <x v="0"/>
    <s v="TAXES ASSESSMENTS MISC"/>
    <s v="50000-PROGRAM EXPENDITURE BUDGET"/>
    <s v="53000-SERVICES-OTHER CHARGES"/>
    <m/>
    <n v="0"/>
    <n v="0"/>
    <n v="236.54"/>
    <n v="0"/>
    <n v="-236.54"/>
    <s v="N/A"/>
    <n v="0"/>
    <n v="0"/>
    <n v="0"/>
    <n v="0"/>
    <n v="0"/>
    <n v="0"/>
    <n v="236.54"/>
    <n v="0"/>
    <n v="0"/>
    <n v="0"/>
    <n v="0"/>
    <n v="0"/>
    <n v="0"/>
    <s v="OIRM CAPITAL PROJECTS"/>
    <x v="49"/>
    <s v="OIRM KCSC IT CAPITAL"/>
    <s v="DATA PROCESSING"/>
  </r>
  <r>
    <x v="1"/>
    <x v="49"/>
    <x v="17"/>
    <s v="55023"/>
    <s v="5188000"/>
    <x v="0"/>
    <x v="0"/>
    <s v="ITS NEW DEVELOPMENT"/>
    <s v="50000-PROGRAM EXPENDITURE BUDGET"/>
    <s v="55000-INTRAGOVERNMENTAL SERVICES"/>
    <m/>
    <n v="0"/>
    <n v="0"/>
    <n v="0"/>
    <n v="0"/>
    <n v="0"/>
    <s v="N/A"/>
    <n v="0"/>
    <n v="0"/>
    <n v="0"/>
    <n v="0"/>
    <n v="0"/>
    <n v="0"/>
    <n v="0"/>
    <n v="0"/>
    <n v="0"/>
    <n v="0"/>
    <n v="0"/>
    <n v="0"/>
    <n v="0"/>
    <s v="OIRM CAPITAL PROJECTS"/>
    <x v="49"/>
    <s v="OIRM KCSC IT CAPITAL"/>
    <s v="DATA PROCESSING"/>
  </r>
  <r>
    <x v="1"/>
    <x v="49"/>
    <x v="17"/>
    <s v="55023"/>
    <s v="5188000"/>
    <x v="1"/>
    <x v="0"/>
    <s v="ITS NEW DEVELOPMENT"/>
    <s v="50000-PROGRAM EXPENDITURE BUDGET"/>
    <s v="55000-INTRAGOVERNMENTAL SERVICES"/>
    <m/>
    <n v="0"/>
    <n v="0"/>
    <n v="0"/>
    <n v="0"/>
    <n v="0"/>
    <s v="N/A"/>
    <n v="0"/>
    <n v="0"/>
    <n v="0"/>
    <n v="0"/>
    <n v="0"/>
    <n v="0"/>
    <n v="0"/>
    <n v="0"/>
    <n v="0"/>
    <n v="0"/>
    <n v="0"/>
    <n v="0"/>
    <n v="0"/>
    <s v="OIRM CAPITAL PROJECTS"/>
    <x v="49"/>
    <s v="OIRM KCSC IT CAPITAL"/>
    <s v="DATA PROCESSING"/>
  </r>
  <r>
    <x v="1"/>
    <x v="49"/>
    <x v="17"/>
    <s v="56741"/>
    <s v="5188000"/>
    <x v="0"/>
    <x v="0"/>
    <s v="EDP HARDWARE"/>
    <s v="50000-PROGRAM EXPENDITURE BUDGET"/>
    <s v="56000-CAPITAL OUTLAY"/>
    <m/>
    <n v="0"/>
    <n v="0"/>
    <n v="0"/>
    <n v="0"/>
    <n v="0"/>
    <s v="N/A"/>
    <n v="0"/>
    <n v="0"/>
    <n v="0"/>
    <n v="0"/>
    <n v="0"/>
    <n v="0"/>
    <n v="0"/>
    <n v="0"/>
    <n v="0"/>
    <n v="0"/>
    <n v="0"/>
    <n v="0"/>
    <n v="0"/>
    <s v="OIRM CAPITAL PROJECTS"/>
    <x v="49"/>
    <s v="OIRM KCSC IT CAPITAL"/>
    <s v="DATA PROCESSING"/>
  </r>
  <r>
    <x v="1"/>
    <x v="49"/>
    <x v="17"/>
    <s v="56741"/>
    <s v="5188000"/>
    <x v="1"/>
    <x v="0"/>
    <s v="EDP HARDWARE"/>
    <s v="50000-PROGRAM EXPENDITURE BUDGET"/>
    <s v="56000-CAPITAL OUTLAY"/>
    <m/>
    <n v="0"/>
    <n v="0"/>
    <n v="0"/>
    <n v="0"/>
    <n v="0"/>
    <s v="N/A"/>
    <n v="0"/>
    <n v="0"/>
    <n v="0"/>
    <n v="0"/>
    <n v="0"/>
    <n v="0"/>
    <n v="0"/>
    <n v="0"/>
    <n v="0"/>
    <n v="0"/>
    <n v="0"/>
    <n v="0"/>
    <n v="0"/>
    <s v="OIRM CAPITAL PROJECTS"/>
    <x v="49"/>
    <s v="OIRM KCSC IT CAPITAL"/>
    <s v="DATA PROCESSING"/>
  </r>
  <r>
    <x v="1"/>
    <x v="49"/>
    <x v="2"/>
    <s v="52202"/>
    <s v="5188000"/>
    <x v="0"/>
    <x v="0"/>
    <s v="SUPPLIES MISCELLANEOUS"/>
    <s v="50000-PROGRAM EXPENDITURE BUDGET"/>
    <s v="52000-SUPPLIES"/>
    <m/>
    <n v="0"/>
    <n v="0"/>
    <n v="-13033.9"/>
    <n v="0"/>
    <n v="13033.9"/>
    <s v="N/A"/>
    <n v="0"/>
    <n v="0"/>
    <n v="0"/>
    <n v="0"/>
    <n v="0"/>
    <n v="0"/>
    <n v="0"/>
    <n v="0"/>
    <n v="0"/>
    <n v="0"/>
    <n v="0"/>
    <n v="0"/>
    <n v="-13033.9"/>
    <s v="OIRM CAPITAL PROJECTS"/>
    <x v="49"/>
    <s v="GAAP ADJUSTMENTS"/>
    <s v="DATA PROCESSING"/>
  </r>
  <r>
    <x v="1"/>
    <x v="49"/>
    <x v="2"/>
    <s v="52202"/>
    <s v="5188000"/>
    <x v="1"/>
    <x v="0"/>
    <s v="SUPPLIES MISCELLANEOUS"/>
    <s v="50000-PROGRAM EXPENDITURE BUDGET"/>
    <s v="52000-SUPPLIES"/>
    <m/>
    <n v="0"/>
    <n v="0"/>
    <n v="0"/>
    <n v="0"/>
    <n v="0"/>
    <s v="N/A"/>
    <n v="0"/>
    <n v="0"/>
    <n v="0"/>
    <n v="0"/>
    <n v="0"/>
    <n v="0"/>
    <n v="0"/>
    <n v="0"/>
    <n v="0"/>
    <n v="0"/>
    <n v="0"/>
    <n v="0"/>
    <n v="0"/>
    <s v="OIRM CAPITAL PROJECTS"/>
    <x v="49"/>
    <s v="GAAP ADJUSTMENTS"/>
    <s v="DATA PROCESSING"/>
  </r>
  <r>
    <x v="1"/>
    <x v="49"/>
    <x v="2"/>
    <s v="52392"/>
    <s v="5188000"/>
    <x v="1"/>
    <x v="0"/>
    <s v="SMALL TOOLS NON CAP NON CONTR"/>
    <s v="50000-PROGRAM EXPENDITURE BUDGET"/>
    <s v="52000-SUPPLIES"/>
    <m/>
    <n v="0"/>
    <n v="0"/>
    <n v="-2489.9"/>
    <n v="0"/>
    <n v="2489.9"/>
    <s v="N/A"/>
    <n v="0"/>
    <n v="0"/>
    <n v="0"/>
    <n v="0"/>
    <n v="0"/>
    <n v="0"/>
    <n v="0"/>
    <n v="0"/>
    <n v="0"/>
    <n v="0"/>
    <n v="0"/>
    <n v="0"/>
    <n v="-2489.9"/>
    <s v="OIRM CAPITAL PROJECTS"/>
    <x v="49"/>
    <s v="GAAP ADJUSTMENTS"/>
    <s v="DATA PROCESSING"/>
  </r>
  <r>
    <x v="1"/>
    <x v="49"/>
    <x v="2"/>
    <s v="53808"/>
    <s v="5188000"/>
    <x v="1"/>
    <x v="0"/>
    <s v="TAXES ASSESSMENTS MISC"/>
    <s v="50000-PROGRAM EXPENDITURE BUDGET"/>
    <s v="53000-SERVICES-OTHER CHARGES"/>
    <m/>
    <n v="0"/>
    <n v="0"/>
    <n v="-236.54"/>
    <n v="0"/>
    <n v="236.54"/>
    <s v="N/A"/>
    <n v="0"/>
    <n v="0"/>
    <n v="0"/>
    <n v="0"/>
    <n v="0"/>
    <n v="0"/>
    <n v="0"/>
    <n v="0"/>
    <n v="0"/>
    <n v="0"/>
    <n v="0"/>
    <n v="0"/>
    <n v="-236.54"/>
    <s v="OIRM CAPITAL PROJECTS"/>
    <x v="49"/>
    <s v="GAAP ADJUSTMENTS"/>
    <s v="DATA PROCESSING"/>
  </r>
  <r>
    <x v="1"/>
    <x v="49"/>
    <x v="2"/>
    <s v="53812"/>
    <s v="5188000"/>
    <x v="0"/>
    <x v="0"/>
    <s v="LICENSES FEES"/>
    <s v="50000-PROGRAM EXPENDITURE BUDGET"/>
    <s v="53000-SERVICES-OTHER CHARGES"/>
    <m/>
    <n v="0"/>
    <n v="0"/>
    <n v="-289.87"/>
    <n v="0"/>
    <n v="289.87"/>
    <s v="N/A"/>
    <n v="0"/>
    <n v="0"/>
    <n v="0"/>
    <n v="0"/>
    <n v="0"/>
    <n v="0"/>
    <n v="0"/>
    <n v="0"/>
    <n v="0"/>
    <n v="0"/>
    <n v="0"/>
    <n v="0"/>
    <n v="-289.87"/>
    <s v="OIRM CAPITAL PROJECTS"/>
    <x v="49"/>
    <s v="GAAP ADJUSTMENTS"/>
    <s v="DATA PROCESSING"/>
  </r>
  <r>
    <x v="1"/>
    <x v="49"/>
    <x v="2"/>
    <s v="53812"/>
    <s v="5188000"/>
    <x v="1"/>
    <x v="0"/>
    <s v="LICENSES FEES"/>
    <s v="50000-PROGRAM EXPENDITURE BUDGET"/>
    <s v="53000-SERVICES-OTHER CHARGES"/>
    <m/>
    <n v="0"/>
    <n v="0"/>
    <n v="0"/>
    <n v="0"/>
    <n v="0"/>
    <s v="N/A"/>
    <n v="0"/>
    <n v="0"/>
    <n v="0"/>
    <n v="0"/>
    <n v="0"/>
    <n v="0"/>
    <n v="0"/>
    <n v="0"/>
    <n v="0"/>
    <n v="0"/>
    <n v="0"/>
    <n v="0"/>
    <n v="0"/>
    <s v="OIRM CAPITAL PROJECTS"/>
    <x v="49"/>
    <s v="GAAP ADJUSTMENTS"/>
    <s v="DATA PROCESSING"/>
  </r>
  <r>
    <x v="1"/>
    <x v="50"/>
    <x v="19"/>
    <s v="39796"/>
    <s v="0000000"/>
    <x v="0"/>
    <x v="1"/>
    <s v="CONTRIB OTHER FUNDS"/>
    <s v="R3000-REVENUE"/>
    <s v="R3900-OTHER FINANCING SOURCES"/>
    <m/>
    <n v="0"/>
    <n v="0"/>
    <n v="-879825"/>
    <n v="0"/>
    <n v="879825"/>
    <s v="N/A"/>
    <n v="0"/>
    <n v="0"/>
    <n v="0"/>
    <n v="0"/>
    <n v="0"/>
    <n v="0"/>
    <n v="0"/>
    <n v="0"/>
    <n v="-879825"/>
    <n v="0"/>
    <n v="0"/>
    <n v="0"/>
    <n v="0"/>
    <s v="OIRM CAPITAL PROJECTS"/>
    <x v="50"/>
    <s v="KCSO OIRM IT CAPITAL"/>
    <s v="Default"/>
  </r>
  <r>
    <x v="1"/>
    <x v="50"/>
    <x v="19"/>
    <s v="39796"/>
    <s v="0000000"/>
    <x v="1"/>
    <x v="1"/>
    <s v="CONTRIB OTHER FUNDS"/>
    <s v="R3000-REVENUE"/>
    <s v="R3900-OTHER FINANCING SOURCES"/>
    <m/>
    <n v="0"/>
    <n v="0"/>
    <n v="0"/>
    <n v="0"/>
    <n v="0"/>
    <s v="N/A"/>
    <n v="0"/>
    <n v="0"/>
    <n v="0"/>
    <n v="0"/>
    <n v="0"/>
    <n v="0"/>
    <n v="0"/>
    <n v="0"/>
    <n v="0"/>
    <n v="0"/>
    <n v="0"/>
    <n v="0"/>
    <n v="0"/>
    <s v="OIRM CAPITAL PROJECTS"/>
    <x v="50"/>
    <s v="KCSO OIRM IT CAPITAL"/>
    <s v="Default"/>
  </r>
  <r>
    <x v="1"/>
    <x v="50"/>
    <x v="19"/>
    <s v="51110"/>
    <s v="0000000"/>
    <x v="1"/>
    <x v="0"/>
    <s v="REGULAR SALARIED EMPLOYEE"/>
    <s v="50000-PROGRAM EXPENDITURE BUDGET"/>
    <s v="51000-WAGES AND BENEFITS"/>
    <s v="51100-SALARIES/WAGES"/>
    <n v="0"/>
    <n v="0"/>
    <n v="308313.55"/>
    <n v="0"/>
    <n v="-308313.55"/>
    <s v="N/A"/>
    <n v="0"/>
    <n v="0"/>
    <n v="308313.55"/>
    <n v="0"/>
    <n v="0"/>
    <n v="0"/>
    <n v="0"/>
    <n v="0"/>
    <n v="0"/>
    <n v="0"/>
    <n v="0"/>
    <n v="0"/>
    <n v="0"/>
    <s v="OIRM CAPITAL PROJECTS"/>
    <x v="50"/>
    <s v="KCSO OIRM IT CAPITAL"/>
    <s v="Default"/>
  </r>
  <r>
    <x v="1"/>
    <x v="50"/>
    <x v="19"/>
    <s v="51110"/>
    <s v="5211000"/>
    <x v="1"/>
    <x v="0"/>
    <s v="REGULAR SALARIED EMPLOYEE"/>
    <s v="50000-PROGRAM EXPENDITURE BUDGET"/>
    <s v="51000-WAGES AND BENEFITS"/>
    <s v="51100-SALARIES/WAGES"/>
    <n v="0"/>
    <n v="0"/>
    <n v="82214.66"/>
    <n v="0"/>
    <n v="-82214.66"/>
    <s v="N/A"/>
    <n v="0"/>
    <n v="0"/>
    <n v="5470.04"/>
    <n v="16335.09"/>
    <n v="12713.4"/>
    <n v="12713.41"/>
    <n v="7243.38"/>
    <n v="7243.38"/>
    <n v="6584.8"/>
    <n v="5926.25"/>
    <n v="3858.21"/>
    <n v="4126.7"/>
    <n v="0"/>
    <s v="OIRM CAPITAL PROJECTS"/>
    <x v="50"/>
    <s v="KCSO OIRM IT CAPITAL"/>
    <s v="LAW ENFORCEMENT: ADMINISTRATION"/>
  </r>
  <r>
    <x v="1"/>
    <x v="50"/>
    <x v="19"/>
    <s v="51130"/>
    <s v="5214000"/>
    <x v="1"/>
    <x v="0"/>
    <s v="OVERTIME"/>
    <s v="50000-PROGRAM EXPENDITURE BUDGET"/>
    <s v="51000-WAGES AND BENEFITS"/>
    <s v="51100-SALARIES/WAGES"/>
    <n v="0"/>
    <n v="0"/>
    <n v="17245.27"/>
    <n v="0"/>
    <n v="-17245.27"/>
    <s v="N/A"/>
    <n v="0"/>
    <n v="0"/>
    <n v="0"/>
    <n v="7432.97"/>
    <n v="0"/>
    <n v="1770.96"/>
    <n v="7614.9000000000005"/>
    <n v="0"/>
    <n v="111.34"/>
    <n v="0"/>
    <n v="315.10000000000002"/>
    <n v="0"/>
    <n v="0"/>
    <s v="OIRM CAPITAL PROJECTS"/>
    <x v="50"/>
    <s v="KCSO OIRM IT CAPITAL"/>
    <s v="LAW ENFORCEMENT: TRAINING"/>
  </r>
  <r>
    <x v="1"/>
    <x v="50"/>
    <x v="19"/>
    <s v="51152"/>
    <s v="5211000"/>
    <x v="1"/>
    <x v="0"/>
    <s v="EDUCATION INCENTIVE"/>
    <s v="50000-PROGRAM EXPENDITURE BUDGET"/>
    <s v="51000-WAGES AND BENEFITS"/>
    <s v="51100-SALARIES/WAGES"/>
    <n v="0"/>
    <n v="0"/>
    <n v="590"/>
    <n v="0"/>
    <n v="-590"/>
    <s v="N/A"/>
    <n v="0"/>
    <n v="0"/>
    <n v="20"/>
    <n v="90"/>
    <n v="90"/>
    <n v="90"/>
    <n v="50"/>
    <n v="50"/>
    <n v="50"/>
    <n v="50"/>
    <n v="50"/>
    <n v="50"/>
    <n v="0"/>
    <s v="OIRM CAPITAL PROJECTS"/>
    <x v="50"/>
    <s v="KCSO OIRM IT CAPITAL"/>
    <s v="LAW ENFORCEMENT: ADMINISTRATION"/>
  </r>
  <r>
    <x v="1"/>
    <x v="50"/>
    <x v="19"/>
    <s v="51315"/>
    <s v="0000000"/>
    <x v="1"/>
    <x v="0"/>
    <s v="MED DENTAL LIFE INS BENEFITS/NON 587"/>
    <s v="50000-PROGRAM EXPENDITURE BUDGET"/>
    <s v="51000-WAGES AND BENEFITS"/>
    <s v="51300-PERSONNEL BENEFITS"/>
    <n v="0"/>
    <n v="0"/>
    <n v="72385.5"/>
    <n v="0"/>
    <n v="-72385.5"/>
    <s v="N/A"/>
    <n v="0"/>
    <n v="0"/>
    <n v="72385.5"/>
    <n v="0"/>
    <n v="0"/>
    <n v="0"/>
    <n v="0"/>
    <n v="0"/>
    <n v="0"/>
    <n v="0"/>
    <n v="0"/>
    <n v="0"/>
    <n v="0"/>
    <s v="OIRM CAPITAL PROJECTS"/>
    <x v="50"/>
    <s v="KCSO OIRM IT CAPITAL"/>
    <s v="Default"/>
  </r>
  <r>
    <x v="1"/>
    <x v="50"/>
    <x v="19"/>
    <s v="51315"/>
    <s v="5211000"/>
    <x v="1"/>
    <x v="0"/>
    <s v="MED DENTAL LIFE INS BENEFITS/NON 587"/>
    <s v="50000-PROGRAM EXPENDITURE BUDGET"/>
    <s v="51000-WAGES AND BENEFITS"/>
    <s v="51300-PERSONNEL BENEFITS"/>
    <n v="0"/>
    <n v="0"/>
    <n v="17655"/>
    <n v="0"/>
    <n v="-17655"/>
    <s v="N/A"/>
    <n v="0"/>
    <n v="0"/>
    <n v="1395"/>
    <n v="2710"/>
    <n v="2710"/>
    <n v="2710"/>
    <n v="1355"/>
    <n v="1355"/>
    <n v="1355"/>
    <n v="1355"/>
    <n v="1355"/>
    <n v="1355"/>
    <n v="0"/>
    <s v="OIRM CAPITAL PROJECTS"/>
    <x v="50"/>
    <s v="KCSO OIRM IT CAPITAL"/>
    <s v="LAW ENFORCEMENT: ADMINISTRATION"/>
  </r>
  <r>
    <x v="1"/>
    <x v="50"/>
    <x v="19"/>
    <s v="51320"/>
    <s v="0000000"/>
    <x v="1"/>
    <x v="0"/>
    <s v="SOCIAL SECURITY MEDICARE FICA"/>
    <s v="50000-PROGRAM EXPENDITURE BUDGET"/>
    <s v="51000-WAGES AND BENEFITS"/>
    <s v="51300-PERSONNEL BENEFITS"/>
    <n v="0"/>
    <n v="0"/>
    <n v="24024.22"/>
    <n v="0"/>
    <n v="-24024.22"/>
    <s v="N/A"/>
    <n v="0"/>
    <n v="0"/>
    <n v="24024.22"/>
    <n v="0"/>
    <n v="0"/>
    <n v="0"/>
    <n v="0"/>
    <n v="0"/>
    <n v="0"/>
    <n v="0"/>
    <n v="0"/>
    <n v="0"/>
    <n v="0"/>
    <s v="OIRM CAPITAL PROJECTS"/>
    <x v="50"/>
    <s v="KCSO OIRM IT CAPITAL"/>
    <s v="Default"/>
  </r>
  <r>
    <x v="1"/>
    <x v="50"/>
    <x v="19"/>
    <s v="51320"/>
    <s v="5211000"/>
    <x v="1"/>
    <x v="0"/>
    <s v="SOCIAL SECURITY MEDICARE FICA"/>
    <s v="50000-PROGRAM EXPENDITURE BUDGET"/>
    <s v="51000-WAGES AND BENEFITS"/>
    <s v="51300-PERSONNEL BENEFITS"/>
    <n v="0"/>
    <n v="0"/>
    <n v="6074.57"/>
    <n v="0"/>
    <n v="-6074.57"/>
    <s v="N/A"/>
    <n v="0"/>
    <n v="0"/>
    <n v="421.63"/>
    <n v="981.44"/>
    <n v="981.44"/>
    <n v="981.44"/>
    <n v="559.81000000000006"/>
    <n v="559.81000000000006"/>
    <n v="509.43"/>
    <n v="459.05"/>
    <n v="300.85000000000002"/>
    <n v="319.67"/>
    <n v="0"/>
    <s v="OIRM CAPITAL PROJECTS"/>
    <x v="50"/>
    <s v="KCSO OIRM IT CAPITAL"/>
    <s v="LAW ENFORCEMENT: ADMINISTRATION"/>
  </r>
  <r>
    <x v="1"/>
    <x v="50"/>
    <x v="19"/>
    <s v="51330"/>
    <s v="0000000"/>
    <x v="1"/>
    <x v="0"/>
    <s v="RETIREMENT"/>
    <s v="50000-PROGRAM EXPENDITURE BUDGET"/>
    <s v="51000-WAGES AND BENEFITS"/>
    <s v="51300-PERSONNEL BENEFITS"/>
    <n v="0"/>
    <n v="0"/>
    <n v="14057.9"/>
    <n v="0"/>
    <n v="-14057.9"/>
    <s v="N/A"/>
    <n v="0"/>
    <n v="0"/>
    <n v="14057.9"/>
    <n v="0"/>
    <n v="0"/>
    <n v="0"/>
    <n v="0"/>
    <n v="0"/>
    <n v="0"/>
    <n v="0"/>
    <n v="0"/>
    <n v="0"/>
    <n v="0"/>
    <s v="OIRM CAPITAL PROJECTS"/>
    <x v="50"/>
    <s v="KCSO OIRM IT CAPITAL"/>
    <s v="Default"/>
  </r>
  <r>
    <x v="1"/>
    <x v="50"/>
    <x v="19"/>
    <s v="51330"/>
    <s v="5211000"/>
    <x v="1"/>
    <x v="0"/>
    <s v="RETIREMENT"/>
    <s v="50000-PROGRAM EXPENDITURE BUDGET"/>
    <s v="51000-WAGES AND BENEFITS"/>
    <s v="51300-PERSONNEL BENEFITS"/>
    <n v="0"/>
    <n v="0"/>
    <n v="2029.92"/>
    <n v="0"/>
    <n v="-2029.92"/>
    <s v="N/A"/>
    <n v="0"/>
    <n v="0"/>
    <n v="507.48"/>
    <n v="507.48"/>
    <n v="507.48"/>
    <n v="507.48"/>
    <n v="0"/>
    <n v="0"/>
    <n v="0"/>
    <n v="0"/>
    <n v="0"/>
    <n v="0"/>
    <n v="0"/>
    <s v="OIRM CAPITAL PROJECTS"/>
    <x v="50"/>
    <s v="KCSO OIRM IT CAPITAL"/>
    <s v="LAW ENFORCEMENT: ADMINISTRATION"/>
  </r>
  <r>
    <x v="1"/>
    <x v="50"/>
    <x v="19"/>
    <s v="51355"/>
    <s v="0000000"/>
    <x v="1"/>
    <x v="0"/>
    <s v="FLEX BENEFIT CASHBACK"/>
    <s v="50000-PROGRAM EXPENDITURE BUDGET"/>
    <s v="51000-WAGES AND BENEFITS"/>
    <s v="51300-PERSONNEL BENEFITS"/>
    <n v="0"/>
    <n v="0"/>
    <n v="975"/>
    <n v="0"/>
    <n v="-975"/>
    <s v="N/A"/>
    <n v="0"/>
    <n v="0"/>
    <n v="975"/>
    <n v="0"/>
    <n v="0"/>
    <n v="0"/>
    <n v="0"/>
    <n v="0"/>
    <n v="0"/>
    <n v="0"/>
    <n v="0"/>
    <n v="0"/>
    <n v="0"/>
    <s v="OIRM CAPITAL PROJECTS"/>
    <x v="50"/>
    <s v="KCSO OIRM IT CAPITAL"/>
    <s v="Default"/>
  </r>
  <r>
    <x v="1"/>
    <x v="50"/>
    <x v="19"/>
    <s v="52181"/>
    <s v="5211000"/>
    <x v="1"/>
    <x v="0"/>
    <s v="INVENTORY EQUIP 5K UNDER"/>
    <s v="50000-PROGRAM EXPENDITURE BUDGET"/>
    <s v="52000-SUPPLIES"/>
    <m/>
    <n v="0"/>
    <n v="0"/>
    <n v="12640.68"/>
    <n v="0"/>
    <n v="-12640.68"/>
    <s v="N/A"/>
    <n v="0"/>
    <n v="0"/>
    <n v="0"/>
    <n v="0"/>
    <n v="0"/>
    <n v="0"/>
    <n v="0"/>
    <n v="0"/>
    <n v="0"/>
    <n v="0"/>
    <n v="12640.68"/>
    <n v="0"/>
    <n v="0"/>
    <s v="OIRM CAPITAL PROJECTS"/>
    <x v="50"/>
    <s v="KCSO OIRM IT CAPITAL"/>
    <s v="LAW ENFORCEMENT: ADMINISTRATION"/>
  </r>
  <r>
    <x v="1"/>
    <x v="50"/>
    <x v="19"/>
    <s v="53101"/>
    <s v="5211000"/>
    <x v="1"/>
    <x v="0"/>
    <s v="PROFESSIONAL SERVICES PRINTING BINDING"/>
    <s v="50000-PROGRAM EXPENDITURE BUDGET"/>
    <s v="53000-SERVICES-OTHER CHARGES"/>
    <m/>
    <n v="0"/>
    <n v="0"/>
    <n v="199.4"/>
    <n v="0"/>
    <n v="-199.4"/>
    <s v="N/A"/>
    <n v="0"/>
    <n v="0"/>
    <n v="65.48"/>
    <n v="133.92000000000002"/>
    <n v="0"/>
    <n v="0"/>
    <n v="0"/>
    <n v="0"/>
    <n v="0"/>
    <n v="0"/>
    <n v="0"/>
    <n v="0"/>
    <n v="0"/>
    <s v="OIRM CAPITAL PROJECTS"/>
    <x v="50"/>
    <s v="KCSO OIRM IT CAPITAL"/>
    <s v="LAW ENFORCEMENT: ADMINISTRATION"/>
  </r>
  <r>
    <x v="1"/>
    <x v="50"/>
    <x v="19"/>
    <s v="53104"/>
    <s v="5211000"/>
    <x v="0"/>
    <x v="0"/>
    <s v="CONSULTANT SERVICES"/>
    <s v="50000-PROGRAM EXPENDITURE BUDGET"/>
    <s v="53000-SERVICES-OTHER CHARGES"/>
    <m/>
    <n v="0"/>
    <n v="0"/>
    <n v="-27375"/>
    <n v="0"/>
    <n v="27375"/>
    <s v="N/A"/>
    <n v="0"/>
    <n v="0"/>
    <n v="0"/>
    <n v="0"/>
    <n v="0"/>
    <n v="0"/>
    <n v="-27375"/>
    <n v="0"/>
    <n v="0"/>
    <n v="0"/>
    <n v="0"/>
    <n v="0"/>
    <n v="0"/>
    <s v="OIRM CAPITAL PROJECTS"/>
    <x v="50"/>
    <s v="KCSO OIRM IT CAPITAL"/>
    <s v="LAW ENFORCEMENT: ADMINISTRATION"/>
  </r>
  <r>
    <x v="1"/>
    <x v="50"/>
    <x v="19"/>
    <s v="53104"/>
    <s v="5211000"/>
    <x v="1"/>
    <x v="0"/>
    <s v="CONSULTANT SERVICES"/>
    <s v="50000-PROGRAM EXPENDITURE BUDGET"/>
    <s v="53000-SERVICES-OTHER CHARGES"/>
    <m/>
    <n v="0"/>
    <n v="0"/>
    <n v="0"/>
    <n v="0"/>
    <n v="0"/>
    <s v="N/A"/>
    <n v="0"/>
    <n v="0"/>
    <n v="0"/>
    <n v="0"/>
    <n v="0"/>
    <n v="0"/>
    <n v="0"/>
    <n v="0"/>
    <n v="0"/>
    <n v="0"/>
    <n v="0"/>
    <n v="0"/>
    <n v="0"/>
    <s v="OIRM CAPITAL PROJECTS"/>
    <x v="50"/>
    <s v="KCSO OIRM IT CAPITAL"/>
    <s v="LAW ENFORCEMENT: ADMINISTRATION"/>
  </r>
  <r>
    <x v="1"/>
    <x v="50"/>
    <x v="19"/>
    <s v="53104"/>
    <s v="5280000"/>
    <x v="0"/>
    <x v="0"/>
    <s v="CONSULTANT SERVICES"/>
    <s v="50000-PROGRAM EXPENDITURE BUDGET"/>
    <s v="53000-SERVICES-OTHER CHARGES"/>
    <m/>
    <n v="0"/>
    <n v="0"/>
    <n v="0"/>
    <n v="0"/>
    <n v="0"/>
    <s v="N/A"/>
    <n v="0"/>
    <n v="0"/>
    <n v="0"/>
    <n v="0"/>
    <n v="0"/>
    <n v="0"/>
    <n v="0"/>
    <n v="0"/>
    <n v="0"/>
    <n v="0"/>
    <n v="0"/>
    <n v="0"/>
    <n v="0"/>
    <s v="OIRM CAPITAL PROJECTS"/>
    <x v="50"/>
    <s v="KCSO OIRM IT CAPITAL"/>
    <s v="COMMUNICATIONS  ALARMS AND DISPATCH"/>
  </r>
  <r>
    <x v="1"/>
    <x v="50"/>
    <x v="19"/>
    <s v="53104"/>
    <s v="5280000"/>
    <x v="1"/>
    <x v="0"/>
    <s v="CONSULTANT SERVICES"/>
    <s v="50000-PROGRAM EXPENDITURE BUDGET"/>
    <s v="53000-SERVICES-OTHER CHARGES"/>
    <m/>
    <n v="0"/>
    <n v="0"/>
    <n v="0"/>
    <n v="0"/>
    <n v="0"/>
    <s v="N/A"/>
    <n v="0"/>
    <n v="0"/>
    <n v="0"/>
    <n v="0"/>
    <n v="0"/>
    <n v="0"/>
    <n v="0"/>
    <n v="0"/>
    <n v="0"/>
    <n v="0"/>
    <n v="0"/>
    <n v="0"/>
    <n v="0"/>
    <s v="OIRM CAPITAL PROJECTS"/>
    <x v="50"/>
    <s v="KCSO OIRM IT CAPITAL"/>
    <s v="COMMUNICATIONS  ALARMS AND DISPATCH"/>
  </r>
  <r>
    <x v="1"/>
    <x v="50"/>
    <x v="19"/>
    <s v="53105"/>
    <s v="5211000"/>
    <x v="0"/>
    <x v="0"/>
    <s v="OTHER CONTRACTUAL PROF SVCS"/>
    <s v="50000-PROGRAM EXPENDITURE BUDGET"/>
    <s v="53000-SERVICES-OTHER CHARGES"/>
    <m/>
    <n v="0"/>
    <n v="0"/>
    <n v="266385.41000000003"/>
    <n v="0"/>
    <n v="-266385.41000000003"/>
    <s v="N/A"/>
    <n v="0"/>
    <n v="5284.37"/>
    <n v="0"/>
    <n v="40299"/>
    <n v="46046"/>
    <n v="0"/>
    <n v="0"/>
    <n v="35994.43"/>
    <n v="0"/>
    <n v="0"/>
    <n v="0"/>
    <n v="138761.61000000002"/>
    <n v="0"/>
    <s v="OIRM CAPITAL PROJECTS"/>
    <x v="50"/>
    <s v="KCSO OIRM IT CAPITAL"/>
    <s v="LAW ENFORCEMENT: ADMINISTRATION"/>
  </r>
  <r>
    <x v="1"/>
    <x v="50"/>
    <x v="19"/>
    <s v="53105"/>
    <s v="5211000"/>
    <x v="1"/>
    <x v="0"/>
    <s v="OTHER CONTRACTUAL PROF SVCS"/>
    <s v="50000-PROGRAM EXPENDITURE BUDGET"/>
    <s v="53000-SERVICES-OTHER CHARGES"/>
    <m/>
    <n v="0"/>
    <n v="0"/>
    <n v="601788.19000000006"/>
    <n v="0"/>
    <n v="-601788.19000000006"/>
    <s v="N/A"/>
    <n v="0"/>
    <n v="0"/>
    <n v="0"/>
    <n v="0"/>
    <n v="0"/>
    <n v="26866"/>
    <n v="64823.9"/>
    <n v="23717.5"/>
    <n v="405965.08"/>
    <n v="3613.25"/>
    <n v="21998.5"/>
    <n v="54803.96"/>
    <n v="0"/>
    <s v="OIRM CAPITAL PROJECTS"/>
    <x v="50"/>
    <s v="KCSO OIRM IT CAPITAL"/>
    <s v="LAW ENFORCEMENT: ADMINISTRATION"/>
  </r>
  <r>
    <x v="1"/>
    <x v="50"/>
    <x v="19"/>
    <s v="53105"/>
    <s v="5280000"/>
    <x v="0"/>
    <x v="0"/>
    <s v="OTHER CONTRACTUAL PROF SVCS"/>
    <s v="50000-PROGRAM EXPENDITURE BUDGET"/>
    <s v="53000-SERVICES-OTHER CHARGES"/>
    <m/>
    <n v="0"/>
    <n v="0"/>
    <n v="0"/>
    <n v="0"/>
    <n v="0"/>
    <s v="N/A"/>
    <n v="0"/>
    <n v="0"/>
    <n v="0"/>
    <n v="0"/>
    <n v="0"/>
    <n v="0"/>
    <n v="0"/>
    <n v="0"/>
    <n v="0"/>
    <n v="0"/>
    <n v="0"/>
    <n v="0"/>
    <n v="0"/>
    <s v="OIRM CAPITAL PROJECTS"/>
    <x v="50"/>
    <s v="KCSO OIRM IT CAPITAL"/>
    <s v="COMMUNICATIONS  ALARMS AND DISPATCH"/>
  </r>
  <r>
    <x v="1"/>
    <x v="50"/>
    <x v="19"/>
    <s v="53105"/>
    <s v="5280000"/>
    <x v="1"/>
    <x v="0"/>
    <s v="OTHER CONTRACTUAL PROF SVCS"/>
    <s v="50000-PROGRAM EXPENDITURE BUDGET"/>
    <s v="53000-SERVICES-OTHER CHARGES"/>
    <m/>
    <n v="0"/>
    <n v="0"/>
    <n v="0"/>
    <n v="0"/>
    <n v="0"/>
    <s v="N/A"/>
    <n v="0"/>
    <n v="0"/>
    <n v="0"/>
    <n v="0"/>
    <n v="0"/>
    <n v="0"/>
    <n v="0"/>
    <n v="0"/>
    <n v="0"/>
    <n v="0"/>
    <n v="0"/>
    <n v="0"/>
    <n v="0"/>
    <s v="OIRM CAPITAL PROJECTS"/>
    <x v="50"/>
    <s v="KCSO OIRM IT CAPITAL"/>
    <s v="COMMUNICATIONS  ALARMS AND DISPATCH"/>
  </r>
  <r>
    <x v="1"/>
    <x v="50"/>
    <x v="19"/>
    <s v="53106"/>
    <s v="5211000"/>
    <x v="0"/>
    <x v="0"/>
    <s v="PROFESSIONAL SERVICES IT"/>
    <s v="50000-PROGRAM EXPENDITURE BUDGET"/>
    <s v="53000-SERVICES-OTHER CHARGES"/>
    <m/>
    <n v="0"/>
    <n v="0"/>
    <n v="44932.800000000003"/>
    <n v="0"/>
    <n v="-44932.800000000003"/>
    <s v="N/A"/>
    <n v="0"/>
    <n v="0"/>
    <n v="0"/>
    <n v="0"/>
    <n v="0"/>
    <n v="0"/>
    <n v="0"/>
    <n v="0"/>
    <n v="21904.799999999999"/>
    <n v="0"/>
    <n v="23028"/>
    <n v="0"/>
    <n v="0"/>
    <s v="OIRM CAPITAL PROJECTS"/>
    <x v="50"/>
    <s v="KCSO OIRM IT CAPITAL"/>
    <s v="LAW ENFORCEMENT: ADMINISTRATION"/>
  </r>
  <r>
    <x v="1"/>
    <x v="50"/>
    <x v="19"/>
    <s v="53106"/>
    <s v="5211000"/>
    <x v="1"/>
    <x v="0"/>
    <s v="PROFESSIONAL SERVICES IT"/>
    <s v="50000-PROGRAM EXPENDITURE BUDGET"/>
    <s v="53000-SERVICES-OTHER CHARGES"/>
    <m/>
    <n v="0"/>
    <n v="0"/>
    <n v="173240"/>
    <n v="0"/>
    <n v="-173240"/>
    <s v="N/A"/>
    <n v="0"/>
    <n v="0"/>
    <n v="0"/>
    <n v="173240"/>
    <n v="0"/>
    <n v="0"/>
    <n v="0"/>
    <n v="0"/>
    <n v="0"/>
    <n v="0"/>
    <n v="0"/>
    <n v="0"/>
    <n v="0"/>
    <s v="OIRM CAPITAL PROJECTS"/>
    <x v="50"/>
    <s v="KCSO OIRM IT CAPITAL"/>
    <s v="LAW ENFORCEMENT: ADMINISTRATION"/>
  </r>
  <r>
    <x v="1"/>
    <x v="50"/>
    <x v="19"/>
    <s v="53310"/>
    <s v="5211000"/>
    <x v="1"/>
    <x v="0"/>
    <s v="TRAVEL SUBSISTENCE IN STATE"/>
    <s v="50000-PROGRAM EXPENDITURE BUDGET"/>
    <s v="53000-SERVICES-OTHER CHARGES"/>
    <m/>
    <n v="0"/>
    <n v="0"/>
    <n v="264"/>
    <n v="0"/>
    <n v="-264"/>
    <s v="N/A"/>
    <n v="0"/>
    <n v="0"/>
    <n v="264"/>
    <n v="0"/>
    <n v="0"/>
    <n v="0"/>
    <n v="0"/>
    <n v="0"/>
    <n v="0"/>
    <n v="0"/>
    <n v="0"/>
    <n v="0"/>
    <n v="0"/>
    <s v="OIRM CAPITAL PROJECTS"/>
    <x v="50"/>
    <s v="KCSO OIRM IT CAPITAL"/>
    <s v="LAW ENFORCEMENT: ADMINISTRATION"/>
  </r>
  <r>
    <x v="1"/>
    <x v="50"/>
    <x v="19"/>
    <s v="53311"/>
    <s v="5211000"/>
    <x v="0"/>
    <x v="0"/>
    <s v="TRAVEL SUBSISTENCE OUT OF STATE"/>
    <s v="50000-PROGRAM EXPENDITURE BUDGET"/>
    <s v="53000-SERVICES-OTHER CHARGES"/>
    <m/>
    <n v="0"/>
    <n v="0"/>
    <n v="764.80000000000007"/>
    <n v="0"/>
    <n v="-764.80000000000007"/>
    <s v="N/A"/>
    <n v="0"/>
    <n v="0"/>
    <n v="0"/>
    <n v="0"/>
    <n v="0"/>
    <n v="0"/>
    <n v="0"/>
    <n v="0"/>
    <n v="0"/>
    <n v="0"/>
    <n v="0"/>
    <n v="764.80000000000007"/>
    <n v="0"/>
    <s v="OIRM CAPITAL PROJECTS"/>
    <x v="50"/>
    <s v="KCSO OIRM IT CAPITAL"/>
    <s v="LAW ENFORCEMENT: ADMINISTRATION"/>
  </r>
  <r>
    <x v="1"/>
    <x v="50"/>
    <x v="19"/>
    <s v="53311"/>
    <s v="5211000"/>
    <x v="1"/>
    <x v="0"/>
    <s v="TRAVEL SUBSISTENCE OUT OF STATE"/>
    <s v="50000-PROGRAM EXPENDITURE BUDGET"/>
    <s v="53000-SERVICES-OTHER CHARGES"/>
    <m/>
    <n v="0"/>
    <n v="0"/>
    <n v="418.49"/>
    <n v="0"/>
    <n v="-418.49"/>
    <s v="N/A"/>
    <n v="0"/>
    <n v="0"/>
    <n v="418.49"/>
    <n v="0"/>
    <n v="0"/>
    <n v="0"/>
    <n v="0"/>
    <n v="0"/>
    <n v="0"/>
    <n v="0"/>
    <n v="0"/>
    <n v="0"/>
    <n v="0"/>
    <s v="OIRM CAPITAL PROJECTS"/>
    <x v="50"/>
    <s v="KCSO OIRM IT CAPITAL"/>
    <s v="LAW ENFORCEMENT: ADMINISTRATION"/>
  </r>
  <r>
    <x v="1"/>
    <x v="50"/>
    <x v="19"/>
    <s v="53330"/>
    <s v="5211000"/>
    <x v="0"/>
    <x v="0"/>
    <s v="PURCHASED TRANSPORTATION"/>
    <s v="50000-PROGRAM EXPENDITURE BUDGET"/>
    <s v="53000-SERVICES-OTHER CHARGES"/>
    <m/>
    <n v="0"/>
    <n v="0"/>
    <n v="36"/>
    <n v="0"/>
    <n v="-36"/>
    <s v="N/A"/>
    <n v="0"/>
    <n v="0"/>
    <n v="0"/>
    <n v="0"/>
    <n v="0"/>
    <n v="0"/>
    <n v="0"/>
    <n v="0"/>
    <n v="0"/>
    <n v="0"/>
    <n v="0"/>
    <n v="36"/>
    <n v="0"/>
    <s v="OIRM CAPITAL PROJECTS"/>
    <x v="50"/>
    <s v="KCSO OIRM IT CAPITAL"/>
    <s v="LAW ENFORCEMENT: ADMINISTRATION"/>
  </r>
  <r>
    <x v="1"/>
    <x v="50"/>
    <x v="19"/>
    <s v="53330"/>
    <s v="5211000"/>
    <x v="1"/>
    <x v="0"/>
    <s v="PURCHASED TRANSPORTATION"/>
    <s v="50000-PROGRAM EXPENDITURE BUDGET"/>
    <s v="53000-SERVICES-OTHER CHARGES"/>
    <m/>
    <n v="0"/>
    <n v="0"/>
    <n v="403.58"/>
    <n v="0"/>
    <n v="-403.58"/>
    <s v="N/A"/>
    <n v="0"/>
    <n v="0"/>
    <n v="403.58"/>
    <n v="0"/>
    <n v="0"/>
    <n v="0"/>
    <n v="0"/>
    <n v="0"/>
    <n v="0"/>
    <n v="0"/>
    <n v="0"/>
    <n v="0"/>
    <n v="0"/>
    <s v="OIRM CAPITAL PROJECTS"/>
    <x v="50"/>
    <s v="KCSO OIRM IT CAPITAL"/>
    <s v="LAW ENFORCEMENT: ADMINISTRATION"/>
  </r>
  <r>
    <x v="1"/>
    <x v="50"/>
    <x v="19"/>
    <s v="53891"/>
    <s v="0000000"/>
    <x v="1"/>
    <x v="0"/>
    <s v="MISC SERVICES CHARGES TUITION REIMB"/>
    <s v="50000-PROGRAM EXPENDITURE BUDGET"/>
    <s v="53000-SERVICES-OTHER CHARGES"/>
    <m/>
    <n v="0"/>
    <n v="0"/>
    <n v="2397.5"/>
    <n v="0"/>
    <n v="-2397.5"/>
    <s v="N/A"/>
    <n v="0"/>
    <n v="0"/>
    <n v="2397.5"/>
    <n v="0"/>
    <n v="0"/>
    <n v="0"/>
    <n v="0"/>
    <n v="0"/>
    <n v="0"/>
    <n v="0"/>
    <n v="0"/>
    <n v="0"/>
    <n v="0"/>
    <s v="OIRM CAPITAL PROJECTS"/>
    <x v="50"/>
    <s v="KCSO OIRM IT CAPITAL"/>
    <s v="Default"/>
  </r>
  <r>
    <x v="1"/>
    <x v="50"/>
    <x v="19"/>
    <s v="53891"/>
    <s v="5211000"/>
    <x v="1"/>
    <x v="0"/>
    <s v="MISC SERVICES CHARGES TUITION REIMB"/>
    <s v="50000-PROGRAM EXPENDITURE BUDGET"/>
    <s v="53000-SERVICES-OTHER CHARGES"/>
    <m/>
    <n v="0"/>
    <n v="0"/>
    <n v="20"/>
    <n v="0"/>
    <n v="-20"/>
    <s v="N/A"/>
    <n v="0"/>
    <n v="0"/>
    <n v="20"/>
    <n v="0"/>
    <n v="0"/>
    <n v="0"/>
    <n v="0"/>
    <n v="0"/>
    <n v="0"/>
    <n v="0"/>
    <n v="0"/>
    <n v="0"/>
    <n v="0"/>
    <s v="OIRM CAPITAL PROJECTS"/>
    <x v="50"/>
    <s v="KCSO OIRM IT CAPITAL"/>
    <s v="LAW ENFORCEMENT: ADMINISTRATION"/>
  </r>
  <r>
    <x v="1"/>
    <x v="50"/>
    <x v="19"/>
    <s v="55159"/>
    <s v="5211000"/>
    <x v="1"/>
    <x v="0"/>
    <s v="FMD COPY CENTER"/>
    <s v="50000-PROGRAM EXPENDITURE BUDGET"/>
    <s v="55000-INTRAGOVERNMENTAL SERVICES"/>
    <m/>
    <n v="0"/>
    <n v="0"/>
    <n v="967.57"/>
    <n v="0"/>
    <n v="-967.57"/>
    <s v="N/A"/>
    <n v="0"/>
    <n v="0"/>
    <n v="967.57"/>
    <n v="0"/>
    <n v="0"/>
    <n v="0"/>
    <n v="0"/>
    <n v="0"/>
    <n v="0"/>
    <n v="0"/>
    <n v="0"/>
    <n v="0"/>
    <n v="0"/>
    <s v="OIRM CAPITAL PROJECTS"/>
    <x v="50"/>
    <s v="KCSO OIRM IT CAPITAL"/>
    <s v="LAW ENFORCEMENT: ADMINISTRATION"/>
  </r>
  <r>
    <x v="1"/>
    <x v="51"/>
    <x v="11"/>
    <s v="51110"/>
    <s v="5188000"/>
    <x v="0"/>
    <x v="0"/>
    <s v="REGULAR SALARIED EMPLOYEE"/>
    <s v="50000-PROGRAM EXPENDITURE BUDGET"/>
    <s v="51000-WAGES AND BENEFITS"/>
    <s v="51100-SALARIES/WAGES"/>
    <n v="0"/>
    <n v="0"/>
    <n v="0"/>
    <n v="0"/>
    <n v="0"/>
    <s v="N/A"/>
    <n v="0"/>
    <n v="0"/>
    <n v="0"/>
    <n v="0"/>
    <n v="0"/>
    <n v="0"/>
    <n v="0"/>
    <n v="0"/>
    <n v="0"/>
    <n v="0"/>
    <n v="0"/>
    <n v="0"/>
    <n v="0"/>
    <s v="OIRM CAPITAL PROJECTS"/>
    <x v="51"/>
    <s v="OIRM CAPITAL PROJECTS"/>
    <s v="DATA PROCESSING"/>
  </r>
  <r>
    <x v="1"/>
    <x v="51"/>
    <x v="11"/>
    <s v="51110"/>
    <s v="5188000"/>
    <x v="1"/>
    <x v="0"/>
    <s v="REGULAR SALARIED EMPLOYEE"/>
    <s v="50000-PROGRAM EXPENDITURE BUDGET"/>
    <s v="51000-WAGES AND BENEFITS"/>
    <s v="51100-SALARIES/WAGES"/>
    <n v="0"/>
    <n v="0"/>
    <n v="0"/>
    <n v="0"/>
    <n v="0"/>
    <s v="N/A"/>
    <n v="0"/>
    <n v="0"/>
    <n v="0"/>
    <n v="0"/>
    <n v="0"/>
    <n v="0"/>
    <n v="0"/>
    <n v="0"/>
    <n v="0"/>
    <n v="0"/>
    <n v="0"/>
    <n v="0"/>
    <n v="0"/>
    <s v="OIRM CAPITAL PROJECTS"/>
    <x v="51"/>
    <s v="OIRM CAPITAL PROJECTS"/>
    <s v="DATA PROCESSING"/>
  </r>
  <r>
    <x v="1"/>
    <x v="51"/>
    <x v="11"/>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20"/>
    <s v="5188000"/>
    <x v="0"/>
    <x v="0"/>
    <s v="SOCIAL SECURITY MEDICARE FICA"/>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30"/>
    <s v="5188000"/>
    <x v="0"/>
    <x v="0"/>
    <s v="RETIREMENT"/>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51330"/>
    <s v="5188000"/>
    <x v="1"/>
    <x v="0"/>
    <s v="RETIREMENT"/>
    <s v="50000-PROGRAM EXPENDITURE BUDGET"/>
    <s v="51000-WAGES AND BENEFITS"/>
    <s v="51300-PERSONNEL BENEFITS"/>
    <n v="0"/>
    <n v="0"/>
    <n v="0"/>
    <n v="0"/>
    <n v="0"/>
    <s v="N/A"/>
    <n v="0"/>
    <n v="0"/>
    <n v="0"/>
    <n v="0"/>
    <n v="0"/>
    <n v="0"/>
    <n v="0"/>
    <n v="0"/>
    <n v="0"/>
    <n v="0"/>
    <n v="0"/>
    <n v="0"/>
    <n v="0"/>
    <s v="OIRM CAPITAL PROJECTS"/>
    <x v="51"/>
    <s v="OIRM CAPITAL PROJECTS"/>
    <s v="DATA PROCESSING"/>
  </r>
  <r>
    <x v="1"/>
    <x v="51"/>
    <x v="11"/>
    <s v="82100"/>
    <s v="5188000"/>
    <x v="0"/>
    <x v="0"/>
    <s v="EMPLOYER PAID BENEFITS"/>
    <s v="50000-PROGRAM EXPENDITURE BUDGET"/>
    <s v="82000-APPLIED OVERHEAD"/>
    <m/>
    <n v="0"/>
    <n v="0"/>
    <n v="0"/>
    <n v="0"/>
    <n v="0"/>
    <s v="N/A"/>
    <n v="0"/>
    <n v="0"/>
    <n v="0"/>
    <n v="0"/>
    <n v="0"/>
    <n v="0"/>
    <n v="0"/>
    <n v="0"/>
    <n v="0"/>
    <n v="0"/>
    <n v="0"/>
    <n v="0"/>
    <n v="0"/>
    <s v="OIRM CAPITAL PROJECTS"/>
    <x v="51"/>
    <s v="OIRM CAPITAL PROJECTS"/>
    <s v="DATA PROCESSING"/>
  </r>
  <r>
    <x v="1"/>
    <x v="51"/>
    <x v="11"/>
    <s v="82100"/>
    <s v="5188000"/>
    <x v="1"/>
    <x v="0"/>
    <s v="EMPLOYER PAID BENEFITS"/>
    <s v="50000-PROGRAM EXPENDITURE BUDGET"/>
    <s v="82000-APPLIED OVERHEAD"/>
    <m/>
    <n v="0"/>
    <n v="0"/>
    <n v="0"/>
    <n v="0"/>
    <n v="0"/>
    <s v="N/A"/>
    <n v="0"/>
    <n v="0"/>
    <n v="0"/>
    <n v="0"/>
    <n v="0"/>
    <n v="0"/>
    <n v="0"/>
    <n v="0"/>
    <n v="0"/>
    <n v="0"/>
    <n v="0"/>
    <n v="0"/>
    <n v="0"/>
    <s v="OIRM CAPITAL PROJECTS"/>
    <x v="51"/>
    <s v="OIRM CAPITAL PROJECTS"/>
    <s v="DATA PROCESSING"/>
  </r>
  <r>
    <x v="1"/>
    <x v="51"/>
    <x v="11"/>
    <s v="82200"/>
    <s v="5188000"/>
    <x v="0"/>
    <x v="0"/>
    <s v="PAID TIME OFF"/>
    <s v="50000-PROGRAM EXPENDITURE BUDGET"/>
    <s v="82000-APPLIED OVERHEAD"/>
    <m/>
    <n v="0"/>
    <n v="0"/>
    <n v="0"/>
    <n v="0"/>
    <n v="0"/>
    <s v="N/A"/>
    <n v="0"/>
    <n v="0"/>
    <n v="0"/>
    <n v="0"/>
    <n v="0"/>
    <n v="0"/>
    <n v="0"/>
    <n v="0"/>
    <n v="0"/>
    <n v="0"/>
    <n v="0"/>
    <n v="0"/>
    <n v="0"/>
    <s v="OIRM CAPITAL PROJECTS"/>
    <x v="51"/>
    <s v="OIRM CAPITAL PROJECTS"/>
    <s v="DATA PROCESSING"/>
  </r>
  <r>
    <x v="1"/>
    <x v="51"/>
    <x v="11"/>
    <s v="82200"/>
    <s v="5188000"/>
    <x v="1"/>
    <x v="0"/>
    <s v="PAID TIME OFF"/>
    <s v="50000-PROGRAM EXPENDITURE BUDGET"/>
    <s v="82000-APPLIED OVERHEAD"/>
    <m/>
    <n v="0"/>
    <n v="0"/>
    <n v="0"/>
    <n v="0"/>
    <n v="0"/>
    <s v="N/A"/>
    <n v="0"/>
    <n v="0"/>
    <n v="0"/>
    <n v="0"/>
    <n v="0"/>
    <n v="0"/>
    <n v="0"/>
    <n v="0"/>
    <n v="0"/>
    <n v="0"/>
    <n v="0"/>
    <n v="0"/>
    <n v="0"/>
    <s v="OIRM CAPITAL PROJECTS"/>
    <x v="51"/>
    <s v="OIRM CAPITAL PROJECTS"/>
    <s v="DATA PROCESSING"/>
  </r>
  <r>
    <x v="1"/>
    <x v="52"/>
    <x v="17"/>
    <s v="39780"/>
    <s v="0000000"/>
    <x v="0"/>
    <x v="1"/>
    <s v="CONTRIB CURRENT EXPENSE"/>
    <s v="R3000-REVENUE"/>
    <s v="R3900-OTHER FINANCING SOURCES"/>
    <m/>
    <n v="0"/>
    <n v="0"/>
    <n v="0"/>
    <n v="0"/>
    <n v="0"/>
    <s v="N/A"/>
    <n v="0"/>
    <n v="0"/>
    <n v="0"/>
    <n v="0"/>
    <n v="0"/>
    <n v="0"/>
    <n v="0"/>
    <n v="0"/>
    <n v="0"/>
    <n v="0"/>
    <n v="0"/>
    <n v="0"/>
    <n v="0"/>
    <s v="OIRM CAPITAL PROJECTS"/>
    <x v="52"/>
    <s v="OIRM KCSC IT CAPITAL"/>
    <s v="Default"/>
  </r>
  <r>
    <x v="1"/>
    <x v="52"/>
    <x v="17"/>
    <s v="39780"/>
    <s v="0000000"/>
    <x v="1"/>
    <x v="1"/>
    <s v="CONTRIB CURRENT EXPENSE"/>
    <s v="R3000-REVENUE"/>
    <s v="R3900-OTHER FINANCING SOURCES"/>
    <m/>
    <n v="0"/>
    <n v="0"/>
    <n v="0"/>
    <n v="0"/>
    <n v="0"/>
    <s v="N/A"/>
    <n v="0"/>
    <n v="0"/>
    <n v="0"/>
    <n v="0"/>
    <n v="0"/>
    <n v="0"/>
    <n v="0"/>
    <n v="0"/>
    <n v="0"/>
    <n v="0"/>
    <n v="0"/>
    <n v="0"/>
    <n v="0"/>
    <s v="OIRM CAPITAL PROJECTS"/>
    <x v="52"/>
    <s v="OIRM KCSC IT CAPITAL"/>
    <s v="Default"/>
  </r>
  <r>
    <x v="1"/>
    <x v="52"/>
    <x v="17"/>
    <s v="51110"/>
    <s v="5188000"/>
    <x v="0"/>
    <x v="0"/>
    <s v="REGULAR SALARIED EMPLOYEE"/>
    <s v="50000-PROGRAM EXPENDITURE BUDGET"/>
    <s v="51000-WAGES AND BENEFITS"/>
    <s v="51100-SALARIES/WAGES"/>
    <n v="0"/>
    <n v="0"/>
    <n v="57820.24"/>
    <n v="0"/>
    <n v="-57820.24"/>
    <s v="N/A"/>
    <n v="0"/>
    <n v="0"/>
    <n v="0"/>
    <n v="0"/>
    <n v="0"/>
    <n v="0"/>
    <n v="0"/>
    <n v="0"/>
    <n v="45326.85"/>
    <n v="7398.4800000000005"/>
    <n v="0"/>
    <n v="5094.91"/>
    <n v="0"/>
    <s v="OIRM CAPITAL PROJECTS"/>
    <x v="52"/>
    <s v="OIRM KCSC IT CAPITAL"/>
    <s v="DATA PROCESSING"/>
  </r>
  <r>
    <x v="1"/>
    <x v="52"/>
    <x v="17"/>
    <s v="51110"/>
    <s v="5188000"/>
    <x v="1"/>
    <x v="0"/>
    <s v="REGULAR SALARIED EMPLOYEE"/>
    <s v="50000-PROGRAM EXPENDITURE BUDGET"/>
    <s v="51000-WAGES AND BENEFITS"/>
    <s v="51100-SALARIES/WAGES"/>
    <n v="0"/>
    <n v="0"/>
    <n v="0"/>
    <n v="0"/>
    <n v="0"/>
    <s v="N/A"/>
    <n v="0"/>
    <n v="0"/>
    <n v="0"/>
    <n v="0"/>
    <n v="0"/>
    <n v="0"/>
    <n v="0"/>
    <n v="0"/>
    <n v="0"/>
    <n v="0"/>
    <n v="0"/>
    <n v="0"/>
    <n v="0"/>
    <s v="OIRM CAPITAL PROJECTS"/>
    <x v="52"/>
    <s v="OIRM KCSC IT CAPITAL"/>
    <s v="DATA PROCESSING"/>
  </r>
  <r>
    <x v="1"/>
    <x v="52"/>
    <x v="17"/>
    <s v="51120"/>
    <s v="5188000"/>
    <x v="0"/>
    <x v="0"/>
    <s v="TEMPORARY"/>
    <s v="50000-PROGRAM EXPENDITURE BUDGET"/>
    <s v="51000-WAGES AND BENEFITS"/>
    <s v="51100-SALARIES/WAGES"/>
    <n v="0"/>
    <n v="0"/>
    <n v="13697.65"/>
    <n v="0"/>
    <n v="-13697.65"/>
    <s v="N/A"/>
    <n v="0"/>
    <n v="0"/>
    <n v="0"/>
    <n v="0"/>
    <n v="0"/>
    <n v="0"/>
    <n v="0"/>
    <n v="0"/>
    <n v="8811.8700000000008"/>
    <n v="2373.1"/>
    <n v="0"/>
    <n v="2512.6799999999998"/>
    <n v="0"/>
    <s v="OIRM CAPITAL PROJECTS"/>
    <x v="52"/>
    <s v="OIRM KCSC IT CAPITAL"/>
    <s v="DATA PROCESSING"/>
  </r>
  <r>
    <x v="1"/>
    <x v="52"/>
    <x v="17"/>
    <s v="51120"/>
    <s v="5188000"/>
    <x v="1"/>
    <x v="0"/>
    <s v="TEMPORARY"/>
    <s v="50000-PROGRAM EXPENDITURE BUDGET"/>
    <s v="51000-WAGES AND BENEFITS"/>
    <s v="51100-SALARIES/WAGES"/>
    <n v="0"/>
    <n v="0"/>
    <n v="0"/>
    <n v="0"/>
    <n v="0"/>
    <s v="N/A"/>
    <n v="0"/>
    <n v="0"/>
    <n v="0"/>
    <n v="0"/>
    <n v="0"/>
    <n v="0"/>
    <n v="0"/>
    <n v="0"/>
    <n v="0"/>
    <n v="0"/>
    <n v="0"/>
    <n v="0"/>
    <n v="0"/>
    <s v="OIRM CAPITAL PROJECTS"/>
    <x v="52"/>
    <s v="OIRM KCSC IT CAPITAL"/>
    <s v="DATA PROCESSING"/>
  </r>
  <r>
    <x v="1"/>
    <x v="52"/>
    <x v="17"/>
    <s v="51315"/>
    <s v="5188000"/>
    <x v="0"/>
    <x v="0"/>
    <s v="MED DENTAL LIFE INS BENEFITS/NON 587"/>
    <s v="50000-PROGRAM EXPENDITURE BUDGET"/>
    <s v="51000-WAGES AND BENEFITS"/>
    <s v="51300-PERSONNEL BENEFITS"/>
    <n v="0"/>
    <n v="0"/>
    <n v="27363"/>
    <n v="0"/>
    <n v="-27363"/>
    <s v="N/A"/>
    <n v="0"/>
    <n v="0"/>
    <n v="0"/>
    <n v="0"/>
    <n v="0"/>
    <n v="0"/>
    <n v="0"/>
    <n v="0"/>
    <n v="19545"/>
    <n v="3909"/>
    <n v="0"/>
    <n v="3909"/>
    <n v="0"/>
    <s v="OIRM CAPITAL PROJECTS"/>
    <x v="52"/>
    <s v="OIRM KCSC IT CAPITAL"/>
    <s v="DATA PROCESSING"/>
  </r>
  <r>
    <x v="1"/>
    <x v="52"/>
    <x v="17"/>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52"/>
    <s v="OIRM KCSC IT CAPITAL"/>
    <s v="DATA PROCESSING"/>
  </r>
  <r>
    <x v="1"/>
    <x v="52"/>
    <x v="17"/>
    <s v="51320"/>
    <s v="5188000"/>
    <x v="0"/>
    <x v="0"/>
    <s v="SOCIAL SECURITY MEDICARE FICA"/>
    <s v="50000-PROGRAM EXPENDITURE BUDGET"/>
    <s v="51000-WAGES AND BENEFITS"/>
    <s v="51300-PERSONNEL BENEFITS"/>
    <n v="0"/>
    <n v="0"/>
    <n v="5471.1900000000005"/>
    <n v="0"/>
    <n v="-5471.1900000000005"/>
    <s v="N/A"/>
    <n v="0"/>
    <n v="0"/>
    <n v="0"/>
    <n v="0"/>
    <n v="0"/>
    <n v="0"/>
    <n v="0"/>
    <n v="0"/>
    <n v="4141.6900000000005"/>
    <n v="747.52"/>
    <n v="0"/>
    <n v="581.98"/>
    <n v="0"/>
    <s v="OIRM CAPITAL PROJECTS"/>
    <x v="52"/>
    <s v="OIRM KCSC IT CAPITAL"/>
    <s v="DATA PROCESSING"/>
  </r>
  <r>
    <x v="1"/>
    <x v="52"/>
    <x v="17"/>
    <s v="51320"/>
    <s v="5188000"/>
    <x v="1"/>
    <x v="0"/>
    <s v="SOCIAL SECURITY MEDICARE FICA"/>
    <s v="50000-PROGRAM EXPENDITURE BUDGET"/>
    <s v="51000-WAGES AND BENEFITS"/>
    <s v="51300-PERSONNEL BENEFITS"/>
    <n v="0"/>
    <n v="0"/>
    <n v="0"/>
    <n v="0"/>
    <n v="0"/>
    <s v="N/A"/>
    <n v="0"/>
    <n v="0"/>
    <n v="0"/>
    <n v="0"/>
    <n v="0"/>
    <n v="0"/>
    <n v="0"/>
    <n v="0"/>
    <n v="0"/>
    <n v="0"/>
    <n v="0"/>
    <n v="0"/>
    <n v="0"/>
    <s v="OIRM CAPITAL PROJECTS"/>
    <x v="52"/>
    <s v="OIRM KCSC IT CAPITAL"/>
    <s v="DATA PROCESSING"/>
  </r>
  <r>
    <x v="1"/>
    <x v="52"/>
    <x v="17"/>
    <s v="52181"/>
    <s v="5188000"/>
    <x v="1"/>
    <x v="0"/>
    <s v="INVENTORY EQUIP 5K UNDER"/>
    <s v="50000-PROGRAM EXPENDITURE BUDGET"/>
    <s v="52000-SUPPLIES"/>
    <m/>
    <n v="0"/>
    <n v="0"/>
    <n v="6136.46"/>
    <n v="0"/>
    <n v="-6136.46"/>
    <s v="N/A"/>
    <n v="0"/>
    <n v="0"/>
    <n v="0"/>
    <n v="0"/>
    <n v="0"/>
    <n v="0"/>
    <n v="0"/>
    <n v="0"/>
    <n v="0"/>
    <n v="0"/>
    <n v="0"/>
    <n v="6136.46"/>
    <n v="0"/>
    <s v="OIRM CAPITAL PROJECTS"/>
    <x v="52"/>
    <s v="OIRM KCSC IT CAPITAL"/>
    <s v="DATA PROCESSING"/>
  </r>
  <r>
    <x v="1"/>
    <x v="52"/>
    <x v="17"/>
    <s v="52189"/>
    <s v="5188000"/>
    <x v="1"/>
    <x v="0"/>
    <s v="SOFTWARE NONCAP"/>
    <s v="50000-PROGRAM EXPENDITURE BUDGET"/>
    <s v="52000-SUPPLIES"/>
    <m/>
    <n v="0"/>
    <n v="0"/>
    <n v="982.22"/>
    <n v="0"/>
    <n v="-982.22"/>
    <s v="N/A"/>
    <n v="0"/>
    <n v="0"/>
    <n v="0"/>
    <n v="0"/>
    <n v="0"/>
    <n v="0"/>
    <n v="0"/>
    <n v="0"/>
    <n v="0"/>
    <n v="0"/>
    <n v="0"/>
    <n v="982.22"/>
    <n v="0"/>
    <s v="OIRM CAPITAL PROJECTS"/>
    <x v="52"/>
    <s v="OIRM KCSC IT CAPITAL"/>
    <s v="DATA PROCESSING"/>
  </r>
  <r>
    <x v="1"/>
    <x v="52"/>
    <x v="17"/>
    <s v="52202"/>
    <s v="5188000"/>
    <x v="0"/>
    <x v="0"/>
    <s v="SUPPLIES MISCELLANEOUS"/>
    <s v="50000-PROGRAM EXPENDITURE BUDGET"/>
    <s v="52000-SUPPLIES"/>
    <m/>
    <n v="0"/>
    <n v="0"/>
    <n v="498.16"/>
    <n v="0"/>
    <n v="-498.16"/>
    <s v="N/A"/>
    <n v="0"/>
    <n v="0"/>
    <n v="0"/>
    <n v="0"/>
    <n v="0"/>
    <n v="0"/>
    <n v="0"/>
    <n v="0"/>
    <n v="0"/>
    <n v="0"/>
    <n v="0"/>
    <n v="498.16"/>
    <n v="0"/>
    <s v="OIRM CAPITAL PROJECTS"/>
    <x v="52"/>
    <s v="OIRM KCSC IT CAPITAL"/>
    <s v="DATA PROCESSING"/>
  </r>
  <r>
    <x v="1"/>
    <x v="52"/>
    <x v="17"/>
    <s v="52202"/>
    <s v="5188000"/>
    <x v="1"/>
    <x v="0"/>
    <s v="SUPPLIES MISCELLANEOUS"/>
    <s v="50000-PROGRAM EXPENDITURE BUDGET"/>
    <s v="52000-SUPPLIES"/>
    <m/>
    <n v="0"/>
    <n v="0"/>
    <n v="0"/>
    <n v="0"/>
    <n v="0"/>
    <s v="N/A"/>
    <n v="0"/>
    <n v="0"/>
    <n v="0"/>
    <n v="0"/>
    <n v="0"/>
    <n v="0"/>
    <n v="0"/>
    <n v="0"/>
    <n v="0"/>
    <n v="0"/>
    <n v="0"/>
    <n v="0"/>
    <n v="0"/>
    <s v="OIRM CAPITAL PROJECTS"/>
    <x v="52"/>
    <s v="OIRM KCSC IT CAPITAL"/>
    <s v="DATA PROCESSING"/>
  </r>
  <r>
    <x v="1"/>
    <x v="52"/>
    <x v="17"/>
    <s v="55010"/>
    <s v="5188000"/>
    <x v="1"/>
    <x v="0"/>
    <s v="MOTOR POOL ER R SERVICE"/>
    <s v="50000-PROGRAM EXPENDITURE BUDGET"/>
    <s v="55000-INTRAGOVERNMENTAL SERVICES"/>
    <m/>
    <n v="0"/>
    <n v="0"/>
    <n v="238"/>
    <n v="0"/>
    <n v="-238"/>
    <s v="N/A"/>
    <n v="0"/>
    <n v="0"/>
    <n v="0"/>
    <n v="0"/>
    <n v="0"/>
    <n v="0"/>
    <n v="238"/>
    <n v="0"/>
    <n v="0"/>
    <n v="0"/>
    <n v="0"/>
    <n v="0"/>
    <n v="0"/>
    <s v="OIRM CAPITAL PROJECTS"/>
    <x v="52"/>
    <s v="OIRM KCSC IT CAPITAL"/>
    <s v="DATA PROCESSING"/>
  </r>
  <r>
    <x v="1"/>
    <x v="52"/>
    <x v="17"/>
    <s v="55023"/>
    <s v="5188000"/>
    <x v="0"/>
    <x v="0"/>
    <s v="ITS NEW DEVELOPMENT"/>
    <s v="50000-PROGRAM EXPENDITURE BUDGET"/>
    <s v="55000-INTRAGOVERNMENTAL SERVICES"/>
    <m/>
    <n v="0"/>
    <n v="0"/>
    <n v="147506.09"/>
    <n v="0"/>
    <n v="-147506.09"/>
    <s v="N/A"/>
    <n v="0"/>
    <n v="0"/>
    <n v="0"/>
    <n v="0"/>
    <n v="0"/>
    <n v="0"/>
    <n v="0"/>
    <n v="0"/>
    <n v="82532.66"/>
    <n v="17600.510000000002"/>
    <n v="0"/>
    <n v="47372.92"/>
    <n v="0"/>
    <s v="OIRM CAPITAL PROJECTS"/>
    <x v="52"/>
    <s v="OIRM KCSC IT CAPITAL"/>
    <s v="DATA PROCESSING"/>
  </r>
  <r>
    <x v="1"/>
    <x v="52"/>
    <x v="17"/>
    <s v="55023"/>
    <s v="5188000"/>
    <x v="1"/>
    <x v="0"/>
    <s v="ITS NEW DEVELOPMENT"/>
    <s v="50000-PROGRAM EXPENDITURE BUDGET"/>
    <s v="55000-INTRAGOVERNMENTAL SERVICES"/>
    <m/>
    <n v="0"/>
    <n v="0"/>
    <n v="77323.41"/>
    <n v="0"/>
    <n v="-77323.41"/>
    <s v="N/A"/>
    <n v="0"/>
    <n v="0"/>
    <n v="0"/>
    <n v="0"/>
    <n v="0"/>
    <n v="0"/>
    <n v="41435.040000000001"/>
    <n v="0"/>
    <n v="0"/>
    <n v="35888.370000000003"/>
    <n v="0"/>
    <n v="0"/>
    <n v="0"/>
    <s v="OIRM CAPITAL PROJECTS"/>
    <x v="52"/>
    <s v="OIRM KCSC IT CAPITAL"/>
    <s v="DATA PROCESSING"/>
  </r>
  <r>
    <x v="1"/>
    <x v="52"/>
    <x v="17"/>
    <s v="56741"/>
    <s v="5188000"/>
    <x v="0"/>
    <x v="0"/>
    <s v="EDP HARDWARE"/>
    <s v="50000-PROGRAM EXPENDITURE BUDGET"/>
    <s v="56000-CAPITAL OUTLAY"/>
    <m/>
    <n v="0"/>
    <n v="0"/>
    <n v="14999.31"/>
    <n v="0"/>
    <n v="-14999.31"/>
    <s v="N/A"/>
    <n v="0"/>
    <n v="0"/>
    <n v="0"/>
    <n v="0"/>
    <n v="0"/>
    <n v="0"/>
    <n v="14999.31"/>
    <n v="0"/>
    <n v="0"/>
    <n v="0"/>
    <n v="0"/>
    <n v="0"/>
    <n v="0"/>
    <s v="OIRM CAPITAL PROJECTS"/>
    <x v="52"/>
    <s v="OIRM KCSC IT CAPITAL"/>
    <s v="DATA PROCESSING"/>
  </r>
  <r>
    <x v="1"/>
    <x v="52"/>
    <x v="17"/>
    <s v="56741"/>
    <s v="5188000"/>
    <x v="1"/>
    <x v="0"/>
    <s v="EDP HARDWARE"/>
    <s v="50000-PROGRAM EXPENDITURE BUDGET"/>
    <s v="56000-CAPITAL OUTLAY"/>
    <m/>
    <n v="0"/>
    <n v="0"/>
    <n v="0"/>
    <n v="0"/>
    <n v="0"/>
    <s v="N/A"/>
    <n v="0"/>
    <n v="0"/>
    <n v="0"/>
    <n v="0"/>
    <n v="0"/>
    <n v="0"/>
    <n v="0"/>
    <n v="0"/>
    <n v="0"/>
    <n v="0"/>
    <n v="0"/>
    <n v="0"/>
    <n v="0"/>
    <s v="OIRM CAPITAL PROJECTS"/>
    <x v="52"/>
    <s v="OIRM KCSC IT CAPITAL"/>
    <s v="DATA PROCESSING"/>
  </r>
  <r>
    <x v="1"/>
    <x v="52"/>
    <x v="2"/>
    <s v="51120"/>
    <s v="5188000"/>
    <x v="0"/>
    <x v="0"/>
    <s v="TEMPORARY"/>
    <s v="50000-PROGRAM EXPENDITURE BUDGET"/>
    <s v="51000-WAGES AND BENEFITS"/>
    <s v="51100-SALARIES/WAGES"/>
    <n v="0"/>
    <n v="0"/>
    <n v="-104352.08"/>
    <n v="0"/>
    <n v="104352.08"/>
    <s v="N/A"/>
    <n v="0"/>
    <n v="0"/>
    <n v="0"/>
    <n v="0"/>
    <n v="0"/>
    <n v="0"/>
    <n v="0"/>
    <n v="0"/>
    <n v="0"/>
    <n v="0"/>
    <n v="0"/>
    <n v="0"/>
    <n v="-104352.08"/>
    <s v="OIRM CAPITAL PROJECTS"/>
    <x v="52"/>
    <s v="GAAP ADJUSTMENTS"/>
    <s v="DATA PROCESSING"/>
  </r>
  <r>
    <x v="1"/>
    <x v="52"/>
    <x v="2"/>
    <s v="51120"/>
    <s v="5188000"/>
    <x v="1"/>
    <x v="0"/>
    <s v="TEMPORARY"/>
    <s v="50000-PROGRAM EXPENDITURE BUDGET"/>
    <s v="51000-WAGES AND BENEFITS"/>
    <s v="51100-SALARIES/WAGES"/>
    <n v="0"/>
    <n v="0"/>
    <n v="0"/>
    <n v="0"/>
    <n v="0"/>
    <s v="N/A"/>
    <n v="0"/>
    <n v="0"/>
    <n v="0"/>
    <n v="0"/>
    <n v="0"/>
    <n v="0"/>
    <n v="0"/>
    <n v="0"/>
    <n v="0"/>
    <n v="0"/>
    <n v="0"/>
    <n v="0"/>
    <n v="0"/>
    <s v="OIRM CAPITAL PROJECTS"/>
    <x v="52"/>
    <s v="GAAP ADJUSTMENTS"/>
    <s v="DATA PROCESSING"/>
  </r>
  <r>
    <x v="1"/>
    <x v="52"/>
    <x v="2"/>
    <s v="52181"/>
    <s v="5188000"/>
    <x v="1"/>
    <x v="0"/>
    <s v="INVENTORY EQUIP 5K UNDER"/>
    <s v="50000-PROGRAM EXPENDITURE BUDGET"/>
    <s v="52000-SUPPLIES"/>
    <m/>
    <n v="0"/>
    <n v="0"/>
    <n v="-6136.46"/>
    <n v="0"/>
    <n v="6136.46"/>
    <s v="N/A"/>
    <n v="0"/>
    <n v="0"/>
    <n v="0"/>
    <n v="0"/>
    <n v="0"/>
    <n v="0"/>
    <n v="0"/>
    <n v="0"/>
    <n v="0"/>
    <n v="0"/>
    <n v="0"/>
    <n v="0"/>
    <n v="-6136.46"/>
    <s v="OIRM CAPITAL PROJECTS"/>
    <x v="52"/>
    <s v="GAAP ADJUSTMENTS"/>
    <s v="DATA PROCESSING"/>
  </r>
  <r>
    <x v="1"/>
    <x v="52"/>
    <x v="2"/>
    <s v="52189"/>
    <s v="5188000"/>
    <x v="1"/>
    <x v="0"/>
    <s v="SOFTWARE NONCAP"/>
    <s v="50000-PROGRAM EXPENDITURE BUDGET"/>
    <s v="52000-SUPPLIES"/>
    <m/>
    <n v="0"/>
    <n v="0"/>
    <n v="-982.22"/>
    <n v="0"/>
    <n v="982.22"/>
    <s v="N/A"/>
    <n v="0"/>
    <n v="0"/>
    <n v="0"/>
    <n v="0"/>
    <n v="0"/>
    <n v="0"/>
    <n v="0"/>
    <n v="0"/>
    <n v="0"/>
    <n v="0"/>
    <n v="0"/>
    <n v="0"/>
    <n v="-982.22"/>
    <s v="OIRM CAPITAL PROJECTS"/>
    <x v="52"/>
    <s v="GAAP ADJUSTMENTS"/>
    <s v="DATA PROCESSING"/>
  </r>
  <r>
    <x v="1"/>
    <x v="52"/>
    <x v="2"/>
    <s v="52202"/>
    <s v="5188000"/>
    <x v="0"/>
    <x v="0"/>
    <s v="SUPPLIES MISCELLANEOUS"/>
    <s v="50000-PROGRAM EXPENDITURE BUDGET"/>
    <s v="52000-SUPPLIES"/>
    <m/>
    <n v="0"/>
    <n v="0"/>
    <n v="-498.16"/>
    <n v="0"/>
    <n v="498.16"/>
    <s v="N/A"/>
    <n v="0"/>
    <n v="0"/>
    <n v="0"/>
    <n v="0"/>
    <n v="0"/>
    <n v="0"/>
    <n v="0"/>
    <n v="0"/>
    <n v="0"/>
    <n v="0"/>
    <n v="0"/>
    <n v="0"/>
    <n v="-498.16"/>
    <s v="OIRM CAPITAL PROJECTS"/>
    <x v="52"/>
    <s v="GAAP ADJUSTMENTS"/>
    <s v="DATA PROCESSING"/>
  </r>
  <r>
    <x v="1"/>
    <x v="52"/>
    <x v="2"/>
    <s v="52202"/>
    <s v="5188000"/>
    <x v="1"/>
    <x v="0"/>
    <s v="SUPPLIES MISCELLANEOUS"/>
    <s v="50000-PROGRAM EXPENDITURE BUDGET"/>
    <s v="52000-SUPPLIES"/>
    <m/>
    <n v="0"/>
    <n v="0"/>
    <n v="0"/>
    <n v="0"/>
    <n v="0"/>
    <s v="N/A"/>
    <n v="0"/>
    <n v="0"/>
    <n v="0"/>
    <n v="0"/>
    <n v="0"/>
    <n v="0"/>
    <n v="0"/>
    <n v="0"/>
    <n v="0"/>
    <n v="0"/>
    <n v="0"/>
    <n v="0"/>
    <n v="0"/>
    <s v="OIRM CAPITAL PROJECTS"/>
    <x v="52"/>
    <s v="GAAP ADJUSTMENTS"/>
    <s v="DATA PROCESSING"/>
  </r>
  <r>
    <x v="1"/>
    <x v="52"/>
    <x v="2"/>
    <s v="55010"/>
    <s v="5188000"/>
    <x v="1"/>
    <x v="0"/>
    <s v="MOTOR POOL ER R SERVICE"/>
    <s v="50000-PROGRAM EXPENDITURE BUDGET"/>
    <s v="55000-INTRAGOVERNMENTAL SERVICES"/>
    <m/>
    <n v="0"/>
    <n v="0"/>
    <n v="-238"/>
    <n v="0"/>
    <n v="238"/>
    <s v="N/A"/>
    <n v="0"/>
    <n v="0"/>
    <n v="0"/>
    <n v="0"/>
    <n v="0"/>
    <n v="0"/>
    <n v="0"/>
    <n v="0"/>
    <n v="0"/>
    <n v="0"/>
    <n v="0"/>
    <n v="0"/>
    <n v="-238"/>
    <s v="OIRM CAPITAL PROJECTS"/>
    <x v="52"/>
    <s v="GAAP ADJUSTMENTS"/>
    <s v="DATA PROCESSING"/>
  </r>
  <r>
    <x v="1"/>
    <x v="52"/>
    <x v="2"/>
    <s v="55023"/>
    <s v="5188000"/>
    <x v="1"/>
    <x v="0"/>
    <s v="ITS NEW DEVELOPMENT"/>
    <s v="50000-PROGRAM EXPENDITURE BUDGET"/>
    <s v="55000-INTRAGOVERNMENTAL SERVICES"/>
    <m/>
    <n v="0"/>
    <n v="0"/>
    <n v="-77323.41"/>
    <n v="0"/>
    <n v="77323.41"/>
    <s v="N/A"/>
    <n v="0"/>
    <n v="0"/>
    <n v="0"/>
    <n v="0"/>
    <n v="0"/>
    <n v="0"/>
    <n v="0"/>
    <n v="0"/>
    <n v="0"/>
    <n v="0"/>
    <n v="0"/>
    <n v="0"/>
    <n v="-77323.41"/>
    <s v="OIRM CAPITAL PROJECTS"/>
    <x v="52"/>
    <s v="GAAP ADJUSTMENTS"/>
    <s v="DATA PROCESSING"/>
  </r>
  <r>
    <x v="1"/>
    <x v="52"/>
    <x v="2"/>
    <s v="55050"/>
    <s v="5188000"/>
    <x v="0"/>
    <x v="0"/>
    <s v="ROAD EQUIP ER R"/>
    <s v="50000-PROGRAM EXPENDITURE BUDGET"/>
    <s v="55000-INTRAGOVERNMENTAL SERVICES"/>
    <m/>
    <n v="0"/>
    <n v="0"/>
    <n v="-147506.09"/>
    <n v="0"/>
    <n v="147506.09"/>
    <s v="N/A"/>
    <n v="0"/>
    <n v="0"/>
    <n v="0"/>
    <n v="0"/>
    <n v="0"/>
    <n v="0"/>
    <n v="0"/>
    <n v="0"/>
    <n v="0"/>
    <n v="0"/>
    <n v="0"/>
    <n v="0"/>
    <n v="-147506.09"/>
    <s v="OIRM CAPITAL PROJECTS"/>
    <x v="52"/>
    <s v="GAAP ADJUSTMENTS"/>
    <s v="DATA PROCESSING"/>
  </r>
  <r>
    <x v="1"/>
    <x v="52"/>
    <x v="2"/>
    <s v="55050"/>
    <s v="5188000"/>
    <x v="1"/>
    <x v="0"/>
    <s v="ROAD EQUIP ER R"/>
    <s v="50000-PROGRAM EXPENDITURE BUDGET"/>
    <s v="55000-INTRAGOVERNMENTAL SERVICES"/>
    <m/>
    <n v="0"/>
    <n v="0"/>
    <n v="0"/>
    <n v="0"/>
    <n v="0"/>
    <s v="N/A"/>
    <n v="0"/>
    <n v="0"/>
    <n v="0"/>
    <n v="0"/>
    <n v="0"/>
    <n v="0"/>
    <n v="0"/>
    <n v="0"/>
    <n v="0"/>
    <n v="0"/>
    <n v="0"/>
    <n v="0"/>
    <n v="0"/>
    <s v="OIRM CAPITAL PROJECTS"/>
    <x v="52"/>
    <s v="GAAP ADJUSTMENTS"/>
    <s v="DATA PROCESSING"/>
  </r>
  <r>
    <x v="1"/>
    <x v="52"/>
    <x v="2"/>
    <s v="56741"/>
    <s v="5188000"/>
    <x v="0"/>
    <x v="0"/>
    <s v="EDP HARDWARE"/>
    <s v="50000-PROGRAM EXPENDITURE BUDGET"/>
    <s v="56000-CAPITAL OUTLAY"/>
    <m/>
    <n v="0"/>
    <n v="0"/>
    <n v="-14999.31"/>
    <n v="0"/>
    <n v="14999.31"/>
    <s v="N/A"/>
    <n v="0"/>
    <n v="0"/>
    <n v="0"/>
    <n v="0"/>
    <n v="0"/>
    <n v="0"/>
    <n v="0"/>
    <n v="0"/>
    <n v="0"/>
    <n v="0"/>
    <n v="0"/>
    <n v="0"/>
    <n v="-14999.31"/>
    <s v="OIRM CAPITAL PROJECTS"/>
    <x v="52"/>
    <s v="GAAP ADJUSTMENTS"/>
    <s v="DATA PROCESSING"/>
  </r>
  <r>
    <x v="1"/>
    <x v="52"/>
    <x v="2"/>
    <s v="56741"/>
    <s v="5188000"/>
    <x v="1"/>
    <x v="0"/>
    <s v="EDP HARDWARE"/>
    <s v="50000-PROGRAM EXPENDITURE BUDGET"/>
    <s v="56000-CAPITAL OUTLAY"/>
    <m/>
    <n v="0"/>
    <n v="0"/>
    <n v="0"/>
    <n v="0"/>
    <n v="0"/>
    <s v="N/A"/>
    <n v="0"/>
    <n v="0"/>
    <n v="0"/>
    <n v="0"/>
    <n v="0"/>
    <n v="0"/>
    <n v="0"/>
    <n v="0"/>
    <n v="0"/>
    <n v="0"/>
    <n v="0"/>
    <n v="0"/>
    <n v="0"/>
    <s v="OIRM CAPITAL PROJECTS"/>
    <x v="52"/>
    <s v="GAAP ADJUSTMENTS"/>
    <s v="DATA PROCESSING"/>
  </r>
  <r>
    <x v="1"/>
    <x v="53"/>
    <x v="11"/>
    <s v="36999"/>
    <s v="0000000"/>
    <x v="0"/>
    <x v="1"/>
    <s v="OTHER MISC REVENUE"/>
    <s v="R3000-REVENUE"/>
    <s v="R3600-MISCELLANEOUS REVENUE"/>
    <m/>
    <n v="0"/>
    <n v="0"/>
    <n v="-114748"/>
    <n v="0"/>
    <n v="114748"/>
    <s v="N/A"/>
    <n v="0"/>
    <n v="0"/>
    <n v="-114748"/>
    <n v="0"/>
    <n v="0"/>
    <n v="0"/>
    <n v="0"/>
    <n v="0"/>
    <n v="0"/>
    <n v="0"/>
    <n v="0"/>
    <n v="0"/>
    <n v="0"/>
    <s v="OIRM CAPITAL PROJECTS"/>
    <x v="53"/>
    <s v="OIRM CAPITAL PROJECTS"/>
    <s v="Default"/>
  </r>
  <r>
    <x v="1"/>
    <x v="53"/>
    <x v="11"/>
    <s v="36999"/>
    <s v="0000000"/>
    <x v="1"/>
    <x v="1"/>
    <s v="OTHER MISC REVENUE"/>
    <s v="R3000-REVENUE"/>
    <s v="R3600-MISCELLANEOUS REVENUE"/>
    <m/>
    <n v="0"/>
    <n v="0"/>
    <n v="0"/>
    <n v="0"/>
    <n v="0"/>
    <s v="N/A"/>
    <n v="0"/>
    <n v="0"/>
    <n v="0"/>
    <n v="0"/>
    <n v="0"/>
    <n v="0"/>
    <n v="0"/>
    <n v="0"/>
    <n v="0"/>
    <n v="0"/>
    <n v="0"/>
    <n v="0"/>
    <n v="0"/>
    <s v="OIRM CAPITAL PROJECTS"/>
    <x v="53"/>
    <s v="OIRM CAPITAL PROJECTS"/>
    <s v="Default"/>
  </r>
  <r>
    <x v="1"/>
    <x v="53"/>
    <x v="11"/>
    <s v="39780"/>
    <s v="0000000"/>
    <x v="0"/>
    <x v="1"/>
    <s v="CONTRIB CURRENT EXPENSE"/>
    <s v="R3000-REVENUE"/>
    <s v="R3900-OTHER FINANCING SOURCES"/>
    <m/>
    <n v="0"/>
    <n v="0"/>
    <n v="0"/>
    <n v="0"/>
    <n v="0"/>
    <s v="N/A"/>
    <n v="0"/>
    <n v="0"/>
    <n v="0"/>
    <n v="0"/>
    <n v="0"/>
    <n v="0"/>
    <n v="0"/>
    <n v="0"/>
    <n v="0"/>
    <n v="0"/>
    <n v="0"/>
    <n v="0"/>
    <n v="0"/>
    <s v="OIRM CAPITAL PROJECTS"/>
    <x v="53"/>
    <s v="OIRM CAPITAL PROJECTS"/>
    <s v="Default"/>
  </r>
  <r>
    <x v="1"/>
    <x v="53"/>
    <x v="11"/>
    <s v="39780"/>
    <s v="0000000"/>
    <x v="1"/>
    <x v="1"/>
    <s v="CONTRIB CURRENT EXPENSE"/>
    <s v="R3000-REVENUE"/>
    <s v="R3900-OTHER FINANCING SOURCES"/>
    <m/>
    <n v="0"/>
    <n v="0"/>
    <n v="0"/>
    <n v="0"/>
    <n v="0"/>
    <s v="N/A"/>
    <n v="0"/>
    <n v="0"/>
    <n v="0"/>
    <n v="0"/>
    <n v="0"/>
    <n v="0"/>
    <n v="0"/>
    <n v="0"/>
    <n v="0"/>
    <n v="0"/>
    <n v="0"/>
    <n v="0"/>
    <n v="0"/>
    <s v="OIRM CAPITAL PROJECTS"/>
    <x v="53"/>
    <s v="OIRM CAPITAL PROJECTS"/>
    <s v="Default"/>
  </r>
  <r>
    <x v="1"/>
    <x v="53"/>
    <x v="11"/>
    <s v="53890"/>
    <s v="5188000"/>
    <x v="0"/>
    <x v="0"/>
    <s v="MISC SERVICES CHARGES"/>
    <s v="50000-PROGRAM EXPENDITURE BUDGET"/>
    <s v="53000-SERVICES-OTHER CHARGES"/>
    <m/>
    <n v="0"/>
    <n v="0"/>
    <n v="1304.4000000000001"/>
    <n v="0"/>
    <n v="-1304.4000000000001"/>
    <s v="N/A"/>
    <n v="0"/>
    <n v="0"/>
    <n v="0"/>
    <n v="0"/>
    <n v="0"/>
    <n v="0"/>
    <n v="0"/>
    <n v="0"/>
    <n v="1304.4000000000001"/>
    <n v="0"/>
    <n v="0"/>
    <n v="0"/>
    <n v="0"/>
    <s v="OIRM CAPITAL PROJECTS"/>
    <x v="53"/>
    <s v="OIRM CAPITAL PROJECTS"/>
    <s v="DATA PROCESSING"/>
  </r>
  <r>
    <x v="1"/>
    <x v="53"/>
    <x v="11"/>
    <s v="53890"/>
    <s v="5188000"/>
    <x v="1"/>
    <x v="0"/>
    <s v="MISC SERVICES CHARGES"/>
    <s v="50000-PROGRAM EXPENDITURE BUDGET"/>
    <s v="53000-SERVICES-OTHER CHARGES"/>
    <m/>
    <n v="0"/>
    <n v="0"/>
    <n v="0"/>
    <n v="0"/>
    <n v="0"/>
    <s v="N/A"/>
    <n v="0"/>
    <n v="0"/>
    <n v="0"/>
    <n v="0"/>
    <n v="0"/>
    <n v="0"/>
    <n v="0"/>
    <n v="0"/>
    <n v="0"/>
    <n v="0"/>
    <n v="0"/>
    <n v="0"/>
    <n v="0"/>
    <s v="OIRM CAPITAL PROJECTS"/>
    <x v="53"/>
    <s v="OIRM CAPITAL PROJECTS"/>
    <s v="DATA PROCESSING"/>
  </r>
  <r>
    <x v="1"/>
    <x v="53"/>
    <x v="11"/>
    <s v="55023"/>
    <s v="5188000"/>
    <x v="0"/>
    <x v="0"/>
    <s v="ITS NEW DEVELOPMENT"/>
    <s v="50000-PROGRAM EXPENDITURE BUDGET"/>
    <s v="55000-INTRAGOVERNMENTAL SERVICES"/>
    <m/>
    <n v="0"/>
    <n v="0"/>
    <n v="51678.520000000004"/>
    <n v="0"/>
    <n v="-51678.520000000004"/>
    <s v="N/A"/>
    <n v="0"/>
    <n v="0"/>
    <n v="0"/>
    <n v="0"/>
    <n v="0"/>
    <n v="0"/>
    <n v="0"/>
    <n v="0"/>
    <n v="52913.41"/>
    <n v="-1234.8900000000001"/>
    <n v="0"/>
    <n v="0"/>
    <n v="0"/>
    <s v="OIRM CAPITAL PROJECTS"/>
    <x v="53"/>
    <s v="OIRM CAPITAL PROJECTS"/>
    <s v="DATA PROCESSING"/>
  </r>
  <r>
    <x v="1"/>
    <x v="53"/>
    <x v="11"/>
    <s v="55023"/>
    <s v="5188000"/>
    <x v="1"/>
    <x v="0"/>
    <s v="ITS NEW DEVELOPMENT"/>
    <s v="50000-PROGRAM EXPENDITURE BUDGET"/>
    <s v="55000-INTRAGOVERNMENTAL SERVICES"/>
    <m/>
    <n v="0"/>
    <n v="0"/>
    <n v="0"/>
    <n v="0"/>
    <n v="0"/>
    <s v="N/A"/>
    <n v="0"/>
    <n v="0"/>
    <n v="0"/>
    <n v="0"/>
    <n v="0"/>
    <n v="0"/>
    <n v="0"/>
    <n v="0"/>
    <n v="0"/>
    <n v="0"/>
    <n v="0"/>
    <n v="0"/>
    <n v="0"/>
    <s v="OIRM CAPITAL PROJECTS"/>
    <x v="53"/>
    <s v="OIRM CAPITAL PROJECTS"/>
    <s v="DATA PROCESSING"/>
  </r>
  <r>
    <x v="1"/>
    <x v="53"/>
    <x v="11"/>
    <s v="55253"/>
    <s v="5188000"/>
    <x v="0"/>
    <x v="0"/>
    <s v="SYSTEMS SERVICES SVC"/>
    <s v="50000-PROGRAM EXPENDITURE BUDGET"/>
    <s v="55000-INTRAGOVERNMENTAL SERVICES"/>
    <m/>
    <n v="0"/>
    <n v="0"/>
    <n v="30620.940000000002"/>
    <n v="0"/>
    <n v="-30620.940000000002"/>
    <s v="N/A"/>
    <n v="0"/>
    <n v="0"/>
    <n v="0"/>
    <n v="0"/>
    <n v="0"/>
    <n v="0"/>
    <n v="0"/>
    <n v="0"/>
    <n v="27641.88"/>
    <n v="2979.06"/>
    <n v="0"/>
    <n v="0"/>
    <n v="0"/>
    <s v="OIRM CAPITAL PROJECTS"/>
    <x v="53"/>
    <s v="OIRM CAPITAL PROJECTS"/>
    <s v="DATA PROCESSING"/>
  </r>
  <r>
    <x v="1"/>
    <x v="53"/>
    <x v="11"/>
    <s v="55253"/>
    <s v="5188000"/>
    <x v="1"/>
    <x v="0"/>
    <s v="SYSTEMS SERVICES SVC"/>
    <s v="50000-PROGRAM EXPENDITURE BUDGET"/>
    <s v="55000-INTRAGOVERNMENTAL SERVICES"/>
    <m/>
    <n v="0"/>
    <n v="0"/>
    <n v="0"/>
    <n v="0"/>
    <n v="0"/>
    <s v="N/A"/>
    <n v="0"/>
    <n v="0"/>
    <n v="0"/>
    <n v="0"/>
    <n v="0"/>
    <n v="0"/>
    <n v="0"/>
    <n v="0"/>
    <n v="0"/>
    <n v="0"/>
    <n v="0"/>
    <n v="0"/>
    <n v="0"/>
    <s v="OIRM CAPITAL PROJECTS"/>
    <x v="53"/>
    <s v="OIRM CAPITAL PROJECTS"/>
    <s v="DATA PROCESSING"/>
  </r>
  <r>
    <x v="1"/>
    <x v="54"/>
    <x v="11"/>
    <s v="39796"/>
    <s v="0000000"/>
    <x v="0"/>
    <x v="1"/>
    <s v="CONTRIB OTHER FUNDS"/>
    <s v="R3000-REVENUE"/>
    <s v="R3900-OTHER FINANCING SOURCES"/>
    <m/>
    <n v="0"/>
    <n v="0"/>
    <n v="0"/>
    <n v="0"/>
    <n v="0"/>
    <s v="N/A"/>
    <n v="0"/>
    <n v="0"/>
    <n v="0"/>
    <n v="0"/>
    <n v="0"/>
    <n v="0"/>
    <n v="0"/>
    <n v="0"/>
    <n v="0"/>
    <n v="0"/>
    <n v="0"/>
    <n v="0"/>
    <n v="0"/>
    <s v="OIRM CAPITAL PROJECTS"/>
    <x v="54"/>
    <s v="OIRM CAPITAL PROJECTS"/>
    <s v="Default"/>
  </r>
  <r>
    <x v="1"/>
    <x v="54"/>
    <x v="11"/>
    <s v="39796"/>
    <s v="0000000"/>
    <x v="1"/>
    <x v="1"/>
    <s v="CONTRIB OTHER FUNDS"/>
    <s v="R3000-REVENUE"/>
    <s v="R3900-OTHER FINANCING SOURCES"/>
    <m/>
    <n v="0"/>
    <n v="0"/>
    <n v="0"/>
    <n v="0"/>
    <n v="0"/>
    <s v="N/A"/>
    <n v="0"/>
    <n v="0"/>
    <n v="0"/>
    <n v="0"/>
    <n v="0"/>
    <n v="0"/>
    <n v="0"/>
    <n v="0"/>
    <n v="0"/>
    <n v="0"/>
    <n v="0"/>
    <n v="0"/>
    <n v="0"/>
    <s v="OIRM CAPITAL PROJECTS"/>
    <x v="54"/>
    <s v="OIRM CAPITAL PROJECTS"/>
    <s v="Default"/>
  </r>
  <r>
    <x v="1"/>
    <x v="54"/>
    <x v="11"/>
    <s v="51110"/>
    <s v="5188000"/>
    <x v="0"/>
    <x v="0"/>
    <s v="REGULAR SALARIED EMPLOYEE"/>
    <s v="50000-PROGRAM EXPENDITURE BUDGET"/>
    <s v="51000-WAGES AND BENEFITS"/>
    <s v="51100-SALARIES/WAGES"/>
    <n v="0"/>
    <n v="0"/>
    <n v="70450.790000000008"/>
    <n v="0"/>
    <n v="-70450.790000000008"/>
    <s v="N/A"/>
    <n v="0"/>
    <n v="0"/>
    <n v="0"/>
    <n v="0"/>
    <n v="0"/>
    <n v="0"/>
    <n v="0"/>
    <n v="0"/>
    <n v="46305.66"/>
    <n v="5622.28"/>
    <n v="0"/>
    <n v="18522.850000000002"/>
    <n v="0"/>
    <s v="OIRM CAPITAL PROJECTS"/>
    <x v="54"/>
    <s v="OIRM CAPITAL PROJECTS"/>
    <s v="DATA PROCESSING"/>
  </r>
  <r>
    <x v="1"/>
    <x v="54"/>
    <x v="11"/>
    <s v="51110"/>
    <s v="5188000"/>
    <x v="1"/>
    <x v="0"/>
    <s v="REGULAR SALARIED EMPLOYEE"/>
    <s v="50000-PROGRAM EXPENDITURE BUDGET"/>
    <s v="51000-WAGES AND BENEFITS"/>
    <s v="51100-SALARIES/WAGES"/>
    <n v="0"/>
    <n v="0"/>
    <n v="68317.52"/>
    <n v="0"/>
    <n v="-68317.52"/>
    <s v="N/A"/>
    <n v="0"/>
    <n v="0"/>
    <n v="0"/>
    <n v="0"/>
    <n v="0"/>
    <n v="0"/>
    <n v="34012.449999999997"/>
    <n v="0"/>
    <n v="0"/>
    <n v="19647.07"/>
    <n v="0"/>
    <n v="14658"/>
    <n v="0"/>
    <s v="OIRM CAPITAL PROJECTS"/>
    <x v="54"/>
    <s v="OIRM CAPITAL PROJECTS"/>
    <s v="DATA PROCESSING"/>
  </r>
  <r>
    <x v="1"/>
    <x v="54"/>
    <x v="11"/>
    <s v="51130"/>
    <s v="5188000"/>
    <x v="0"/>
    <x v="0"/>
    <s v="OVERTIME"/>
    <s v="50000-PROGRAM EXPENDITURE BUDGET"/>
    <s v="51000-WAGES AND BENEFITS"/>
    <s v="51100-SALARIES/WAGES"/>
    <n v="0"/>
    <n v="0"/>
    <n v="209.47"/>
    <n v="0"/>
    <n v="-209.47"/>
    <s v="N/A"/>
    <n v="0"/>
    <n v="0"/>
    <n v="0"/>
    <n v="0"/>
    <n v="0"/>
    <n v="0"/>
    <n v="0"/>
    <n v="0"/>
    <n v="209.47"/>
    <n v="0"/>
    <n v="0"/>
    <n v="0"/>
    <n v="0"/>
    <s v="OIRM CAPITAL PROJECTS"/>
    <x v="54"/>
    <s v="OIRM CAPITAL PROJECTS"/>
    <s v="DATA PROCESSING"/>
  </r>
  <r>
    <x v="1"/>
    <x v="54"/>
    <x v="11"/>
    <s v="51130"/>
    <s v="5188000"/>
    <x v="1"/>
    <x v="0"/>
    <s v="OVERTIME"/>
    <s v="50000-PROGRAM EXPENDITURE BUDGET"/>
    <s v="51000-WAGES AND BENEFITS"/>
    <s v="51100-SALARIES/WAGES"/>
    <n v="0"/>
    <n v="0"/>
    <n v="0"/>
    <n v="0"/>
    <n v="0"/>
    <s v="N/A"/>
    <n v="0"/>
    <n v="0"/>
    <n v="0"/>
    <n v="0"/>
    <n v="0"/>
    <n v="0"/>
    <n v="0"/>
    <n v="0"/>
    <n v="0"/>
    <n v="0"/>
    <n v="0"/>
    <n v="0"/>
    <n v="0"/>
    <s v="OIRM CAPITAL PROJECTS"/>
    <x v="54"/>
    <s v="OIRM CAPITAL PROJECTS"/>
    <s v="DATA PROCESSING"/>
  </r>
  <r>
    <x v="1"/>
    <x v="54"/>
    <x v="11"/>
    <s v="51144"/>
    <s v="5188000"/>
    <x v="0"/>
    <x v="0"/>
    <s v="PAY DIFFERENTIAL PREMIUM"/>
    <s v="50000-PROGRAM EXPENDITURE BUDGET"/>
    <s v="51000-WAGES AND BENEFITS"/>
    <s v="51100-SALARIES/WAGES"/>
    <n v="0"/>
    <n v="0"/>
    <n v="5467.09"/>
    <n v="0"/>
    <n v="-5467.09"/>
    <s v="N/A"/>
    <n v="0"/>
    <n v="0"/>
    <n v="0"/>
    <n v="0"/>
    <n v="0"/>
    <n v="0"/>
    <n v="0"/>
    <n v="0"/>
    <n v="3917.6"/>
    <n v="431.6"/>
    <n v="0"/>
    <n v="1117.8900000000001"/>
    <n v="0"/>
    <s v="OIRM CAPITAL PROJECTS"/>
    <x v="54"/>
    <s v="OIRM CAPITAL PROJECTS"/>
    <s v="DATA PROCESSING"/>
  </r>
  <r>
    <x v="1"/>
    <x v="54"/>
    <x v="11"/>
    <s v="51144"/>
    <s v="5188000"/>
    <x v="1"/>
    <x v="0"/>
    <s v="PAY DIFFERENTIAL PREMIUM"/>
    <s v="50000-PROGRAM EXPENDITURE BUDGET"/>
    <s v="51000-WAGES AND BENEFITS"/>
    <s v="51100-SALARIES/WAGES"/>
    <n v="0"/>
    <n v="0"/>
    <n v="5623.95"/>
    <n v="0"/>
    <n v="-5623.95"/>
    <s v="N/A"/>
    <n v="0"/>
    <n v="0"/>
    <n v="0"/>
    <n v="0"/>
    <n v="0"/>
    <n v="0"/>
    <n v="2661.54"/>
    <n v="0"/>
    <n v="0"/>
    <n v="1546.6000000000001"/>
    <n v="0"/>
    <n v="1415.81"/>
    <n v="0"/>
    <s v="OIRM CAPITAL PROJECTS"/>
    <x v="54"/>
    <s v="OIRM CAPITAL PROJECTS"/>
    <s v="DATA PROCESSING"/>
  </r>
  <r>
    <x v="1"/>
    <x v="54"/>
    <x v="11"/>
    <s v="51315"/>
    <s v="5188000"/>
    <x v="0"/>
    <x v="0"/>
    <s v="MED DENTAL LIFE INS BENEFITS/NON 587"/>
    <s v="50000-PROGRAM EXPENDITURE BUDGET"/>
    <s v="51000-WAGES AND BENEFITS"/>
    <s v="51300-PERSONNEL BENEFITS"/>
    <n v="0"/>
    <n v="0"/>
    <n v="15636"/>
    <n v="0"/>
    <n v="-15636"/>
    <s v="N/A"/>
    <n v="0"/>
    <n v="0"/>
    <n v="0"/>
    <n v="0"/>
    <n v="0"/>
    <n v="0"/>
    <n v="0"/>
    <n v="0"/>
    <n v="10424"/>
    <n v="1303"/>
    <n v="0"/>
    <n v="3909"/>
    <n v="0"/>
    <s v="OIRM CAPITAL PROJECTS"/>
    <x v="54"/>
    <s v="OIRM CAPITAL PROJECTS"/>
    <s v="DATA PROCESSING"/>
  </r>
  <r>
    <x v="1"/>
    <x v="54"/>
    <x v="11"/>
    <s v="51315"/>
    <s v="5188000"/>
    <x v="1"/>
    <x v="0"/>
    <s v="MED DENTAL LIFE INS BENEFITS/NON 587"/>
    <s v="50000-PROGRAM EXPENDITURE BUDGET"/>
    <s v="51000-WAGES AND BENEFITS"/>
    <s v="51300-PERSONNEL BENEFITS"/>
    <n v="0"/>
    <n v="0"/>
    <n v="16260"/>
    <n v="0"/>
    <n v="-16260"/>
    <s v="N/A"/>
    <n v="0"/>
    <n v="0"/>
    <n v="0"/>
    <n v="0"/>
    <n v="0"/>
    <n v="0"/>
    <n v="8130"/>
    <n v="0"/>
    <n v="0"/>
    <n v="4065"/>
    <n v="0"/>
    <n v="4065"/>
    <n v="0"/>
    <s v="OIRM CAPITAL PROJECTS"/>
    <x v="54"/>
    <s v="OIRM CAPITAL PROJECTS"/>
    <s v="DATA PROCESSING"/>
  </r>
  <r>
    <x v="1"/>
    <x v="54"/>
    <x v="11"/>
    <s v="51320"/>
    <s v="5188000"/>
    <x v="0"/>
    <x v="0"/>
    <s v="SOCIAL SECURITY MEDICARE FICA"/>
    <s v="50000-PROGRAM EXPENDITURE BUDGET"/>
    <s v="51000-WAGES AND BENEFITS"/>
    <s v="51300-PERSONNEL BENEFITS"/>
    <n v="0"/>
    <n v="0"/>
    <n v="5742.62"/>
    <n v="0"/>
    <n v="-5742.62"/>
    <s v="N/A"/>
    <n v="0"/>
    <n v="0"/>
    <n v="0"/>
    <n v="0"/>
    <n v="0"/>
    <n v="0"/>
    <n v="0"/>
    <n v="0"/>
    <n v="3818.67"/>
    <n v="435.69"/>
    <n v="0"/>
    <n v="1488.26"/>
    <n v="0"/>
    <s v="OIRM CAPITAL PROJECTS"/>
    <x v="54"/>
    <s v="OIRM CAPITAL PROJECTS"/>
    <s v="DATA PROCESSING"/>
  </r>
  <r>
    <x v="1"/>
    <x v="54"/>
    <x v="11"/>
    <s v="51320"/>
    <s v="5188000"/>
    <x v="1"/>
    <x v="0"/>
    <s v="SOCIAL SECURITY MEDICARE FICA"/>
    <s v="50000-PROGRAM EXPENDITURE BUDGET"/>
    <s v="51000-WAGES AND BENEFITS"/>
    <s v="51300-PERSONNEL BENEFITS"/>
    <n v="0"/>
    <n v="0"/>
    <n v="5633.92"/>
    <n v="0"/>
    <n v="-5633.92"/>
    <s v="N/A"/>
    <n v="0"/>
    <n v="0"/>
    <n v="0"/>
    <n v="0"/>
    <n v="0"/>
    <n v="0"/>
    <n v="2794.07"/>
    <n v="0"/>
    <n v="0"/>
    <n v="1614.8"/>
    <n v="0"/>
    <n v="1225.05"/>
    <n v="0"/>
    <s v="OIRM CAPITAL PROJECTS"/>
    <x v="54"/>
    <s v="OIRM CAPITAL PROJECTS"/>
    <s v="DATA PROCESSING"/>
  </r>
  <r>
    <x v="1"/>
    <x v="54"/>
    <x v="11"/>
    <s v="51330"/>
    <s v="5188000"/>
    <x v="0"/>
    <x v="0"/>
    <s v="RETIREMENT"/>
    <s v="50000-PROGRAM EXPENDITURE BUDGET"/>
    <s v="51000-WAGES AND BENEFITS"/>
    <s v="51300-PERSONNEL BENEFITS"/>
    <n v="0"/>
    <n v="0"/>
    <n v="6211.81"/>
    <n v="0"/>
    <n v="-6211.81"/>
    <s v="N/A"/>
    <n v="0"/>
    <n v="0"/>
    <n v="0"/>
    <n v="0"/>
    <n v="0"/>
    <n v="0"/>
    <n v="0"/>
    <n v="0"/>
    <n v="3878.14"/>
    <n v="528.99"/>
    <n v="0"/>
    <n v="1804.68"/>
    <n v="0"/>
    <s v="OIRM CAPITAL PROJECTS"/>
    <x v="54"/>
    <s v="OIRM CAPITAL PROJECTS"/>
    <s v="DATA PROCESSING"/>
  </r>
  <r>
    <x v="1"/>
    <x v="54"/>
    <x v="11"/>
    <s v="51330"/>
    <s v="5188000"/>
    <x v="1"/>
    <x v="0"/>
    <s v="RETIREMENT"/>
    <s v="50000-PROGRAM EXPENDITURE BUDGET"/>
    <s v="51000-WAGES AND BENEFITS"/>
    <s v="51300-PERSONNEL BENEFITS"/>
    <n v="0"/>
    <n v="0"/>
    <n v="6764"/>
    <n v="0"/>
    <n v="-6764"/>
    <s v="N/A"/>
    <n v="0"/>
    <n v="0"/>
    <n v="0"/>
    <n v="0"/>
    <n v="0"/>
    <n v="0"/>
    <n v="3377.7000000000003"/>
    <n v="0"/>
    <n v="0"/>
    <n v="1951.95"/>
    <n v="0"/>
    <n v="1434.3500000000001"/>
    <n v="0"/>
    <s v="OIRM CAPITAL PROJECTS"/>
    <x v="54"/>
    <s v="OIRM CAPITAL PROJECTS"/>
    <s v="DATA PROCESSING"/>
  </r>
  <r>
    <x v="1"/>
    <x v="54"/>
    <x v="11"/>
    <s v="52202"/>
    <s v="5188000"/>
    <x v="0"/>
    <x v="0"/>
    <s v="SUPPLIES MISCELLANEOUS"/>
    <s v="50000-PROGRAM EXPENDITURE BUDGET"/>
    <s v="52000-SUPPLIES"/>
    <m/>
    <n v="0"/>
    <n v="0"/>
    <n v="31.37"/>
    <n v="0"/>
    <n v="-31.37"/>
    <s v="N/A"/>
    <n v="0"/>
    <n v="0"/>
    <n v="0"/>
    <n v="0"/>
    <n v="0"/>
    <n v="0"/>
    <n v="0"/>
    <n v="0"/>
    <n v="31.37"/>
    <n v="0"/>
    <n v="0"/>
    <n v="0"/>
    <n v="0"/>
    <s v="OIRM CAPITAL PROJECTS"/>
    <x v="54"/>
    <s v="OIRM CAPITAL PROJECTS"/>
    <s v="DATA PROCESSING"/>
  </r>
  <r>
    <x v="1"/>
    <x v="54"/>
    <x v="11"/>
    <s v="52202"/>
    <s v="5188000"/>
    <x v="1"/>
    <x v="0"/>
    <s v="SUPPLIES MISCELLANEOUS"/>
    <s v="50000-PROGRAM EXPENDITURE BUDGET"/>
    <s v="52000-SUPPLIES"/>
    <m/>
    <n v="0"/>
    <n v="0"/>
    <n v="0"/>
    <n v="0"/>
    <n v="0"/>
    <s v="N/A"/>
    <n v="0"/>
    <n v="0"/>
    <n v="0"/>
    <n v="0"/>
    <n v="0"/>
    <n v="0"/>
    <n v="0"/>
    <n v="0"/>
    <n v="0"/>
    <n v="0"/>
    <n v="0"/>
    <n v="0"/>
    <n v="0"/>
    <s v="OIRM CAPITAL PROJECTS"/>
    <x v="54"/>
    <s v="OIRM CAPITAL PROJECTS"/>
    <s v="DATA PROCESSING"/>
  </r>
  <r>
    <x v="1"/>
    <x v="54"/>
    <x v="11"/>
    <s v="52205"/>
    <s v="5188000"/>
    <x v="0"/>
    <x v="0"/>
    <s v="SUPPLIES FOOD"/>
    <s v="50000-PROGRAM EXPENDITURE BUDGET"/>
    <s v="52000-SUPPLIES"/>
    <m/>
    <n v="0"/>
    <n v="0"/>
    <n v="156.58000000000001"/>
    <n v="0"/>
    <n v="-156.58000000000001"/>
    <s v="N/A"/>
    <n v="0"/>
    <n v="0"/>
    <n v="0"/>
    <n v="0"/>
    <n v="0"/>
    <n v="0"/>
    <n v="0"/>
    <n v="0"/>
    <n v="0"/>
    <n v="0"/>
    <n v="0"/>
    <n v="156.58000000000001"/>
    <n v="0"/>
    <s v="OIRM CAPITAL PROJECTS"/>
    <x v="54"/>
    <s v="OIRM CAPITAL PROJECTS"/>
    <s v="DATA PROCESSING"/>
  </r>
  <r>
    <x v="1"/>
    <x v="54"/>
    <x v="11"/>
    <s v="52205"/>
    <s v="5188000"/>
    <x v="1"/>
    <x v="0"/>
    <s v="SUPPLIES FOOD"/>
    <s v="50000-PROGRAM EXPENDITURE BUDGET"/>
    <s v="52000-SUPPLIES"/>
    <m/>
    <n v="0"/>
    <n v="0"/>
    <n v="0"/>
    <n v="0"/>
    <n v="0"/>
    <s v="N/A"/>
    <n v="0"/>
    <n v="0"/>
    <n v="0"/>
    <n v="0"/>
    <n v="0"/>
    <n v="0"/>
    <n v="0"/>
    <n v="0"/>
    <n v="0"/>
    <n v="0"/>
    <n v="0"/>
    <n v="0"/>
    <n v="0"/>
    <s v="OIRM CAPITAL PROJECTS"/>
    <x v="54"/>
    <s v="OIRM CAPITAL PROJECTS"/>
    <s v="DATA PROCESSING"/>
  </r>
  <r>
    <x v="1"/>
    <x v="54"/>
    <x v="11"/>
    <s v="52215"/>
    <s v="5188000"/>
    <x v="0"/>
    <x v="0"/>
    <s v="SUPPLIES BOOKS SUBSCRIPTIONS"/>
    <s v="50000-PROGRAM EXPENDITURE BUDGET"/>
    <s v="52000-SUPPLIES"/>
    <m/>
    <n v="0"/>
    <n v="0"/>
    <n v="26280"/>
    <n v="0"/>
    <n v="-26280"/>
    <s v="N/A"/>
    <n v="0"/>
    <n v="0"/>
    <n v="0"/>
    <n v="0"/>
    <n v="0"/>
    <n v="0"/>
    <n v="0"/>
    <n v="0"/>
    <n v="24000"/>
    <n v="0"/>
    <n v="0"/>
    <n v="0"/>
    <n v="2280"/>
    <s v="OIRM CAPITAL PROJECTS"/>
    <x v="54"/>
    <s v="OIRM CAPITAL PROJECTS"/>
    <s v="DATA PROCESSING"/>
  </r>
  <r>
    <x v="1"/>
    <x v="54"/>
    <x v="11"/>
    <s v="52215"/>
    <s v="5188000"/>
    <x v="1"/>
    <x v="0"/>
    <s v="SUPPLIES BOOKS SUBSCRIPTIONS"/>
    <s v="50000-PROGRAM EXPENDITURE BUDGET"/>
    <s v="52000-SUPPLIES"/>
    <m/>
    <n v="0"/>
    <n v="0"/>
    <n v="0"/>
    <n v="0"/>
    <n v="0"/>
    <s v="N/A"/>
    <n v="0"/>
    <n v="0"/>
    <n v="0"/>
    <n v="0"/>
    <n v="0"/>
    <n v="0"/>
    <n v="0"/>
    <n v="0"/>
    <n v="0"/>
    <n v="0"/>
    <n v="0"/>
    <n v="0"/>
    <n v="0"/>
    <s v="OIRM CAPITAL PROJECTS"/>
    <x v="54"/>
    <s v="OIRM CAPITAL PROJECTS"/>
    <s v="DATA PROCESSING"/>
  </r>
  <r>
    <x v="1"/>
    <x v="54"/>
    <x v="11"/>
    <s v="53104"/>
    <s v="5188000"/>
    <x v="0"/>
    <x v="0"/>
    <s v="CONSULTANT SERVICES"/>
    <s v="50000-PROGRAM EXPENDITURE BUDGET"/>
    <s v="53000-SERVICES-OTHER CHARGES"/>
    <m/>
    <n v="0"/>
    <n v="0"/>
    <n v="210186"/>
    <n v="0"/>
    <n v="-210186"/>
    <s v="N/A"/>
    <n v="0"/>
    <n v="0"/>
    <n v="0"/>
    <n v="0"/>
    <n v="0"/>
    <n v="0"/>
    <n v="0"/>
    <n v="0"/>
    <n v="200022"/>
    <n v="0"/>
    <n v="0"/>
    <n v="10164"/>
    <n v="0"/>
    <s v="OIRM CAPITAL PROJECTS"/>
    <x v="54"/>
    <s v="OIRM CAPITAL PROJECTS"/>
    <s v="DATA PROCESSING"/>
  </r>
  <r>
    <x v="1"/>
    <x v="54"/>
    <x v="11"/>
    <s v="53104"/>
    <s v="5188000"/>
    <x v="1"/>
    <x v="0"/>
    <s v="CONSULTANT SERVICES"/>
    <s v="50000-PROGRAM EXPENDITURE BUDGET"/>
    <s v="53000-SERVICES-OTHER CHARGES"/>
    <m/>
    <n v="0"/>
    <n v="0"/>
    <n v="4850"/>
    <n v="0"/>
    <n v="-4850"/>
    <s v="N/A"/>
    <n v="0"/>
    <n v="0"/>
    <n v="0"/>
    <n v="0"/>
    <n v="0"/>
    <n v="0"/>
    <n v="4850"/>
    <n v="0"/>
    <n v="0"/>
    <n v="0"/>
    <n v="0"/>
    <n v="0"/>
    <n v="0"/>
    <s v="OIRM CAPITAL PROJECTS"/>
    <x v="54"/>
    <s v="OIRM CAPITAL PROJECTS"/>
    <s v="DATA PROCESSING"/>
  </r>
  <r>
    <x v="1"/>
    <x v="54"/>
    <x v="11"/>
    <s v="53105"/>
    <s v="5188000"/>
    <x v="0"/>
    <x v="0"/>
    <s v="OTHER CONTRACTUAL PROF SVCS"/>
    <s v="50000-PROGRAM EXPENDITURE BUDGET"/>
    <s v="53000-SERVICES-OTHER CHARGES"/>
    <m/>
    <n v="0"/>
    <n v="0"/>
    <n v="22542"/>
    <n v="0"/>
    <n v="-22542"/>
    <s v="N/A"/>
    <n v="0"/>
    <n v="0"/>
    <n v="0"/>
    <n v="0"/>
    <n v="0"/>
    <n v="0"/>
    <n v="0"/>
    <n v="0"/>
    <n v="22542"/>
    <n v="0"/>
    <n v="0"/>
    <n v="0"/>
    <n v="0"/>
    <s v="OIRM CAPITAL PROJECTS"/>
    <x v="54"/>
    <s v="OIRM CAPITAL PROJECTS"/>
    <s v="DATA PROCESSING"/>
  </r>
  <r>
    <x v="1"/>
    <x v="54"/>
    <x v="11"/>
    <s v="53105"/>
    <s v="5188000"/>
    <x v="1"/>
    <x v="0"/>
    <s v="OTHER CONTRACTUAL PROF SVCS"/>
    <s v="50000-PROGRAM EXPENDITURE BUDGET"/>
    <s v="53000-SERVICES-OTHER CHARGES"/>
    <m/>
    <n v="0"/>
    <n v="0"/>
    <n v="0"/>
    <n v="0"/>
    <n v="0"/>
    <s v="N/A"/>
    <n v="0"/>
    <n v="0"/>
    <n v="0"/>
    <n v="0"/>
    <n v="0"/>
    <n v="0"/>
    <n v="0"/>
    <n v="0"/>
    <n v="0"/>
    <n v="0"/>
    <n v="0"/>
    <n v="0"/>
    <n v="0"/>
    <s v="OIRM CAPITAL PROJECTS"/>
    <x v="54"/>
    <s v="OIRM CAPITAL PROJECTS"/>
    <s v="DATA PROCESSING"/>
  </r>
  <r>
    <x v="1"/>
    <x v="54"/>
    <x v="11"/>
    <s v="53611"/>
    <s v="5188000"/>
    <x v="0"/>
    <x v="0"/>
    <s v="SERVICES REPAIR MAINTENANCE IT EQUIP"/>
    <s v="50000-PROGRAM EXPENDITURE BUDGET"/>
    <s v="53000-SERVICES-OTHER CHARGES"/>
    <m/>
    <n v="0"/>
    <n v="0"/>
    <n v="120000"/>
    <n v="0"/>
    <n v="-120000"/>
    <s v="N/A"/>
    <n v="0"/>
    <n v="0"/>
    <n v="0"/>
    <n v="0"/>
    <n v="0"/>
    <n v="0"/>
    <n v="0"/>
    <n v="0"/>
    <n v="120000"/>
    <n v="0"/>
    <n v="0"/>
    <n v="0"/>
    <n v="0"/>
    <s v="OIRM CAPITAL PROJECTS"/>
    <x v="54"/>
    <s v="OIRM CAPITAL PROJECTS"/>
    <s v="DATA PROCESSING"/>
  </r>
  <r>
    <x v="1"/>
    <x v="54"/>
    <x v="11"/>
    <s v="53611"/>
    <s v="5188000"/>
    <x v="1"/>
    <x v="0"/>
    <s v="SERVICES REPAIR MAINTENANCE IT EQUIP"/>
    <s v="50000-PROGRAM EXPENDITURE BUDGET"/>
    <s v="53000-SERVICES-OTHER CHARGES"/>
    <m/>
    <n v="0"/>
    <n v="0"/>
    <n v="0"/>
    <n v="0"/>
    <n v="0"/>
    <s v="N/A"/>
    <n v="0"/>
    <n v="0"/>
    <n v="0"/>
    <n v="0"/>
    <n v="0"/>
    <n v="0"/>
    <n v="0"/>
    <n v="0"/>
    <n v="0"/>
    <n v="0"/>
    <n v="0"/>
    <n v="0"/>
    <n v="0"/>
    <s v="OIRM CAPITAL PROJECTS"/>
    <x v="54"/>
    <s v="OIRM CAPITAL PROJECTS"/>
    <s v="DATA PROCESSING"/>
  </r>
  <r>
    <x v="1"/>
    <x v="54"/>
    <x v="11"/>
    <s v="53890"/>
    <s v="5188000"/>
    <x v="0"/>
    <x v="0"/>
    <s v="MISC SERVICES CHARGES"/>
    <s v="50000-PROGRAM EXPENDITURE BUDGET"/>
    <s v="53000-SERVICES-OTHER CHARGES"/>
    <m/>
    <n v="0"/>
    <n v="0"/>
    <n v="3000"/>
    <n v="0"/>
    <n v="-3000"/>
    <s v="N/A"/>
    <n v="0"/>
    <n v="0"/>
    <n v="0"/>
    <n v="0"/>
    <n v="0"/>
    <n v="0"/>
    <n v="0"/>
    <n v="0"/>
    <n v="0"/>
    <n v="0"/>
    <n v="0"/>
    <n v="3000"/>
    <n v="0"/>
    <s v="OIRM CAPITAL PROJECTS"/>
    <x v="54"/>
    <s v="OIRM CAPITAL PROJECTS"/>
    <s v="DATA PROCESSING"/>
  </r>
  <r>
    <x v="1"/>
    <x v="54"/>
    <x v="11"/>
    <s v="53890"/>
    <s v="5188000"/>
    <x v="1"/>
    <x v="0"/>
    <s v="MISC SERVICES CHARGES"/>
    <s v="50000-PROGRAM EXPENDITURE BUDGET"/>
    <s v="53000-SERVICES-OTHER CHARGES"/>
    <m/>
    <n v="0"/>
    <n v="0"/>
    <n v="0"/>
    <n v="0"/>
    <n v="0"/>
    <s v="N/A"/>
    <n v="0"/>
    <n v="0"/>
    <n v="0"/>
    <n v="0"/>
    <n v="0"/>
    <n v="0"/>
    <n v="0"/>
    <n v="0"/>
    <n v="0"/>
    <n v="0"/>
    <n v="0"/>
    <n v="0"/>
    <n v="0"/>
    <s v="OIRM CAPITAL PROJECTS"/>
    <x v="54"/>
    <s v="OIRM CAPITAL PROJECTS"/>
    <s v="DATA PROCESSING"/>
  </r>
  <r>
    <x v="1"/>
    <x v="54"/>
    <x v="11"/>
    <s v="55023"/>
    <s v="5188000"/>
    <x v="0"/>
    <x v="0"/>
    <s v="ITS NEW DEVELOPMENT"/>
    <s v="50000-PROGRAM EXPENDITURE BUDGET"/>
    <s v="55000-INTRAGOVERNMENTAL SERVICES"/>
    <m/>
    <n v="0"/>
    <n v="0"/>
    <n v="119576.6"/>
    <n v="0"/>
    <n v="-119576.6"/>
    <s v="N/A"/>
    <n v="0"/>
    <n v="0"/>
    <n v="0"/>
    <n v="0"/>
    <n v="0"/>
    <n v="0"/>
    <n v="0"/>
    <n v="0"/>
    <n v="87303.37"/>
    <n v="24248.31"/>
    <n v="0"/>
    <n v="8024.92"/>
    <n v="0"/>
    <s v="OIRM CAPITAL PROJECTS"/>
    <x v="54"/>
    <s v="OIRM CAPITAL PROJECTS"/>
    <s v="DATA PROCESSING"/>
  </r>
  <r>
    <x v="1"/>
    <x v="54"/>
    <x v="11"/>
    <s v="55023"/>
    <s v="5188000"/>
    <x v="1"/>
    <x v="0"/>
    <s v="ITS NEW DEVELOPMENT"/>
    <s v="50000-PROGRAM EXPENDITURE BUDGET"/>
    <s v="55000-INTRAGOVERNMENTAL SERVICES"/>
    <m/>
    <n v="0"/>
    <n v="0"/>
    <n v="0"/>
    <n v="0"/>
    <n v="0"/>
    <s v="N/A"/>
    <n v="0"/>
    <n v="0"/>
    <n v="0"/>
    <n v="0"/>
    <n v="0"/>
    <n v="0"/>
    <n v="0"/>
    <n v="0"/>
    <n v="0"/>
    <n v="0"/>
    <n v="0"/>
    <n v="0"/>
    <n v="0"/>
    <s v="OIRM CAPITAL PROJECTS"/>
    <x v="54"/>
    <s v="OIRM CAPITAL PROJECTS"/>
    <s v="DATA PROCESSING"/>
  </r>
  <r>
    <x v="1"/>
    <x v="54"/>
    <x v="11"/>
    <s v="55253"/>
    <s v="5188000"/>
    <x v="0"/>
    <x v="0"/>
    <s v="SYSTEMS SERVICES SVC"/>
    <s v="50000-PROGRAM EXPENDITURE BUDGET"/>
    <s v="55000-INTRAGOVERNMENTAL SERVICES"/>
    <m/>
    <n v="0"/>
    <n v="0"/>
    <n v="89495.97"/>
    <n v="0"/>
    <n v="-89495.97"/>
    <s v="N/A"/>
    <n v="0"/>
    <n v="0"/>
    <n v="0"/>
    <n v="0"/>
    <n v="0"/>
    <n v="0"/>
    <n v="0"/>
    <n v="0"/>
    <n v="59342.29"/>
    <n v="18800.760000000002"/>
    <n v="0"/>
    <n v="11352.92"/>
    <n v="0"/>
    <s v="OIRM CAPITAL PROJECTS"/>
    <x v="54"/>
    <s v="OIRM CAPITAL PROJECTS"/>
    <s v="DATA PROCESSING"/>
  </r>
  <r>
    <x v="1"/>
    <x v="54"/>
    <x v="11"/>
    <s v="55253"/>
    <s v="5188000"/>
    <x v="1"/>
    <x v="0"/>
    <s v="SYSTEMS SERVICES SVC"/>
    <s v="50000-PROGRAM EXPENDITURE BUDGET"/>
    <s v="55000-INTRAGOVERNMENTAL SERVICES"/>
    <m/>
    <n v="0"/>
    <n v="0"/>
    <n v="0"/>
    <n v="0"/>
    <n v="0"/>
    <s v="N/A"/>
    <n v="0"/>
    <n v="0"/>
    <n v="0"/>
    <n v="0"/>
    <n v="0"/>
    <n v="0"/>
    <n v="0"/>
    <n v="0"/>
    <n v="0"/>
    <n v="0"/>
    <n v="0"/>
    <n v="0"/>
    <n v="0"/>
    <s v="OIRM CAPITAL PROJECTS"/>
    <x v="54"/>
    <s v="OIRM CAPITAL PROJECTS"/>
    <s v="DATA PROCESSING"/>
  </r>
  <r>
    <x v="1"/>
    <x v="54"/>
    <x v="11"/>
    <s v="82100"/>
    <s v="5188000"/>
    <x v="0"/>
    <x v="0"/>
    <s v="EMPLOYER PAID BENEFITS"/>
    <s v="50000-PROGRAM EXPENDITURE BUDGET"/>
    <s v="82000-APPLIED OVERHEAD"/>
    <m/>
    <n v="0"/>
    <n v="0"/>
    <n v="140.72999999999999"/>
    <n v="0"/>
    <n v="-140.72999999999999"/>
    <s v="N/A"/>
    <n v="0"/>
    <n v="0"/>
    <n v="0"/>
    <n v="0"/>
    <n v="0"/>
    <n v="0"/>
    <n v="0"/>
    <n v="0"/>
    <n v="28.72"/>
    <n v="97.65"/>
    <n v="0"/>
    <n v="14.36"/>
    <n v="0"/>
    <s v="OIRM CAPITAL PROJECTS"/>
    <x v="54"/>
    <s v="OIRM CAPITAL PROJECTS"/>
    <s v="DATA PROCESSING"/>
  </r>
  <r>
    <x v="1"/>
    <x v="54"/>
    <x v="11"/>
    <s v="82100"/>
    <s v="5188000"/>
    <x v="1"/>
    <x v="0"/>
    <s v="EMPLOYER PAID BENEFITS"/>
    <s v="50000-PROGRAM EXPENDITURE BUDGET"/>
    <s v="82000-APPLIED OVERHEAD"/>
    <m/>
    <n v="0"/>
    <n v="0"/>
    <n v="0"/>
    <n v="0"/>
    <n v="0"/>
    <s v="N/A"/>
    <n v="0"/>
    <n v="0"/>
    <n v="0"/>
    <n v="0"/>
    <n v="0"/>
    <n v="0"/>
    <n v="0"/>
    <n v="0"/>
    <n v="0"/>
    <n v="0"/>
    <n v="0"/>
    <n v="0"/>
    <n v="0"/>
    <s v="OIRM CAPITAL PROJECTS"/>
    <x v="54"/>
    <s v="OIRM CAPITAL PROJECTS"/>
    <s v="DATA PROCESSING"/>
  </r>
  <r>
    <x v="1"/>
    <x v="54"/>
    <x v="11"/>
    <s v="82200"/>
    <s v="5188000"/>
    <x v="0"/>
    <x v="0"/>
    <s v="PAID TIME OFF"/>
    <s v="50000-PROGRAM EXPENDITURE BUDGET"/>
    <s v="82000-APPLIED OVERHEAD"/>
    <m/>
    <n v="0"/>
    <n v="0"/>
    <n v="133.97"/>
    <n v="0"/>
    <n v="-133.97"/>
    <s v="N/A"/>
    <n v="0"/>
    <n v="0"/>
    <n v="0"/>
    <n v="0"/>
    <n v="0"/>
    <n v="0"/>
    <n v="0"/>
    <n v="0"/>
    <n v="27.34"/>
    <n v="92.960000000000008"/>
    <n v="0"/>
    <n v="13.67"/>
    <n v="0"/>
    <s v="OIRM CAPITAL PROJECTS"/>
    <x v="54"/>
    <s v="OIRM CAPITAL PROJECTS"/>
    <s v="DATA PROCESSING"/>
  </r>
  <r>
    <x v="1"/>
    <x v="54"/>
    <x v="11"/>
    <s v="82200"/>
    <s v="5188000"/>
    <x v="1"/>
    <x v="0"/>
    <s v="PAID TIME OFF"/>
    <s v="50000-PROGRAM EXPENDITURE BUDGET"/>
    <s v="82000-APPLIED OVERHEAD"/>
    <m/>
    <n v="0"/>
    <n v="0"/>
    <n v="0"/>
    <n v="0"/>
    <n v="0"/>
    <s v="N/A"/>
    <n v="0"/>
    <n v="0"/>
    <n v="0"/>
    <n v="0"/>
    <n v="0"/>
    <n v="0"/>
    <n v="0"/>
    <n v="0"/>
    <n v="0"/>
    <n v="0"/>
    <n v="0"/>
    <n v="0"/>
    <n v="0"/>
    <s v="OIRM CAPITAL PROJECTS"/>
    <x v="54"/>
    <s v="OIRM CAPITAL PROJECTS"/>
    <s v="DATA PROCESSING"/>
  </r>
  <r>
    <x v="1"/>
    <x v="54"/>
    <x v="11"/>
    <s v="82700"/>
    <s v="5188000"/>
    <x v="0"/>
    <x v="0"/>
    <s v="INDUSTRIAL INSURANCE"/>
    <s v="50000-PROGRAM EXPENDITURE BUDGET"/>
    <s v="82000-APPLIED OVERHEAD"/>
    <m/>
    <n v="0"/>
    <n v="0"/>
    <n v="2.37"/>
    <n v="0"/>
    <n v="-2.37"/>
    <s v="N/A"/>
    <n v="0"/>
    <n v="0"/>
    <n v="0"/>
    <n v="0"/>
    <n v="0"/>
    <n v="0"/>
    <n v="0"/>
    <n v="0"/>
    <n v="0.48"/>
    <n v="1.6500000000000001"/>
    <n v="0"/>
    <n v="0.24"/>
    <n v="0"/>
    <s v="OIRM CAPITAL PROJECTS"/>
    <x v="54"/>
    <s v="OIRM CAPITAL PROJECTS"/>
    <s v="DATA PROCESSING"/>
  </r>
  <r>
    <x v="1"/>
    <x v="54"/>
    <x v="11"/>
    <s v="82700"/>
    <s v="5188000"/>
    <x v="1"/>
    <x v="0"/>
    <s v="INDUSTRIAL INSURANCE"/>
    <s v="50000-PROGRAM EXPENDITURE BUDGET"/>
    <s v="82000-APPLIED OVERHEAD"/>
    <m/>
    <n v="0"/>
    <n v="0"/>
    <n v="0"/>
    <n v="0"/>
    <n v="0"/>
    <s v="N/A"/>
    <n v="0"/>
    <n v="0"/>
    <n v="0"/>
    <n v="0"/>
    <n v="0"/>
    <n v="0"/>
    <n v="0"/>
    <n v="0"/>
    <n v="0"/>
    <n v="0"/>
    <n v="0"/>
    <n v="0"/>
    <n v="0"/>
    <s v="OIRM CAPITAL PROJECTS"/>
    <x v="54"/>
    <s v="OIRM CAPITAL PROJECTS"/>
    <s v="DATA PROCESSING"/>
  </r>
  <r>
    <x v="1"/>
    <x v="54"/>
    <x v="2"/>
    <s v="51110"/>
    <s v="5188000"/>
    <x v="1"/>
    <x v="0"/>
    <s v="REGULAR SALARIED EMPLOYEE"/>
    <s v="50000-PROGRAM EXPENDITURE BUDGET"/>
    <s v="51000-WAGES AND BENEFITS"/>
    <s v="51100-SALARIES/WAGES"/>
    <n v="0"/>
    <n v="0"/>
    <n v="-68317.52"/>
    <n v="0"/>
    <n v="68317.52"/>
    <s v="N/A"/>
    <n v="0"/>
    <n v="0"/>
    <n v="0"/>
    <n v="0"/>
    <n v="0"/>
    <n v="0"/>
    <n v="0"/>
    <n v="0"/>
    <n v="0"/>
    <n v="0"/>
    <n v="0"/>
    <n v="0"/>
    <n v="-68317.52"/>
    <s v="OIRM CAPITAL PROJECTS"/>
    <x v="54"/>
    <s v="GAAP ADJUSTMENTS"/>
    <s v="DATA PROCESSING"/>
  </r>
  <r>
    <x v="1"/>
    <x v="54"/>
    <x v="2"/>
    <s v="51120"/>
    <s v="5188000"/>
    <x v="0"/>
    <x v="0"/>
    <s v="TEMPORARY"/>
    <s v="50000-PROGRAM EXPENDITURE BUDGET"/>
    <s v="51000-WAGES AND BENEFITS"/>
    <s v="51100-SALARIES/WAGES"/>
    <n v="0"/>
    <n v="0"/>
    <n v="-103717.78"/>
    <n v="0"/>
    <n v="103717.78"/>
    <s v="N/A"/>
    <n v="0"/>
    <n v="0"/>
    <n v="0"/>
    <n v="0"/>
    <n v="0"/>
    <n v="0"/>
    <n v="0"/>
    <n v="0"/>
    <n v="0"/>
    <n v="0"/>
    <n v="0"/>
    <n v="0"/>
    <n v="-103717.78"/>
    <s v="OIRM CAPITAL PROJECTS"/>
    <x v="54"/>
    <s v="GAAP ADJUSTMENTS"/>
    <s v="DATA PROCESSING"/>
  </r>
  <r>
    <x v="1"/>
    <x v="54"/>
    <x v="2"/>
    <s v="51120"/>
    <s v="5188000"/>
    <x v="1"/>
    <x v="0"/>
    <s v="TEMPORARY"/>
    <s v="50000-PROGRAM EXPENDITURE BUDGET"/>
    <s v="51000-WAGES AND BENEFITS"/>
    <s v="51100-SALARIES/WAGES"/>
    <n v="0"/>
    <n v="0"/>
    <n v="0"/>
    <n v="0"/>
    <n v="0"/>
    <s v="N/A"/>
    <n v="0"/>
    <n v="0"/>
    <n v="0"/>
    <n v="0"/>
    <n v="0"/>
    <n v="0"/>
    <n v="0"/>
    <n v="0"/>
    <n v="0"/>
    <n v="0"/>
    <n v="0"/>
    <n v="0"/>
    <n v="0"/>
    <s v="OIRM CAPITAL PROJECTS"/>
    <x v="54"/>
    <s v="GAAP ADJUSTMENTS"/>
    <s v="DATA PROCESSING"/>
  </r>
  <r>
    <x v="1"/>
    <x v="54"/>
    <x v="2"/>
    <s v="51144"/>
    <s v="5188000"/>
    <x v="1"/>
    <x v="0"/>
    <s v="PAY DIFFERENTIAL PREMIUM"/>
    <s v="50000-PROGRAM EXPENDITURE BUDGET"/>
    <s v="51000-WAGES AND BENEFITS"/>
    <s v="51100-SALARIES/WAGES"/>
    <n v="0"/>
    <n v="0"/>
    <n v="-5623.95"/>
    <n v="0"/>
    <n v="5623.95"/>
    <s v="N/A"/>
    <n v="0"/>
    <n v="0"/>
    <n v="0"/>
    <n v="0"/>
    <n v="0"/>
    <n v="0"/>
    <n v="0"/>
    <n v="0"/>
    <n v="0"/>
    <n v="0"/>
    <n v="0"/>
    <n v="0"/>
    <n v="-5623.95"/>
    <s v="OIRM CAPITAL PROJECTS"/>
    <x v="54"/>
    <s v="GAAP ADJUSTMENTS"/>
    <s v="DATA PROCESSING"/>
  </r>
  <r>
    <x v="1"/>
    <x v="54"/>
    <x v="2"/>
    <s v="51315"/>
    <s v="5188000"/>
    <x v="1"/>
    <x v="0"/>
    <s v="MED DENTAL LIFE INS BENEFITS/NON 587"/>
    <s v="50000-PROGRAM EXPENDITURE BUDGET"/>
    <s v="51000-WAGES AND BENEFITS"/>
    <s v="51300-PERSONNEL BENEFITS"/>
    <n v="0"/>
    <n v="0"/>
    <n v="-16260"/>
    <n v="0"/>
    <n v="16260"/>
    <s v="N/A"/>
    <n v="0"/>
    <n v="0"/>
    <n v="0"/>
    <n v="0"/>
    <n v="0"/>
    <n v="0"/>
    <n v="0"/>
    <n v="0"/>
    <n v="0"/>
    <n v="0"/>
    <n v="0"/>
    <n v="0"/>
    <n v="-16260"/>
    <s v="OIRM CAPITAL PROJECTS"/>
    <x v="54"/>
    <s v="GAAP ADJUSTMENTS"/>
    <s v="DATA PROCESSING"/>
  </r>
  <r>
    <x v="1"/>
    <x v="54"/>
    <x v="2"/>
    <s v="51320"/>
    <s v="5188000"/>
    <x v="1"/>
    <x v="0"/>
    <s v="SOCIAL SECURITY MEDICARE FICA"/>
    <s v="50000-PROGRAM EXPENDITURE BUDGET"/>
    <s v="51000-WAGES AND BENEFITS"/>
    <s v="51300-PERSONNEL BENEFITS"/>
    <n v="0"/>
    <n v="0"/>
    <n v="-5633.92"/>
    <n v="0"/>
    <n v="5633.92"/>
    <s v="N/A"/>
    <n v="0"/>
    <n v="0"/>
    <n v="0"/>
    <n v="0"/>
    <n v="0"/>
    <n v="0"/>
    <n v="0"/>
    <n v="0"/>
    <n v="0"/>
    <n v="0"/>
    <n v="0"/>
    <n v="0"/>
    <n v="-5633.92"/>
    <s v="OIRM CAPITAL PROJECTS"/>
    <x v="54"/>
    <s v="GAAP ADJUSTMENTS"/>
    <s v="DATA PROCESSING"/>
  </r>
  <r>
    <x v="1"/>
    <x v="54"/>
    <x v="2"/>
    <s v="51330"/>
    <s v="5188000"/>
    <x v="1"/>
    <x v="0"/>
    <s v="RETIREMENT"/>
    <s v="50000-PROGRAM EXPENDITURE BUDGET"/>
    <s v="51000-WAGES AND BENEFITS"/>
    <s v="51300-PERSONNEL BENEFITS"/>
    <n v="0"/>
    <n v="0"/>
    <n v="-6764"/>
    <n v="0"/>
    <n v="6764"/>
    <s v="N/A"/>
    <n v="0"/>
    <n v="0"/>
    <n v="0"/>
    <n v="0"/>
    <n v="0"/>
    <n v="0"/>
    <n v="0"/>
    <n v="0"/>
    <n v="0"/>
    <n v="0"/>
    <n v="0"/>
    <n v="0"/>
    <n v="-6764"/>
    <s v="OIRM CAPITAL PROJECTS"/>
    <x v="54"/>
    <s v="GAAP ADJUSTMENTS"/>
    <s v="DATA PROCESSING"/>
  </r>
  <r>
    <x v="1"/>
    <x v="54"/>
    <x v="2"/>
    <s v="52202"/>
    <s v="5188000"/>
    <x v="0"/>
    <x v="0"/>
    <s v="SUPPLIES MISCELLANEOUS"/>
    <s v="50000-PROGRAM EXPENDITURE BUDGET"/>
    <s v="52000-SUPPLIES"/>
    <m/>
    <n v="0"/>
    <n v="0"/>
    <n v="-26467.95"/>
    <n v="0"/>
    <n v="26467.95"/>
    <s v="N/A"/>
    <n v="0"/>
    <n v="0"/>
    <n v="0"/>
    <n v="0"/>
    <n v="0"/>
    <n v="0"/>
    <n v="0"/>
    <n v="0"/>
    <n v="0"/>
    <n v="0"/>
    <n v="0"/>
    <n v="0"/>
    <n v="-26467.95"/>
    <s v="OIRM CAPITAL PROJECTS"/>
    <x v="54"/>
    <s v="GAAP ADJUSTMENTS"/>
    <s v="DATA PROCESSING"/>
  </r>
  <r>
    <x v="1"/>
    <x v="54"/>
    <x v="2"/>
    <s v="52202"/>
    <s v="5188000"/>
    <x v="1"/>
    <x v="0"/>
    <s v="SUPPLIES MISCELLANEOUS"/>
    <s v="50000-PROGRAM EXPENDITURE BUDGET"/>
    <s v="52000-SUPPLIES"/>
    <m/>
    <n v="0"/>
    <n v="0"/>
    <n v="0"/>
    <n v="0"/>
    <n v="0"/>
    <s v="N/A"/>
    <n v="0"/>
    <n v="0"/>
    <n v="0"/>
    <n v="0"/>
    <n v="0"/>
    <n v="0"/>
    <n v="0"/>
    <n v="0"/>
    <n v="0"/>
    <n v="0"/>
    <n v="0"/>
    <n v="0"/>
    <n v="0"/>
    <s v="OIRM CAPITAL PROJECTS"/>
    <x v="54"/>
    <s v="GAAP ADJUSTMENTS"/>
    <s v="DATA PROCESSING"/>
  </r>
  <r>
    <x v="1"/>
    <x v="54"/>
    <x v="2"/>
    <s v="53104"/>
    <s v="5188000"/>
    <x v="1"/>
    <x v="0"/>
    <s v="CONSULTANT SERVICES"/>
    <s v="50000-PROGRAM EXPENDITURE BUDGET"/>
    <s v="53000-SERVICES-OTHER CHARGES"/>
    <m/>
    <n v="0"/>
    <n v="0"/>
    <n v="-4850"/>
    <n v="0"/>
    <n v="4850"/>
    <s v="N/A"/>
    <n v="0"/>
    <n v="0"/>
    <n v="0"/>
    <n v="0"/>
    <n v="0"/>
    <n v="0"/>
    <n v="0"/>
    <n v="0"/>
    <n v="0"/>
    <n v="0"/>
    <n v="0"/>
    <n v="0"/>
    <n v="-4850"/>
    <s v="OIRM CAPITAL PROJECTS"/>
    <x v="54"/>
    <s v="GAAP ADJUSTMENTS"/>
    <s v="DATA PROCESSING"/>
  </r>
  <r>
    <x v="1"/>
    <x v="54"/>
    <x v="2"/>
    <s v="53812"/>
    <s v="5188000"/>
    <x v="0"/>
    <x v="0"/>
    <s v="LICENSES FEES"/>
    <s v="50000-PROGRAM EXPENDITURE BUDGET"/>
    <s v="53000-SERVICES-OTHER CHARGES"/>
    <m/>
    <n v="0"/>
    <n v="0"/>
    <n v="-355728"/>
    <n v="0"/>
    <n v="355728"/>
    <s v="N/A"/>
    <n v="0"/>
    <n v="0"/>
    <n v="0"/>
    <n v="0"/>
    <n v="0"/>
    <n v="0"/>
    <n v="0"/>
    <n v="0"/>
    <n v="0"/>
    <n v="0"/>
    <n v="0"/>
    <n v="0"/>
    <n v="-355728"/>
    <s v="OIRM CAPITAL PROJECTS"/>
    <x v="54"/>
    <s v="GAAP ADJUSTMENTS"/>
    <s v="DATA PROCESSING"/>
  </r>
  <r>
    <x v="1"/>
    <x v="54"/>
    <x v="2"/>
    <s v="53812"/>
    <s v="5188000"/>
    <x v="1"/>
    <x v="0"/>
    <s v="LICENSES FEES"/>
    <s v="50000-PROGRAM EXPENDITURE BUDGET"/>
    <s v="53000-SERVICES-OTHER CHARGES"/>
    <m/>
    <n v="0"/>
    <n v="0"/>
    <n v="0"/>
    <n v="0"/>
    <n v="0"/>
    <s v="N/A"/>
    <n v="0"/>
    <n v="0"/>
    <n v="0"/>
    <n v="0"/>
    <n v="0"/>
    <n v="0"/>
    <n v="0"/>
    <n v="0"/>
    <n v="0"/>
    <n v="0"/>
    <n v="0"/>
    <n v="0"/>
    <n v="0"/>
    <s v="OIRM CAPITAL PROJECTS"/>
    <x v="54"/>
    <s v="GAAP ADJUSTMENTS"/>
    <s v="DATA PROCESSING"/>
  </r>
  <r>
    <x v="1"/>
    <x v="54"/>
    <x v="2"/>
    <s v="55050"/>
    <s v="5188000"/>
    <x v="0"/>
    <x v="0"/>
    <s v="ROAD EQUIP ER R"/>
    <s v="50000-PROGRAM EXPENDITURE BUDGET"/>
    <s v="55000-INTRAGOVERNMENTAL SERVICES"/>
    <m/>
    <n v="0"/>
    <n v="0"/>
    <n v="-209072.57"/>
    <n v="0"/>
    <n v="209072.57"/>
    <s v="N/A"/>
    <n v="0"/>
    <n v="0"/>
    <n v="0"/>
    <n v="0"/>
    <n v="0"/>
    <n v="0"/>
    <n v="0"/>
    <n v="0"/>
    <n v="0"/>
    <n v="0"/>
    <n v="0"/>
    <n v="0"/>
    <n v="-209072.57"/>
    <s v="OIRM CAPITAL PROJECTS"/>
    <x v="54"/>
    <s v="GAAP ADJUSTMENTS"/>
    <s v="DATA PROCESSING"/>
  </r>
  <r>
    <x v="1"/>
    <x v="54"/>
    <x v="2"/>
    <s v="55050"/>
    <s v="5188000"/>
    <x v="1"/>
    <x v="0"/>
    <s v="ROAD EQUIP ER R"/>
    <s v="50000-PROGRAM EXPENDITURE BUDGET"/>
    <s v="55000-INTRAGOVERNMENTAL SERVICES"/>
    <m/>
    <n v="0"/>
    <n v="0"/>
    <n v="0"/>
    <n v="0"/>
    <n v="0"/>
    <s v="N/A"/>
    <n v="0"/>
    <n v="0"/>
    <n v="0"/>
    <n v="0"/>
    <n v="0"/>
    <n v="0"/>
    <n v="0"/>
    <n v="0"/>
    <n v="0"/>
    <n v="0"/>
    <n v="0"/>
    <n v="0"/>
    <n v="0"/>
    <s v="OIRM CAPITAL PROJECTS"/>
    <x v="54"/>
    <s v="GAAP ADJUSTMENTS"/>
    <s v="DATA PROCESSING"/>
  </r>
  <r>
    <x v="1"/>
    <x v="54"/>
    <x v="2"/>
    <s v="82100"/>
    <s v="5188000"/>
    <x v="0"/>
    <x v="0"/>
    <s v="EMPLOYER PAID BENEFITS"/>
    <s v="50000-PROGRAM EXPENDITURE BUDGET"/>
    <s v="82000-APPLIED OVERHEAD"/>
    <m/>
    <n v="0"/>
    <n v="0"/>
    <n v="-277.07"/>
    <n v="0"/>
    <n v="277.07"/>
    <s v="N/A"/>
    <n v="0"/>
    <n v="0"/>
    <n v="0"/>
    <n v="0"/>
    <n v="0"/>
    <n v="0"/>
    <n v="0"/>
    <n v="0"/>
    <n v="0"/>
    <n v="0"/>
    <n v="0"/>
    <n v="0"/>
    <n v="-277.07"/>
    <s v="OIRM CAPITAL PROJECTS"/>
    <x v="54"/>
    <s v="GAAP ADJUSTMENTS"/>
    <s v="DATA PROCESSING"/>
  </r>
  <r>
    <x v="1"/>
    <x v="54"/>
    <x v="2"/>
    <s v="82100"/>
    <s v="5188000"/>
    <x v="1"/>
    <x v="0"/>
    <s v="EMPLOYER PAID BENEFITS"/>
    <s v="50000-PROGRAM EXPENDITURE BUDGET"/>
    <s v="82000-APPLIED OVERHEAD"/>
    <m/>
    <n v="0"/>
    <n v="0"/>
    <n v="0"/>
    <n v="0"/>
    <n v="0"/>
    <s v="N/A"/>
    <n v="0"/>
    <n v="0"/>
    <n v="0"/>
    <n v="0"/>
    <n v="0"/>
    <n v="0"/>
    <n v="0"/>
    <n v="0"/>
    <n v="0"/>
    <n v="0"/>
    <n v="0"/>
    <n v="0"/>
    <n v="0"/>
    <s v="OIRM CAPITAL PROJECTS"/>
    <x v="54"/>
    <s v="GAAP ADJUSTMENTS"/>
    <s v="DATA PROCESSING"/>
  </r>
  <r>
    <x v="1"/>
    <x v="55"/>
    <x v="11"/>
    <s v="39796"/>
    <s v="0000000"/>
    <x v="0"/>
    <x v="1"/>
    <s v="CONTRIB OTHER FUNDS"/>
    <s v="R3000-REVENUE"/>
    <s v="R3900-OTHER FINANCING SOURCES"/>
    <m/>
    <n v="0"/>
    <n v="0"/>
    <n v="0"/>
    <n v="0"/>
    <n v="0"/>
    <s v="N/A"/>
    <n v="0"/>
    <n v="0"/>
    <n v="0"/>
    <n v="0"/>
    <n v="0"/>
    <n v="0"/>
    <n v="0"/>
    <n v="0"/>
    <n v="0"/>
    <n v="0"/>
    <n v="0"/>
    <n v="0"/>
    <n v="0"/>
    <s v="OIRM CAPITAL PROJECTS"/>
    <x v="55"/>
    <s v="OIRM CAPITAL PROJECTS"/>
    <s v="Default"/>
  </r>
  <r>
    <x v="1"/>
    <x v="55"/>
    <x v="11"/>
    <s v="39796"/>
    <s v="0000000"/>
    <x v="1"/>
    <x v="1"/>
    <s v="CONTRIB OTHER FUNDS"/>
    <s v="R3000-REVENUE"/>
    <s v="R3900-OTHER FINANCING SOURCES"/>
    <m/>
    <n v="0"/>
    <n v="0"/>
    <n v="0"/>
    <n v="0"/>
    <n v="0"/>
    <s v="N/A"/>
    <n v="0"/>
    <n v="0"/>
    <n v="0"/>
    <n v="0"/>
    <n v="0"/>
    <n v="0"/>
    <n v="0"/>
    <n v="0"/>
    <n v="0"/>
    <n v="0"/>
    <n v="0"/>
    <n v="0"/>
    <n v="0"/>
    <s v="OIRM CAPITAL PROJECTS"/>
    <x v="55"/>
    <s v="OIRM CAPITAL PROJECTS"/>
    <s v="Default"/>
  </r>
  <r>
    <x v="1"/>
    <x v="55"/>
    <x v="11"/>
    <s v="51110"/>
    <s v="5188000"/>
    <x v="0"/>
    <x v="0"/>
    <s v="REGULAR SALARIED EMPLOYEE"/>
    <s v="50000-PROGRAM EXPENDITURE BUDGET"/>
    <s v="51000-WAGES AND BENEFITS"/>
    <s v="51100-SALARIES/WAGES"/>
    <n v="0"/>
    <n v="0"/>
    <n v="33433.590000000004"/>
    <n v="0"/>
    <n v="-33433.590000000004"/>
    <s v="N/A"/>
    <n v="0"/>
    <n v="0"/>
    <n v="0"/>
    <n v="0"/>
    <n v="0"/>
    <n v="0"/>
    <n v="0"/>
    <n v="0"/>
    <n v="22289.06"/>
    <n v="2561.96"/>
    <n v="0"/>
    <n v="8582.57"/>
    <n v="0"/>
    <s v="OIRM CAPITAL PROJECTS"/>
    <x v="55"/>
    <s v="OIRM CAPITAL PROJECTS"/>
    <s v="DATA PROCESSING"/>
  </r>
  <r>
    <x v="1"/>
    <x v="55"/>
    <x v="11"/>
    <s v="51110"/>
    <s v="5188000"/>
    <x v="1"/>
    <x v="0"/>
    <s v="REGULAR SALARIED EMPLOYEE"/>
    <s v="50000-PROGRAM EXPENDITURE BUDGET"/>
    <s v="51000-WAGES AND BENEFITS"/>
    <s v="51100-SALARIES/WAGES"/>
    <n v="0"/>
    <n v="0"/>
    <n v="34808.639999999999"/>
    <n v="0"/>
    <n v="-34808.639999999999"/>
    <s v="N/A"/>
    <n v="0"/>
    <n v="0"/>
    <n v="0"/>
    <n v="0"/>
    <n v="0"/>
    <n v="0"/>
    <n v="16404.05"/>
    <n v="0"/>
    <n v="0"/>
    <n v="9335.65"/>
    <n v="0"/>
    <n v="9068.94"/>
    <n v="0"/>
    <s v="OIRM CAPITAL PROJECTS"/>
    <x v="55"/>
    <s v="OIRM CAPITAL PROJECTS"/>
    <s v="DATA PROCESSING"/>
  </r>
  <r>
    <x v="1"/>
    <x v="55"/>
    <x v="11"/>
    <s v="52181"/>
    <s v="5188000"/>
    <x v="0"/>
    <x v="0"/>
    <s v="INVENTORY EQUIP 5K UNDER"/>
    <s v="50000-PROGRAM EXPENDITURE BUDGET"/>
    <s v="52000-SUPPLIES"/>
    <m/>
    <n v="0"/>
    <n v="0"/>
    <n v="0"/>
    <n v="0"/>
    <n v="0"/>
    <s v="N/A"/>
    <n v="0"/>
    <n v="0"/>
    <n v="0"/>
    <n v="0"/>
    <n v="0"/>
    <n v="0"/>
    <n v="0"/>
    <n v="0"/>
    <n v="0"/>
    <n v="0"/>
    <n v="0"/>
    <n v="0"/>
    <n v="0"/>
    <s v="OIRM CAPITAL PROJECTS"/>
    <x v="55"/>
    <s v="OIRM CAPITAL PROJECTS"/>
    <s v="DATA PROCESSING"/>
  </r>
  <r>
    <x v="1"/>
    <x v="55"/>
    <x v="11"/>
    <s v="52181"/>
    <s v="5188000"/>
    <x v="1"/>
    <x v="0"/>
    <s v="INVENTORY EQUIP 5K UNDER"/>
    <s v="50000-PROGRAM EXPENDITURE BUDGET"/>
    <s v="52000-SUPPLIES"/>
    <m/>
    <n v="0"/>
    <n v="0"/>
    <n v="0"/>
    <n v="0"/>
    <n v="0"/>
    <s v="N/A"/>
    <n v="0"/>
    <n v="0"/>
    <n v="0"/>
    <n v="0"/>
    <n v="0"/>
    <n v="0"/>
    <n v="0"/>
    <n v="0"/>
    <n v="0"/>
    <n v="0"/>
    <n v="0"/>
    <n v="0"/>
    <n v="0"/>
    <s v="OIRM CAPITAL PROJECTS"/>
    <x v="55"/>
    <s v="OIRM CAPITAL PROJECTS"/>
    <s v="DATA PROCESSING"/>
  </r>
  <r>
    <x v="1"/>
    <x v="55"/>
    <x v="11"/>
    <s v="55150"/>
    <s v="5188000"/>
    <x v="0"/>
    <x v="0"/>
    <s v="PROSECUTING ATTORNEY"/>
    <s v="50000-PROGRAM EXPENDITURE BUDGET"/>
    <s v="55000-INTRAGOVERNMENTAL SERVICES"/>
    <m/>
    <n v="0"/>
    <n v="0"/>
    <n v="0"/>
    <n v="0"/>
    <n v="0"/>
    <s v="N/A"/>
    <n v="0"/>
    <n v="0"/>
    <n v="0"/>
    <n v="0"/>
    <n v="0"/>
    <n v="0"/>
    <n v="0"/>
    <n v="0"/>
    <n v="0"/>
    <n v="0"/>
    <n v="0"/>
    <n v="0"/>
    <n v="0"/>
    <s v="OIRM CAPITAL PROJECTS"/>
    <x v="55"/>
    <s v="OIRM CAPITAL PROJECTS"/>
    <s v="DATA PROCESSING"/>
  </r>
  <r>
    <x v="1"/>
    <x v="55"/>
    <x v="11"/>
    <s v="55150"/>
    <s v="5188000"/>
    <x v="1"/>
    <x v="0"/>
    <s v="PROSECUTING ATTORNEY"/>
    <s v="50000-PROGRAM EXPENDITURE BUDGET"/>
    <s v="55000-INTRAGOVERNMENTAL SERVICES"/>
    <m/>
    <n v="0"/>
    <n v="0"/>
    <n v="1863"/>
    <n v="0"/>
    <n v="-1863"/>
    <s v="N/A"/>
    <n v="0"/>
    <n v="0"/>
    <n v="0"/>
    <n v="0"/>
    <n v="0"/>
    <n v="0"/>
    <n v="0"/>
    <n v="0"/>
    <n v="0"/>
    <n v="0"/>
    <n v="0"/>
    <n v="1863"/>
    <n v="0"/>
    <s v="OIRM CAPITAL PROJECTS"/>
    <x v="55"/>
    <s v="OIRM CAPITAL PROJECTS"/>
    <s v="DATA PROCESSING"/>
  </r>
  <r>
    <x v="1"/>
    <x v="55"/>
    <x v="11"/>
    <s v="55245"/>
    <s v="5188000"/>
    <x v="0"/>
    <x v="0"/>
    <s v="FINANCIAL MGMT SVCS"/>
    <s v="50000-PROGRAM EXPENDITURE BUDGET"/>
    <s v="55000-INTRAGOVERNMENTAL SERVICES"/>
    <m/>
    <n v="0"/>
    <n v="0"/>
    <n v="64407.040000000001"/>
    <n v="0"/>
    <n v="-64407.040000000001"/>
    <s v="N/A"/>
    <n v="0"/>
    <n v="0"/>
    <n v="0"/>
    <n v="0"/>
    <n v="0"/>
    <n v="0"/>
    <n v="0"/>
    <n v="0"/>
    <n v="48305.36"/>
    <n v="0"/>
    <n v="0"/>
    <n v="16101.68"/>
    <n v="0"/>
    <s v="OIRM CAPITAL PROJECTS"/>
    <x v="55"/>
    <s v="OIRM CAPITAL PROJECTS"/>
    <s v="DATA PROCESSING"/>
  </r>
  <r>
    <x v="1"/>
    <x v="55"/>
    <x v="11"/>
    <s v="55245"/>
    <s v="5188000"/>
    <x v="1"/>
    <x v="0"/>
    <s v="FINANCIAL MGMT SVCS"/>
    <s v="50000-PROGRAM EXPENDITURE BUDGET"/>
    <s v="55000-INTRAGOVERNMENTAL SERVICES"/>
    <m/>
    <n v="0"/>
    <n v="0"/>
    <n v="0"/>
    <n v="0"/>
    <n v="0"/>
    <s v="N/A"/>
    <n v="0"/>
    <n v="0"/>
    <n v="0"/>
    <n v="0"/>
    <n v="0"/>
    <n v="0"/>
    <n v="0"/>
    <n v="0"/>
    <n v="0"/>
    <n v="0"/>
    <n v="0"/>
    <n v="0"/>
    <n v="0"/>
    <s v="OIRM CAPITAL PROJECTS"/>
    <x v="55"/>
    <s v="OIRM CAPITAL PROJECTS"/>
    <s v="DATA PROCESSING"/>
  </r>
  <r>
    <x v="1"/>
    <x v="55"/>
    <x v="11"/>
    <s v="55253"/>
    <s v="5188000"/>
    <x v="0"/>
    <x v="0"/>
    <s v="SYSTEMS SERVICES SVC"/>
    <s v="50000-PROGRAM EXPENDITURE BUDGET"/>
    <s v="55000-INTRAGOVERNMENTAL SERVICES"/>
    <m/>
    <n v="0"/>
    <n v="0"/>
    <n v="0"/>
    <n v="0"/>
    <n v="0"/>
    <s v="N/A"/>
    <n v="0"/>
    <n v="0"/>
    <n v="0"/>
    <n v="0"/>
    <n v="0"/>
    <n v="0"/>
    <n v="0"/>
    <n v="0"/>
    <n v="0"/>
    <n v="0"/>
    <n v="0"/>
    <n v="0"/>
    <n v="0"/>
    <s v="OIRM CAPITAL PROJECTS"/>
    <x v="55"/>
    <s v="OIRM CAPITAL PROJECTS"/>
    <s v="DATA PROCESSING"/>
  </r>
  <r>
    <x v="1"/>
    <x v="55"/>
    <x v="11"/>
    <s v="55253"/>
    <s v="5188000"/>
    <x v="1"/>
    <x v="0"/>
    <s v="SYSTEMS SERVICES SVC"/>
    <s v="50000-PROGRAM EXPENDITURE BUDGET"/>
    <s v="55000-INTRAGOVERNMENTAL SERVICES"/>
    <m/>
    <n v="0"/>
    <n v="0"/>
    <n v="0"/>
    <n v="0"/>
    <n v="0"/>
    <s v="N/A"/>
    <n v="0"/>
    <n v="0"/>
    <n v="0"/>
    <n v="0"/>
    <n v="0"/>
    <n v="0"/>
    <n v="0"/>
    <n v="0"/>
    <n v="0"/>
    <n v="0"/>
    <n v="0"/>
    <n v="0"/>
    <n v="0"/>
    <s v="OIRM CAPITAL PROJECTS"/>
    <x v="55"/>
    <s v="OIRM CAPITAL PROJECTS"/>
    <s v="DATA PROCESSING"/>
  </r>
  <r>
    <x v="1"/>
    <x v="55"/>
    <x v="11"/>
    <s v="55255"/>
    <s v="5188000"/>
    <x v="0"/>
    <x v="0"/>
    <s v="FINANCIAL MGMT SVCS REBATE"/>
    <s v="50000-PROGRAM EXPENDITURE BUDGET"/>
    <s v="55000-INTRAGOVERNMENTAL SERVICES"/>
    <m/>
    <n v="0"/>
    <n v="0"/>
    <n v="-11419.85"/>
    <n v="0"/>
    <n v="11419.85"/>
    <s v="N/A"/>
    <n v="0"/>
    <n v="0"/>
    <n v="0"/>
    <n v="0"/>
    <n v="0"/>
    <n v="0"/>
    <n v="0"/>
    <n v="0"/>
    <n v="-8564.9"/>
    <n v="0"/>
    <n v="0"/>
    <n v="-2854.9500000000003"/>
    <n v="0"/>
    <s v="OIRM CAPITAL PROJECTS"/>
    <x v="55"/>
    <s v="OIRM CAPITAL PROJECTS"/>
    <s v="DATA PROCESSING"/>
  </r>
  <r>
    <x v="1"/>
    <x v="55"/>
    <x v="11"/>
    <s v="55255"/>
    <s v="5188000"/>
    <x v="1"/>
    <x v="0"/>
    <s v="FINANCIAL MGMT SVCS REBATE"/>
    <s v="50000-PROGRAM EXPENDITURE BUDGET"/>
    <s v="55000-INTRAGOVERNMENTAL SERVICES"/>
    <m/>
    <n v="0"/>
    <n v="0"/>
    <n v="0"/>
    <n v="0"/>
    <n v="0"/>
    <s v="N/A"/>
    <n v="0"/>
    <n v="0"/>
    <n v="0"/>
    <n v="0"/>
    <n v="0"/>
    <n v="0"/>
    <n v="0"/>
    <n v="0"/>
    <n v="0"/>
    <n v="0"/>
    <n v="0"/>
    <n v="0"/>
    <n v="0"/>
    <s v="OIRM CAPITAL PROJECTS"/>
    <x v="55"/>
    <s v="OIRM CAPITAL PROJECTS"/>
    <s v="DATA PROCESSING"/>
  </r>
  <r>
    <x v="1"/>
    <x v="55"/>
    <x v="11"/>
    <s v="55347"/>
    <s v="5188000"/>
    <x v="0"/>
    <x v="0"/>
    <s v="BRC SVC CHARGES"/>
    <s v="50000-PROGRAM EXPENDITURE BUDGET"/>
    <s v="55000-INTRAGOVERNMENTAL SERVICES"/>
    <m/>
    <n v="0"/>
    <n v="0"/>
    <n v="39934.04"/>
    <n v="0"/>
    <n v="-39934.04"/>
    <s v="N/A"/>
    <n v="0"/>
    <n v="0"/>
    <n v="0"/>
    <n v="0"/>
    <n v="0"/>
    <n v="0"/>
    <n v="0"/>
    <n v="0"/>
    <n v="29950.53"/>
    <n v="0"/>
    <n v="0"/>
    <n v="9983.51"/>
    <n v="0"/>
    <s v="OIRM CAPITAL PROJECTS"/>
    <x v="55"/>
    <s v="OIRM CAPITAL PROJECTS"/>
    <s v="DATA PROCESSING"/>
  </r>
  <r>
    <x v="1"/>
    <x v="55"/>
    <x v="11"/>
    <s v="55347"/>
    <s v="5188000"/>
    <x v="1"/>
    <x v="0"/>
    <s v="BRC SVC CHARGES"/>
    <s v="50000-PROGRAM EXPENDITURE BUDGET"/>
    <s v="55000-INTRAGOVERNMENTAL SERVICES"/>
    <m/>
    <n v="0"/>
    <n v="0"/>
    <n v="0"/>
    <n v="0"/>
    <n v="0"/>
    <s v="N/A"/>
    <n v="0"/>
    <n v="0"/>
    <n v="0"/>
    <n v="0"/>
    <n v="0"/>
    <n v="0"/>
    <n v="0"/>
    <n v="0"/>
    <n v="0"/>
    <n v="0"/>
    <n v="0"/>
    <n v="0"/>
    <n v="0"/>
    <s v="OIRM CAPITAL PROJECTS"/>
    <x v="55"/>
    <s v="OIRM CAPITAL PROJECTS"/>
    <s v="DATA PROCESSING"/>
  </r>
  <r>
    <x v="1"/>
    <x v="55"/>
    <x v="11"/>
    <s v="82100"/>
    <s v="5188000"/>
    <x v="0"/>
    <x v="0"/>
    <s v="EMPLOYER PAID BENEFITS"/>
    <s v="50000-PROGRAM EXPENDITURE BUDGET"/>
    <s v="82000-APPLIED OVERHEAD"/>
    <m/>
    <n v="0"/>
    <n v="0"/>
    <n v="11098.79"/>
    <n v="0"/>
    <n v="-11098.79"/>
    <s v="N/A"/>
    <n v="0"/>
    <n v="0"/>
    <n v="0"/>
    <n v="0"/>
    <n v="0"/>
    <n v="0"/>
    <n v="0"/>
    <n v="0"/>
    <n v="7253.16"/>
    <n v="876.22"/>
    <n v="0"/>
    <n v="2969.41"/>
    <n v="0"/>
    <s v="OIRM CAPITAL PROJECTS"/>
    <x v="55"/>
    <s v="OIRM CAPITAL PROJECTS"/>
    <s v="DATA PROCESSING"/>
  </r>
  <r>
    <x v="1"/>
    <x v="55"/>
    <x v="11"/>
    <s v="82100"/>
    <s v="5188000"/>
    <x v="1"/>
    <x v="0"/>
    <s v="EMPLOYER PAID BENEFITS"/>
    <s v="50000-PROGRAM EXPENDITURE BUDGET"/>
    <s v="82000-APPLIED OVERHEAD"/>
    <m/>
    <n v="0"/>
    <n v="0"/>
    <n v="9726"/>
    <n v="0"/>
    <n v="-9726"/>
    <s v="N/A"/>
    <n v="0"/>
    <n v="0"/>
    <n v="0"/>
    <n v="0"/>
    <n v="0"/>
    <n v="0"/>
    <n v="4841"/>
    <n v="0"/>
    <n v="0"/>
    <n v="2948.6"/>
    <n v="0"/>
    <n v="1936.4"/>
    <n v="0"/>
    <s v="OIRM CAPITAL PROJECTS"/>
    <x v="55"/>
    <s v="OIRM CAPITAL PROJECTS"/>
    <s v="DATA PROCESSING"/>
  </r>
  <r>
    <x v="1"/>
    <x v="55"/>
    <x v="11"/>
    <s v="82200"/>
    <s v="5188000"/>
    <x v="0"/>
    <x v="0"/>
    <s v="PAID TIME OFF"/>
    <s v="50000-PROGRAM EXPENDITURE BUDGET"/>
    <s v="82000-APPLIED OVERHEAD"/>
    <m/>
    <n v="0"/>
    <n v="0"/>
    <n v="5841.36"/>
    <n v="0"/>
    <n v="-5841.36"/>
    <s v="N/A"/>
    <n v="0"/>
    <n v="0"/>
    <n v="0"/>
    <n v="0"/>
    <n v="0"/>
    <n v="0"/>
    <n v="0"/>
    <n v="0"/>
    <n v="3817.38"/>
    <n v="461.16"/>
    <n v="0"/>
    <n v="1562.82"/>
    <n v="0"/>
    <s v="OIRM CAPITAL PROJECTS"/>
    <x v="55"/>
    <s v="OIRM CAPITAL PROJECTS"/>
    <s v="DATA PROCESSING"/>
  </r>
  <r>
    <x v="1"/>
    <x v="55"/>
    <x v="11"/>
    <s v="82200"/>
    <s v="5188000"/>
    <x v="1"/>
    <x v="0"/>
    <s v="PAID TIME OFF"/>
    <s v="50000-PROGRAM EXPENDITURE BUDGET"/>
    <s v="82000-APPLIED OVERHEAD"/>
    <m/>
    <n v="0"/>
    <n v="0"/>
    <n v="5894.07"/>
    <n v="0"/>
    <n v="-5894.07"/>
    <s v="N/A"/>
    <n v="0"/>
    <n v="0"/>
    <n v="0"/>
    <n v="0"/>
    <n v="0"/>
    <n v="0"/>
    <n v="2933.7000000000003"/>
    <n v="0"/>
    <n v="0"/>
    <n v="1786.89"/>
    <n v="0"/>
    <n v="1173.48"/>
    <n v="0"/>
    <s v="OIRM CAPITAL PROJECTS"/>
    <x v="55"/>
    <s v="OIRM CAPITAL PROJECTS"/>
    <s v="DATA PROCESSING"/>
  </r>
  <r>
    <x v="1"/>
    <x v="56"/>
    <x v="11"/>
    <s v="52189"/>
    <s v="5188000"/>
    <x v="0"/>
    <x v="0"/>
    <s v="SOFTWARE NONCAP"/>
    <s v="50000-PROGRAM EXPENDITURE BUDGET"/>
    <s v="52000-SUPPLIES"/>
    <m/>
    <n v="0"/>
    <n v="0"/>
    <n v="53217"/>
    <n v="0"/>
    <n v="-53217"/>
    <s v="N/A"/>
    <n v="0"/>
    <n v="0"/>
    <n v="0"/>
    <n v="0"/>
    <n v="0"/>
    <n v="0"/>
    <n v="0"/>
    <n v="0"/>
    <n v="48600"/>
    <n v="0"/>
    <n v="0"/>
    <n v="0"/>
    <n v="4617"/>
    <s v="OIRM CAPITAL PROJECTS"/>
    <x v="56"/>
    <s v="OIRM CAPITAL PROJECTS"/>
    <s v="DATA PROCESSING"/>
  </r>
  <r>
    <x v="1"/>
    <x v="56"/>
    <x v="11"/>
    <s v="52189"/>
    <s v="5188000"/>
    <x v="1"/>
    <x v="0"/>
    <s v="SOFTWARE NONCAP"/>
    <s v="50000-PROGRAM EXPENDITURE BUDGET"/>
    <s v="52000-SUPPLIES"/>
    <m/>
    <n v="0"/>
    <n v="0"/>
    <n v="0"/>
    <n v="0"/>
    <n v="0"/>
    <s v="N/A"/>
    <n v="0"/>
    <n v="0"/>
    <n v="0"/>
    <n v="0"/>
    <n v="0"/>
    <n v="0"/>
    <n v="0"/>
    <n v="0"/>
    <n v="0"/>
    <n v="0"/>
    <n v="0"/>
    <n v="0"/>
    <n v="0"/>
    <s v="OIRM CAPITAL PROJECTS"/>
    <x v="56"/>
    <s v="OIRM CAPITAL PROJECTS"/>
    <s v="DATA PROCESSING"/>
  </r>
  <r>
    <x v="1"/>
    <x v="56"/>
    <x v="11"/>
    <s v="53104"/>
    <s v="5188000"/>
    <x v="0"/>
    <x v="0"/>
    <s v="CONSULTANT SERVICES"/>
    <s v="50000-PROGRAM EXPENDITURE BUDGET"/>
    <s v="53000-SERVICES-OTHER CHARGES"/>
    <m/>
    <n v="0"/>
    <n v="0"/>
    <n v="49194"/>
    <n v="0"/>
    <n v="-49194"/>
    <s v="N/A"/>
    <n v="0"/>
    <n v="0"/>
    <n v="0"/>
    <n v="0"/>
    <n v="0"/>
    <n v="0"/>
    <n v="0"/>
    <n v="0"/>
    <n v="49194"/>
    <n v="0"/>
    <n v="0"/>
    <n v="0"/>
    <n v="0"/>
    <s v="OIRM CAPITAL PROJECTS"/>
    <x v="56"/>
    <s v="OIRM CAPITAL PROJECTS"/>
    <s v="DATA PROCESSING"/>
  </r>
  <r>
    <x v="1"/>
    <x v="56"/>
    <x v="11"/>
    <s v="53104"/>
    <s v="5188000"/>
    <x v="1"/>
    <x v="0"/>
    <s v="CONSULTANT SERVICES"/>
    <s v="50000-PROGRAM EXPENDITURE BUDGET"/>
    <s v="53000-SERVICES-OTHER CHARGES"/>
    <m/>
    <n v="0"/>
    <n v="0"/>
    <n v="0"/>
    <n v="0"/>
    <n v="0"/>
    <s v="N/A"/>
    <n v="0"/>
    <n v="0"/>
    <n v="0"/>
    <n v="0"/>
    <n v="0"/>
    <n v="0"/>
    <n v="0"/>
    <n v="0"/>
    <n v="0"/>
    <n v="0"/>
    <n v="0"/>
    <n v="0"/>
    <n v="0"/>
    <s v="OIRM CAPITAL PROJECTS"/>
    <x v="56"/>
    <s v="OIRM CAPITAL PROJECTS"/>
    <s v="DATA PROCESSING"/>
  </r>
  <r>
    <x v="1"/>
    <x v="57"/>
    <x v="11"/>
    <s v="34882"/>
    <s v="0000000"/>
    <x v="0"/>
    <x v="1"/>
    <s v="NEW DEVELOPMENT"/>
    <s v="R3000-REVENUE"/>
    <s v="R3400-CHARGE FOR SERVICES"/>
    <m/>
    <n v="0"/>
    <n v="0"/>
    <n v="-24998.48"/>
    <n v="0"/>
    <n v="24998.48"/>
    <s v="N/A"/>
    <n v="0"/>
    <n v="-24998.48"/>
    <n v="0"/>
    <n v="0"/>
    <n v="0"/>
    <n v="0"/>
    <n v="0"/>
    <n v="0"/>
    <n v="0"/>
    <n v="0"/>
    <n v="0"/>
    <n v="0"/>
    <n v="0"/>
    <s v="OIRM CAPITAL PROJECTS"/>
    <x v="57"/>
    <s v="OIRM CAPITAL PROJECTS"/>
    <s v="Default"/>
  </r>
  <r>
    <x v="1"/>
    <x v="57"/>
    <x v="11"/>
    <s v="34882"/>
    <s v="0000000"/>
    <x v="1"/>
    <x v="1"/>
    <s v="NEW DEVELOPMENT"/>
    <s v="R3000-REVENUE"/>
    <s v="R3400-CHARGE FOR SERVICES"/>
    <m/>
    <n v="0"/>
    <n v="0"/>
    <n v="0"/>
    <n v="0"/>
    <n v="0"/>
    <s v="N/A"/>
    <n v="0"/>
    <n v="0"/>
    <n v="0"/>
    <n v="0"/>
    <n v="0"/>
    <n v="0"/>
    <n v="0"/>
    <n v="0"/>
    <n v="0"/>
    <n v="0"/>
    <n v="0"/>
    <n v="0"/>
    <n v="0"/>
    <s v="OIRM CAPITAL PROJECTS"/>
    <x v="57"/>
    <s v="OIRM CAPITAL PROJECTS"/>
    <s v="Default"/>
  </r>
  <r>
    <x v="1"/>
    <x v="57"/>
    <x v="11"/>
    <s v="55023"/>
    <s v="5188000"/>
    <x v="0"/>
    <x v="0"/>
    <s v="ITS NEW DEVELOPMENT"/>
    <s v="50000-PROGRAM EXPENDITURE BUDGET"/>
    <s v="55000-INTRAGOVERNMENTAL SERVICES"/>
    <m/>
    <n v="0"/>
    <n v="0"/>
    <n v="70919.88"/>
    <n v="0"/>
    <n v="-70919.88"/>
    <s v="N/A"/>
    <n v="0"/>
    <n v="0"/>
    <n v="0"/>
    <n v="0"/>
    <n v="0"/>
    <n v="0"/>
    <n v="0"/>
    <n v="0"/>
    <n v="4779"/>
    <n v="0"/>
    <n v="0"/>
    <n v="66140.88"/>
    <n v="0"/>
    <s v="OIRM CAPITAL PROJECTS"/>
    <x v="57"/>
    <s v="OIRM CAPITAL PROJECTS"/>
    <s v="DATA PROCESSING"/>
  </r>
  <r>
    <x v="1"/>
    <x v="57"/>
    <x v="11"/>
    <s v="55023"/>
    <s v="5188000"/>
    <x v="1"/>
    <x v="0"/>
    <s v="ITS NEW DEVELOPMENT"/>
    <s v="50000-PROGRAM EXPENDITURE BUDGET"/>
    <s v="55000-INTRAGOVERNMENTAL SERVICES"/>
    <m/>
    <n v="0"/>
    <n v="0"/>
    <n v="443592.94"/>
    <n v="0"/>
    <n v="-443592.94"/>
    <s v="N/A"/>
    <n v="0"/>
    <n v="0"/>
    <n v="0"/>
    <n v="0"/>
    <n v="0"/>
    <n v="0"/>
    <n v="159566.04"/>
    <n v="0"/>
    <n v="0"/>
    <n v="97687.72"/>
    <n v="0"/>
    <n v="186339.18"/>
    <n v="0"/>
    <s v="OIRM CAPITAL PROJECTS"/>
    <x v="57"/>
    <s v="OIRM CAPITAL PROJECTS"/>
    <s v="DATA PROCESSING"/>
  </r>
  <r>
    <x v="1"/>
    <x v="57"/>
    <x v="11"/>
    <s v="55253"/>
    <s v="5188000"/>
    <x v="0"/>
    <x v="0"/>
    <s v="SYSTEMS SERVICES SVC"/>
    <s v="50000-PROGRAM EXPENDITURE BUDGET"/>
    <s v="55000-INTRAGOVERNMENTAL SERVICES"/>
    <m/>
    <n v="0"/>
    <n v="0"/>
    <n v="139158.12"/>
    <n v="0"/>
    <n v="-139158.12"/>
    <s v="N/A"/>
    <n v="0"/>
    <n v="0"/>
    <n v="0"/>
    <n v="0"/>
    <n v="0"/>
    <n v="0"/>
    <n v="0"/>
    <n v="0"/>
    <n v="66307.61"/>
    <n v="39696.71"/>
    <n v="0"/>
    <n v="33153.800000000003"/>
    <n v="0"/>
    <s v="OIRM CAPITAL PROJECTS"/>
    <x v="57"/>
    <s v="OIRM CAPITAL PROJECTS"/>
    <s v="DATA PROCESSING"/>
  </r>
  <r>
    <x v="1"/>
    <x v="57"/>
    <x v="11"/>
    <s v="55253"/>
    <s v="5188000"/>
    <x v="1"/>
    <x v="0"/>
    <s v="SYSTEMS SERVICES SVC"/>
    <s v="50000-PROGRAM EXPENDITURE BUDGET"/>
    <s v="55000-INTRAGOVERNMENTAL SERVICES"/>
    <m/>
    <n v="0"/>
    <n v="0"/>
    <n v="0"/>
    <n v="0"/>
    <n v="0"/>
    <s v="N/A"/>
    <n v="0"/>
    <n v="0"/>
    <n v="0"/>
    <n v="0"/>
    <n v="0"/>
    <n v="0"/>
    <n v="0"/>
    <n v="0"/>
    <n v="0"/>
    <n v="0"/>
    <n v="0"/>
    <n v="0"/>
    <n v="0"/>
    <s v="OIRM CAPITAL PROJECTS"/>
    <x v="57"/>
    <s v="OIRM CAPITAL PROJECTS"/>
    <s v="DATA PROCESSING"/>
  </r>
  <r>
    <x v="1"/>
    <x v="57"/>
    <x v="2"/>
    <s v="55023"/>
    <s v="5188000"/>
    <x v="1"/>
    <x v="0"/>
    <s v="ITS NEW DEVELOPMENT"/>
    <s v="50000-PROGRAM EXPENDITURE BUDGET"/>
    <s v="55000-INTRAGOVERNMENTAL SERVICES"/>
    <m/>
    <n v="0"/>
    <n v="0"/>
    <n v="-443592.94"/>
    <n v="0"/>
    <n v="443592.94"/>
    <s v="N/A"/>
    <n v="0"/>
    <n v="0"/>
    <n v="0"/>
    <n v="0"/>
    <n v="0"/>
    <n v="0"/>
    <n v="0"/>
    <n v="0"/>
    <n v="0"/>
    <n v="0"/>
    <n v="0"/>
    <n v="0"/>
    <n v="-443592.94"/>
    <s v="OIRM CAPITAL PROJECTS"/>
    <x v="57"/>
    <s v="GAAP ADJUSTMENTS"/>
    <s v="DATA PROCESSING"/>
  </r>
  <r>
    <x v="1"/>
    <x v="58"/>
    <x v="11"/>
    <s v="56740"/>
    <s v="5188000"/>
    <x v="0"/>
    <x v="0"/>
    <s v="EDP EQUIPMENT"/>
    <s v="50000-PROGRAM EXPENDITURE BUDGET"/>
    <s v="56000-CAPITAL OUTLAY"/>
    <m/>
    <n v="0"/>
    <n v="0"/>
    <n v="297228.68"/>
    <n v="0"/>
    <n v="-297228.68"/>
    <s v="N/A"/>
    <n v="0"/>
    <n v="0"/>
    <n v="0"/>
    <n v="0"/>
    <n v="0"/>
    <n v="179931.57"/>
    <n v="93682.83"/>
    <n v="0"/>
    <n v="23614.28"/>
    <n v="0"/>
    <n v="0"/>
    <n v="0"/>
    <n v="0"/>
    <s v="OIRM CAPITAL PROJECTS"/>
    <x v="58"/>
    <s v="OIRM CAPITAL PROJECTS"/>
    <s v="DATA PROCESSING"/>
  </r>
  <r>
    <x v="1"/>
    <x v="58"/>
    <x v="11"/>
    <s v="56740"/>
    <s v="5188000"/>
    <x v="1"/>
    <x v="0"/>
    <s v="EDP EQUIPMENT"/>
    <s v="50000-PROGRAM EXPENDITURE BUDGET"/>
    <s v="56000-CAPITAL OUTLAY"/>
    <m/>
    <n v="0"/>
    <n v="0"/>
    <n v="0"/>
    <n v="0"/>
    <n v="0"/>
    <s v="N/A"/>
    <n v="0"/>
    <n v="0"/>
    <n v="0"/>
    <n v="0"/>
    <n v="0"/>
    <n v="0"/>
    <n v="0"/>
    <n v="0"/>
    <n v="0"/>
    <n v="0"/>
    <n v="0"/>
    <n v="0"/>
    <n v="0"/>
    <s v="OIRM CAPITAL PROJECTS"/>
    <x v="58"/>
    <s v="OIRM CAPITAL PROJECTS"/>
    <s v="DATA PROCESSING"/>
  </r>
  <r>
    <x v="1"/>
    <x v="58"/>
    <x v="20"/>
    <s v="34882"/>
    <s v="0000000"/>
    <x v="0"/>
    <x v="1"/>
    <s v="NEW DEVELOPMENT"/>
    <s v="R3000-REVENUE"/>
    <s v="R3400-CHARGE FOR SERVICES"/>
    <m/>
    <n v="0"/>
    <n v="0"/>
    <n v="0"/>
    <n v="0"/>
    <n v="0"/>
    <s v="N/A"/>
    <n v="0"/>
    <n v="0"/>
    <n v="0"/>
    <n v="0"/>
    <n v="0"/>
    <n v="0"/>
    <n v="0"/>
    <n v="0"/>
    <n v="0"/>
    <n v="0"/>
    <n v="0"/>
    <n v="0"/>
    <n v="0"/>
    <s v="OIRM CAPITAL PROJECTS"/>
    <x v="58"/>
    <s v="PAO KCIT IT CAPITAL"/>
    <s v="Default"/>
  </r>
  <r>
    <x v="1"/>
    <x v="58"/>
    <x v="20"/>
    <s v="34882"/>
    <s v="0000000"/>
    <x v="1"/>
    <x v="1"/>
    <s v="NEW DEVELOPMENT"/>
    <s v="R3000-REVENUE"/>
    <s v="R3400-CHARGE FOR SERVICES"/>
    <m/>
    <n v="0"/>
    <n v="0"/>
    <n v="0"/>
    <n v="0"/>
    <n v="0"/>
    <s v="N/A"/>
    <n v="0"/>
    <n v="0"/>
    <n v="0"/>
    <n v="0"/>
    <n v="0"/>
    <n v="0"/>
    <n v="0"/>
    <n v="0"/>
    <n v="0"/>
    <n v="0"/>
    <n v="0"/>
    <n v="0"/>
    <n v="0"/>
    <s v="OIRM CAPITAL PROJECTS"/>
    <x v="58"/>
    <s v="PAO KCIT IT CAPITAL"/>
    <s v="Default"/>
  </r>
  <r>
    <x v="1"/>
    <x v="58"/>
    <x v="20"/>
    <s v="51110"/>
    <s v="5188000"/>
    <x v="0"/>
    <x v="0"/>
    <s v="REGULAR SALARIED EMPLOYEE"/>
    <s v="50000-PROGRAM EXPENDITURE BUDGET"/>
    <s v="51000-WAGES AND BENEFITS"/>
    <s v="51100-SALARIES/WAGES"/>
    <n v="0"/>
    <n v="0"/>
    <n v="0"/>
    <n v="0"/>
    <n v="0"/>
    <s v="N/A"/>
    <n v="0"/>
    <n v="0"/>
    <n v="0"/>
    <n v="0"/>
    <n v="0"/>
    <n v="0"/>
    <n v="0"/>
    <n v="0"/>
    <n v="0"/>
    <n v="0"/>
    <n v="0"/>
    <n v="0"/>
    <n v="0"/>
    <s v="OIRM CAPITAL PROJECTS"/>
    <x v="58"/>
    <s v="PAO KCIT IT CAPITAL"/>
    <s v="DATA PROCESSING"/>
  </r>
  <r>
    <x v="1"/>
    <x v="58"/>
    <x v="20"/>
    <s v="51110"/>
    <s v="5188000"/>
    <x v="1"/>
    <x v="0"/>
    <s v="REGULAR SALARIED EMPLOYEE"/>
    <s v="50000-PROGRAM EXPENDITURE BUDGET"/>
    <s v="51000-WAGES AND BENEFITS"/>
    <s v="51100-SALARIES/WAGES"/>
    <n v="0"/>
    <n v="0"/>
    <n v="0"/>
    <n v="0"/>
    <n v="0"/>
    <s v="N/A"/>
    <n v="0"/>
    <n v="0"/>
    <n v="0"/>
    <n v="0"/>
    <n v="0"/>
    <n v="0"/>
    <n v="0"/>
    <n v="0"/>
    <n v="0"/>
    <n v="0"/>
    <n v="0"/>
    <n v="0"/>
    <n v="0"/>
    <s v="OIRM CAPITAL PROJECTS"/>
    <x v="58"/>
    <s v="PAO KCIT IT CAPITAL"/>
    <s v="DATA PROCESSING"/>
  </r>
  <r>
    <x v="1"/>
    <x v="58"/>
    <x v="20"/>
    <s v="51198"/>
    <s v="5188000"/>
    <x v="0"/>
    <x v="0"/>
    <s v="SALARIES AND WAGES REIMB"/>
    <s v="50000-PROGRAM EXPENDITURE BUDGET"/>
    <s v="51000-WAGES AND BENEFITS"/>
    <s v="51100-SALARIES/WAGES"/>
    <n v="0"/>
    <n v="0"/>
    <n v="117114.18000000001"/>
    <n v="0"/>
    <n v="-117114.18000000001"/>
    <s v="N/A"/>
    <n v="0"/>
    <n v="0"/>
    <n v="0"/>
    <n v="0"/>
    <n v="0"/>
    <n v="0"/>
    <n v="0"/>
    <n v="0"/>
    <n v="0"/>
    <n v="0"/>
    <n v="0"/>
    <n v="117114.18000000001"/>
    <n v="0"/>
    <s v="OIRM CAPITAL PROJECTS"/>
    <x v="58"/>
    <s v="PAO KCIT IT CAPITAL"/>
    <s v="DATA PROCESSING"/>
  </r>
  <r>
    <x v="1"/>
    <x v="58"/>
    <x v="20"/>
    <s v="51198"/>
    <s v="5188000"/>
    <x v="1"/>
    <x v="0"/>
    <s v="SALARIES AND WAGES REIMB"/>
    <s v="50000-PROGRAM EXPENDITURE BUDGET"/>
    <s v="51000-WAGES AND BENEFITS"/>
    <s v="51100-SALARIES/WAGES"/>
    <n v="0"/>
    <n v="0"/>
    <n v="0"/>
    <n v="0"/>
    <n v="0"/>
    <s v="N/A"/>
    <n v="0"/>
    <n v="0"/>
    <n v="0"/>
    <n v="0"/>
    <n v="0"/>
    <n v="0"/>
    <n v="0"/>
    <n v="0"/>
    <n v="0"/>
    <n v="0"/>
    <n v="0"/>
    <n v="0"/>
    <n v="0"/>
    <s v="OIRM CAPITAL PROJECTS"/>
    <x v="58"/>
    <s v="PAO KCIT IT CAPITAL"/>
    <s v="DATA PROCESSING"/>
  </r>
  <r>
    <x v="1"/>
    <x v="58"/>
    <x v="20"/>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20"/>
    <s v="5188000"/>
    <x v="0"/>
    <x v="0"/>
    <s v="SOCIAL SECURITY MEDICARE FICA"/>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20"/>
    <s v="5188000"/>
    <x v="1"/>
    <x v="0"/>
    <s v="SOCIAL SECURITY MEDICARE FICA"/>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30"/>
    <s v="5188000"/>
    <x v="0"/>
    <x v="0"/>
    <s v="RETIREMENT"/>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1330"/>
    <s v="5188000"/>
    <x v="1"/>
    <x v="0"/>
    <s v="RETIREMENT"/>
    <s v="50000-PROGRAM EXPENDITURE BUDGET"/>
    <s v="51000-WAGES AND BENEFITS"/>
    <s v="51300-PERSONNEL BENEFITS"/>
    <n v="0"/>
    <n v="0"/>
    <n v="0"/>
    <n v="0"/>
    <n v="0"/>
    <s v="N/A"/>
    <n v="0"/>
    <n v="0"/>
    <n v="0"/>
    <n v="0"/>
    <n v="0"/>
    <n v="0"/>
    <n v="0"/>
    <n v="0"/>
    <n v="0"/>
    <n v="0"/>
    <n v="0"/>
    <n v="0"/>
    <n v="0"/>
    <s v="OIRM CAPITAL PROJECTS"/>
    <x v="58"/>
    <s v="PAO KCIT IT CAPITAL"/>
    <s v="DATA PROCESSING"/>
  </r>
  <r>
    <x v="1"/>
    <x v="58"/>
    <x v="20"/>
    <s v="52189"/>
    <s v="5188000"/>
    <x v="0"/>
    <x v="0"/>
    <s v="SOFTWARE NONCAP"/>
    <s v="50000-PROGRAM EXPENDITURE BUDGET"/>
    <s v="52000-SUPPLIES"/>
    <m/>
    <n v="0"/>
    <n v="0"/>
    <n v="399238.75"/>
    <n v="0"/>
    <n v="-399238.75"/>
    <s v="N/A"/>
    <n v="0"/>
    <n v="0"/>
    <n v="0"/>
    <n v="0"/>
    <n v="0"/>
    <n v="0"/>
    <n v="0"/>
    <n v="0"/>
    <n v="0"/>
    <n v="315176.5"/>
    <n v="0"/>
    <n v="84062.25"/>
    <n v="0"/>
    <s v="OIRM CAPITAL PROJECTS"/>
    <x v="58"/>
    <s v="PAO KCIT IT CAPITAL"/>
    <s v="DATA PROCESSING"/>
  </r>
  <r>
    <x v="1"/>
    <x v="58"/>
    <x v="20"/>
    <s v="52189"/>
    <s v="5188000"/>
    <x v="1"/>
    <x v="0"/>
    <s v="SOFTWARE NONCAP"/>
    <s v="50000-PROGRAM EXPENDITURE BUDGET"/>
    <s v="52000-SUPPLIES"/>
    <m/>
    <n v="0"/>
    <n v="0"/>
    <n v="39693.75"/>
    <n v="0"/>
    <n v="-39693.75"/>
    <s v="N/A"/>
    <n v="0"/>
    <n v="0"/>
    <n v="0"/>
    <n v="0"/>
    <n v="0"/>
    <n v="0"/>
    <n v="39693.75"/>
    <n v="0"/>
    <n v="0"/>
    <n v="0"/>
    <n v="0"/>
    <n v="0"/>
    <n v="0"/>
    <s v="OIRM CAPITAL PROJECTS"/>
    <x v="58"/>
    <s v="PAO KCIT IT CAPITAL"/>
    <s v="DATA PROCESSING"/>
  </r>
  <r>
    <x v="1"/>
    <x v="58"/>
    <x v="20"/>
    <s v="52190"/>
    <s v="5188000"/>
    <x v="1"/>
    <x v="0"/>
    <s v="SUPPLIES IT"/>
    <s v="50000-PROGRAM EXPENDITURE BUDGET"/>
    <s v="52000-SUPPLIES"/>
    <m/>
    <n v="0"/>
    <n v="0"/>
    <n v="2290.7400000000002"/>
    <n v="0"/>
    <n v="-2290.7400000000002"/>
    <s v="N/A"/>
    <n v="0"/>
    <n v="0"/>
    <n v="0"/>
    <n v="0"/>
    <n v="0"/>
    <n v="0"/>
    <n v="0"/>
    <n v="0"/>
    <n v="0"/>
    <n v="0"/>
    <n v="0"/>
    <n v="2290.7400000000002"/>
    <n v="0"/>
    <s v="OIRM CAPITAL PROJECTS"/>
    <x v="58"/>
    <s v="PAO KCIT IT CAPITAL"/>
    <s v="DATA PROCESSING"/>
  </r>
  <r>
    <x v="1"/>
    <x v="58"/>
    <x v="20"/>
    <s v="52215"/>
    <s v="5188000"/>
    <x v="0"/>
    <x v="0"/>
    <s v="SUPPLIES BOOKS SUBSCRIPTIONS"/>
    <s v="50000-PROGRAM EXPENDITURE BUDGET"/>
    <s v="52000-SUPPLIES"/>
    <m/>
    <n v="0"/>
    <n v="0"/>
    <n v="2090"/>
    <n v="0"/>
    <n v="-2090"/>
    <s v="N/A"/>
    <n v="0"/>
    <n v="0"/>
    <n v="0"/>
    <n v="0"/>
    <n v="0"/>
    <n v="0"/>
    <n v="0"/>
    <n v="0"/>
    <n v="2090"/>
    <n v="0"/>
    <n v="0"/>
    <n v="0"/>
    <n v="0"/>
    <s v="OIRM CAPITAL PROJECTS"/>
    <x v="58"/>
    <s v="PAO KCIT IT CAPITAL"/>
    <s v="DATA PROCESSING"/>
  </r>
  <r>
    <x v="1"/>
    <x v="58"/>
    <x v="20"/>
    <s v="52215"/>
    <s v="5188000"/>
    <x v="1"/>
    <x v="0"/>
    <s v="SUPPLIES BOOKS SUBSCRIPTIONS"/>
    <s v="50000-PROGRAM EXPENDITURE BUDGET"/>
    <s v="52000-SUPPLIES"/>
    <m/>
    <n v="0"/>
    <n v="0"/>
    <n v="0"/>
    <n v="0"/>
    <n v="0"/>
    <s v="N/A"/>
    <n v="0"/>
    <n v="0"/>
    <n v="0"/>
    <n v="0"/>
    <n v="0"/>
    <n v="0"/>
    <n v="0"/>
    <n v="0"/>
    <n v="0"/>
    <n v="0"/>
    <n v="0"/>
    <n v="0"/>
    <n v="0"/>
    <s v="OIRM CAPITAL PROJECTS"/>
    <x v="58"/>
    <s v="PAO KCIT IT CAPITAL"/>
    <s v="DATA PROCESSING"/>
  </r>
  <r>
    <x v="1"/>
    <x v="58"/>
    <x v="20"/>
    <s v="53106"/>
    <s v="5188000"/>
    <x v="0"/>
    <x v="0"/>
    <s v="PROFESSIONAL SERVICES IT"/>
    <s v="50000-PROGRAM EXPENDITURE BUDGET"/>
    <s v="53000-SERVICES-OTHER CHARGES"/>
    <m/>
    <n v="0"/>
    <n v="0"/>
    <n v="15579"/>
    <n v="0"/>
    <n v="-15579"/>
    <s v="N/A"/>
    <n v="0"/>
    <n v="0"/>
    <n v="0"/>
    <n v="0"/>
    <n v="0"/>
    <n v="0"/>
    <n v="0"/>
    <n v="0"/>
    <n v="15579"/>
    <n v="0"/>
    <n v="0"/>
    <n v="0"/>
    <n v="0"/>
    <s v="OIRM CAPITAL PROJECTS"/>
    <x v="58"/>
    <s v="PAO KCIT IT CAPITAL"/>
    <s v="DATA PROCESSING"/>
  </r>
  <r>
    <x v="1"/>
    <x v="58"/>
    <x v="20"/>
    <s v="53106"/>
    <s v="5188000"/>
    <x v="1"/>
    <x v="0"/>
    <s v="PROFESSIONAL SERVICES IT"/>
    <s v="50000-PROGRAM EXPENDITURE BUDGET"/>
    <s v="53000-SERVICES-OTHER CHARGES"/>
    <m/>
    <n v="0"/>
    <n v="0"/>
    <n v="0"/>
    <n v="0"/>
    <n v="0"/>
    <s v="N/A"/>
    <n v="0"/>
    <n v="0"/>
    <n v="0"/>
    <n v="0"/>
    <n v="0"/>
    <n v="0"/>
    <n v="0"/>
    <n v="0"/>
    <n v="0"/>
    <n v="405"/>
    <n v="0"/>
    <n v="-405"/>
    <n v="0"/>
    <s v="OIRM CAPITAL PROJECTS"/>
    <x v="58"/>
    <s v="PAO KCIT IT CAPITAL"/>
    <s v="DATA PROCESSING"/>
  </r>
  <r>
    <x v="1"/>
    <x v="58"/>
    <x v="20"/>
    <s v="53311"/>
    <s v="5188000"/>
    <x v="0"/>
    <x v="0"/>
    <s v="TRAVEL SUBSISTENCE OUT OF STATE"/>
    <s v="50000-PROGRAM EXPENDITURE BUDGET"/>
    <s v="53000-SERVICES-OTHER CHARGES"/>
    <m/>
    <n v="0"/>
    <n v="0"/>
    <n v="0"/>
    <n v="0"/>
    <n v="0"/>
    <s v="N/A"/>
    <n v="0"/>
    <n v="0"/>
    <n v="0"/>
    <n v="0"/>
    <n v="0"/>
    <n v="0"/>
    <n v="0"/>
    <n v="0"/>
    <n v="0"/>
    <n v="0"/>
    <n v="0"/>
    <n v="0"/>
    <n v="0"/>
    <s v="OIRM CAPITAL PROJECTS"/>
    <x v="58"/>
    <s v="PAO KCIT IT CAPITAL"/>
    <s v="DATA PROCESSING"/>
  </r>
  <r>
    <x v="1"/>
    <x v="58"/>
    <x v="20"/>
    <s v="53311"/>
    <s v="5188000"/>
    <x v="1"/>
    <x v="0"/>
    <s v="TRAVEL SUBSISTENCE OUT OF STATE"/>
    <s v="50000-PROGRAM EXPENDITURE BUDGET"/>
    <s v="53000-SERVICES-OTHER CHARGES"/>
    <m/>
    <n v="0"/>
    <n v="0"/>
    <n v="0"/>
    <n v="0"/>
    <n v="0"/>
    <s v="N/A"/>
    <n v="0"/>
    <n v="0"/>
    <n v="0"/>
    <n v="0"/>
    <n v="0"/>
    <n v="0"/>
    <n v="0"/>
    <n v="0"/>
    <n v="0"/>
    <n v="0"/>
    <n v="0"/>
    <n v="0"/>
    <n v="0"/>
    <s v="OIRM CAPITAL PROJECTS"/>
    <x v="58"/>
    <s v="PAO KCIT IT CAPITAL"/>
    <s v="DATA PROCESSING"/>
  </r>
  <r>
    <x v="1"/>
    <x v="58"/>
    <x v="20"/>
    <s v="53330"/>
    <s v="5188000"/>
    <x v="0"/>
    <x v="0"/>
    <s v="PURCHASED TRANSPORTATION"/>
    <s v="50000-PROGRAM EXPENDITURE BUDGET"/>
    <s v="53000-SERVICES-OTHER CHARGES"/>
    <m/>
    <n v="0"/>
    <n v="0"/>
    <n v="0"/>
    <n v="0"/>
    <n v="0"/>
    <s v="N/A"/>
    <n v="0"/>
    <n v="0"/>
    <n v="0"/>
    <n v="0"/>
    <n v="0"/>
    <n v="0"/>
    <n v="0"/>
    <n v="0"/>
    <n v="0"/>
    <n v="0"/>
    <n v="0"/>
    <n v="0"/>
    <n v="0"/>
    <s v="OIRM CAPITAL PROJECTS"/>
    <x v="58"/>
    <s v="PAO KCIT IT CAPITAL"/>
    <s v="DATA PROCESSING"/>
  </r>
  <r>
    <x v="1"/>
    <x v="58"/>
    <x v="20"/>
    <s v="53330"/>
    <s v="5188000"/>
    <x v="1"/>
    <x v="0"/>
    <s v="PURCHASED TRANSPORTATION"/>
    <s v="50000-PROGRAM EXPENDITURE BUDGET"/>
    <s v="53000-SERVICES-OTHER CHARGES"/>
    <m/>
    <n v="0"/>
    <n v="0"/>
    <n v="0"/>
    <n v="0"/>
    <n v="0"/>
    <s v="N/A"/>
    <n v="0"/>
    <n v="0"/>
    <n v="0"/>
    <n v="0"/>
    <n v="0"/>
    <n v="0"/>
    <n v="0"/>
    <n v="0"/>
    <n v="0"/>
    <n v="0"/>
    <n v="0"/>
    <n v="0"/>
    <n v="0"/>
    <s v="OIRM CAPITAL PROJECTS"/>
    <x v="58"/>
    <s v="PAO KCIT IT CAPITAL"/>
    <s v="DATA PROCESSING"/>
  </r>
  <r>
    <x v="1"/>
    <x v="58"/>
    <x v="20"/>
    <s v="53808"/>
    <s v="5188000"/>
    <x v="0"/>
    <x v="0"/>
    <s v="TAXES ASSESSMENTS MISC"/>
    <s v="50000-PROGRAM EXPENDITURE BUDGET"/>
    <s v="53000-SERVICES-OTHER CHARGES"/>
    <m/>
    <n v="0"/>
    <n v="0"/>
    <n v="3346.9500000000003"/>
    <n v="0"/>
    <n v="-3346.9500000000003"/>
    <s v="N/A"/>
    <n v="0"/>
    <n v="0"/>
    <n v="0"/>
    <n v="0"/>
    <n v="0"/>
    <n v="0"/>
    <n v="0"/>
    <n v="0"/>
    <n v="0"/>
    <n v="1227.5"/>
    <n v="0"/>
    <n v="2119.4499999999998"/>
    <n v="0"/>
    <s v="OIRM CAPITAL PROJECTS"/>
    <x v="58"/>
    <s v="PAO KCIT IT CAPITAL"/>
    <s v="DATA PROCESSING"/>
  </r>
  <r>
    <x v="1"/>
    <x v="58"/>
    <x v="20"/>
    <s v="53808"/>
    <s v="5188000"/>
    <x v="1"/>
    <x v="0"/>
    <s v="TAXES ASSESSMENTS MISC"/>
    <s v="50000-PROGRAM EXPENDITURE BUDGET"/>
    <s v="53000-SERVICES-OTHER CHARGES"/>
    <m/>
    <n v="0"/>
    <n v="0"/>
    <n v="0"/>
    <n v="0"/>
    <n v="0"/>
    <s v="N/A"/>
    <n v="0"/>
    <n v="0"/>
    <n v="0"/>
    <n v="0"/>
    <n v="0"/>
    <n v="0"/>
    <n v="0"/>
    <n v="0"/>
    <n v="0"/>
    <n v="0"/>
    <n v="0"/>
    <n v="0"/>
    <n v="0"/>
    <s v="OIRM CAPITAL PROJECTS"/>
    <x v="58"/>
    <s v="PAO KCIT IT CAPITAL"/>
    <s v="DATA PROCESSING"/>
  </r>
  <r>
    <x v="1"/>
    <x v="58"/>
    <x v="20"/>
    <s v="53812"/>
    <s v="5188000"/>
    <x v="0"/>
    <x v="0"/>
    <s v="LICENSES FEES"/>
    <s v="50000-PROGRAM EXPENDITURE BUDGET"/>
    <s v="53000-SERVICES-OTHER CHARGES"/>
    <m/>
    <n v="0"/>
    <n v="0"/>
    <n v="6862.37"/>
    <n v="0"/>
    <n v="-6862.37"/>
    <s v="N/A"/>
    <n v="0"/>
    <n v="0"/>
    <n v="0"/>
    <n v="0"/>
    <n v="0"/>
    <n v="0"/>
    <n v="0"/>
    <n v="0"/>
    <n v="6862.37"/>
    <n v="0"/>
    <n v="0"/>
    <n v="0"/>
    <n v="0"/>
    <s v="OIRM CAPITAL PROJECTS"/>
    <x v="58"/>
    <s v="PAO KCIT IT CAPITAL"/>
    <s v="DATA PROCESSING"/>
  </r>
  <r>
    <x v="1"/>
    <x v="58"/>
    <x v="20"/>
    <s v="53812"/>
    <s v="5188000"/>
    <x v="1"/>
    <x v="0"/>
    <s v="LICENSES FEES"/>
    <s v="50000-PROGRAM EXPENDITURE BUDGET"/>
    <s v="53000-SERVICES-OTHER CHARGES"/>
    <m/>
    <n v="0"/>
    <n v="0"/>
    <n v="39693.75"/>
    <n v="0"/>
    <n v="-39693.75"/>
    <s v="N/A"/>
    <n v="0"/>
    <n v="0"/>
    <n v="0"/>
    <n v="0"/>
    <n v="0"/>
    <n v="0"/>
    <n v="0"/>
    <n v="0"/>
    <n v="0"/>
    <n v="39693.75"/>
    <n v="0"/>
    <n v="0"/>
    <n v="0"/>
    <s v="OIRM CAPITAL PROJECTS"/>
    <x v="58"/>
    <s v="PAO KCIT IT CAPITAL"/>
    <s v="DATA PROCESSING"/>
  </r>
  <r>
    <x v="1"/>
    <x v="58"/>
    <x v="20"/>
    <s v="53890"/>
    <s v="5188000"/>
    <x v="0"/>
    <x v="0"/>
    <s v="MISC SERVICES CHARGES"/>
    <s v="50000-PROGRAM EXPENDITURE BUDGET"/>
    <s v="53000-SERVICES-OTHER CHARGES"/>
    <m/>
    <n v="0"/>
    <n v="0"/>
    <n v="4440"/>
    <n v="0"/>
    <n v="-4440"/>
    <s v="N/A"/>
    <n v="0"/>
    <n v="0"/>
    <n v="0"/>
    <n v="0"/>
    <n v="0"/>
    <n v="0"/>
    <n v="0"/>
    <n v="0"/>
    <n v="4440"/>
    <n v="0"/>
    <n v="0"/>
    <n v="0"/>
    <n v="0"/>
    <s v="OIRM CAPITAL PROJECTS"/>
    <x v="58"/>
    <s v="PAO KCIT IT CAPITAL"/>
    <s v="DATA PROCESSING"/>
  </r>
  <r>
    <x v="1"/>
    <x v="58"/>
    <x v="20"/>
    <s v="53890"/>
    <s v="5188000"/>
    <x v="1"/>
    <x v="0"/>
    <s v="MISC SERVICES CHARGES"/>
    <s v="50000-PROGRAM EXPENDITURE BUDGET"/>
    <s v="53000-SERVICES-OTHER CHARGES"/>
    <m/>
    <n v="0"/>
    <n v="0"/>
    <n v="0"/>
    <n v="0"/>
    <n v="0"/>
    <s v="N/A"/>
    <n v="0"/>
    <n v="0"/>
    <n v="0"/>
    <n v="0"/>
    <n v="0"/>
    <n v="0"/>
    <n v="0"/>
    <n v="0"/>
    <n v="0"/>
    <n v="0"/>
    <n v="0"/>
    <n v="0"/>
    <n v="0"/>
    <s v="OIRM CAPITAL PROJECTS"/>
    <x v="58"/>
    <s v="PAO KCIT IT CAPITAL"/>
    <s v="DATA PROCESSING"/>
  </r>
  <r>
    <x v="1"/>
    <x v="58"/>
    <x v="20"/>
    <s v="82100"/>
    <s v="5188000"/>
    <x v="0"/>
    <x v="0"/>
    <s v="EMPLOYER PAID BENEFITS"/>
    <s v="50000-PROGRAM EXPENDITURE BUDGET"/>
    <s v="82000-APPLIED OVERHEAD"/>
    <m/>
    <n v="0"/>
    <n v="0"/>
    <n v="0"/>
    <n v="0"/>
    <n v="0"/>
    <s v="N/A"/>
    <n v="0"/>
    <n v="0"/>
    <n v="0"/>
    <n v="0"/>
    <n v="0"/>
    <n v="0"/>
    <n v="0"/>
    <n v="0"/>
    <n v="0"/>
    <n v="0"/>
    <n v="0"/>
    <n v="0"/>
    <n v="0"/>
    <s v="OIRM CAPITAL PROJECTS"/>
    <x v="58"/>
    <s v="PAO KCIT IT CAPITAL"/>
    <s v="DATA PROCESSING"/>
  </r>
  <r>
    <x v="1"/>
    <x v="58"/>
    <x v="20"/>
    <s v="82100"/>
    <s v="5188000"/>
    <x v="1"/>
    <x v="0"/>
    <s v="EMPLOYER PAID BENEFITS"/>
    <s v="50000-PROGRAM EXPENDITURE BUDGET"/>
    <s v="82000-APPLIED OVERHEAD"/>
    <m/>
    <n v="0"/>
    <n v="0"/>
    <n v="0"/>
    <n v="0"/>
    <n v="0"/>
    <s v="N/A"/>
    <n v="0"/>
    <n v="0"/>
    <n v="0"/>
    <n v="0"/>
    <n v="0"/>
    <n v="0"/>
    <n v="0"/>
    <n v="0"/>
    <n v="0"/>
    <n v="0"/>
    <n v="0"/>
    <n v="0"/>
    <n v="0"/>
    <s v="OIRM CAPITAL PROJECTS"/>
    <x v="58"/>
    <s v="PAO KCIT IT CAPITAL"/>
    <s v="DATA PROCESSING"/>
  </r>
  <r>
    <x v="1"/>
    <x v="58"/>
    <x v="20"/>
    <s v="82200"/>
    <s v="5188000"/>
    <x v="0"/>
    <x v="0"/>
    <s v="PAID TIME OFF"/>
    <s v="50000-PROGRAM EXPENDITURE BUDGET"/>
    <s v="82000-APPLIED OVERHEAD"/>
    <m/>
    <n v="0"/>
    <n v="0"/>
    <n v="0"/>
    <n v="0"/>
    <n v="0"/>
    <s v="N/A"/>
    <n v="0"/>
    <n v="0"/>
    <n v="0"/>
    <n v="0"/>
    <n v="0"/>
    <n v="0"/>
    <n v="0"/>
    <n v="0"/>
    <n v="0"/>
    <n v="0"/>
    <n v="0"/>
    <n v="0"/>
    <n v="0"/>
    <s v="OIRM CAPITAL PROJECTS"/>
    <x v="58"/>
    <s v="PAO KCIT IT CAPITAL"/>
    <s v="DATA PROCESSING"/>
  </r>
  <r>
    <x v="1"/>
    <x v="58"/>
    <x v="20"/>
    <s v="82200"/>
    <s v="5188000"/>
    <x v="1"/>
    <x v="0"/>
    <s v="PAID TIME OFF"/>
    <s v="50000-PROGRAM EXPENDITURE BUDGET"/>
    <s v="82000-APPLIED OVERHEAD"/>
    <m/>
    <n v="0"/>
    <n v="0"/>
    <n v="0"/>
    <n v="0"/>
    <n v="0"/>
    <s v="N/A"/>
    <n v="0"/>
    <n v="0"/>
    <n v="0"/>
    <n v="0"/>
    <n v="0"/>
    <n v="0"/>
    <n v="0"/>
    <n v="0"/>
    <n v="0"/>
    <n v="0"/>
    <n v="0"/>
    <n v="0"/>
    <n v="0"/>
    <s v="OIRM CAPITAL PROJECTS"/>
    <x v="58"/>
    <s v="PAO KCIT IT CAPITAL"/>
    <s v="DATA PROCESSING"/>
  </r>
  <r>
    <x v="1"/>
    <x v="58"/>
    <x v="2"/>
    <s v="51120"/>
    <s v="5188000"/>
    <x v="0"/>
    <x v="0"/>
    <s v="TEMPORARY"/>
    <s v="50000-PROGRAM EXPENDITURE BUDGET"/>
    <s v="51000-WAGES AND BENEFITS"/>
    <s v="51100-SALARIES/WAGES"/>
    <n v="0"/>
    <n v="0"/>
    <n v="-117114.18000000001"/>
    <n v="0"/>
    <n v="117114.18000000001"/>
    <s v="N/A"/>
    <n v="0"/>
    <n v="0"/>
    <n v="0"/>
    <n v="0"/>
    <n v="0"/>
    <n v="0"/>
    <n v="0"/>
    <n v="0"/>
    <n v="0"/>
    <n v="0"/>
    <n v="0"/>
    <n v="0"/>
    <n v="-117114.18000000001"/>
    <s v="OIRM CAPITAL PROJECTS"/>
    <x v="58"/>
    <s v="GAAP ADJUSTMENTS"/>
    <s v="DATA PROCESSING"/>
  </r>
  <r>
    <x v="1"/>
    <x v="58"/>
    <x v="2"/>
    <s v="51120"/>
    <s v="5188000"/>
    <x v="1"/>
    <x v="0"/>
    <s v="TEMPORARY"/>
    <s v="50000-PROGRAM EXPENDITURE BUDGET"/>
    <s v="51000-WAGES AND BENEFITS"/>
    <s v="51100-SALARIES/WAGES"/>
    <n v="0"/>
    <n v="0"/>
    <n v="0"/>
    <n v="0"/>
    <n v="0"/>
    <s v="N/A"/>
    <n v="0"/>
    <n v="0"/>
    <n v="0"/>
    <n v="0"/>
    <n v="0"/>
    <n v="0"/>
    <n v="0"/>
    <n v="0"/>
    <n v="0"/>
    <n v="0"/>
    <n v="0"/>
    <n v="0"/>
    <n v="0"/>
    <s v="OIRM CAPITAL PROJECTS"/>
    <x v="58"/>
    <s v="GAAP ADJUSTMENTS"/>
    <s v="DATA PROCESSING"/>
  </r>
  <r>
    <x v="1"/>
    <x v="58"/>
    <x v="2"/>
    <s v="52189"/>
    <s v="5188000"/>
    <x v="1"/>
    <x v="0"/>
    <s v="SOFTWARE NONCAP"/>
    <s v="50000-PROGRAM EXPENDITURE BUDGET"/>
    <s v="52000-SUPPLIES"/>
    <m/>
    <n v="0"/>
    <n v="0"/>
    <n v="-39693.75"/>
    <n v="0"/>
    <n v="39693.75"/>
    <s v="N/A"/>
    <n v="0"/>
    <n v="0"/>
    <n v="0"/>
    <n v="0"/>
    <n v="0"/>
    <n v="0"/>
    <n v="0"/>
    <n v="0"/>
    <n v="0"/>
    <n v="0"/>
    <n v="0"/>
    <n v="0"/>
    <n v="-39693.75"/>
    <s v="OIRM CAPITAL PROJECTS"/>
    <x v="58"/>
    <s v="GAAP ADJUSTMENTS"/>
    <s v="DATA PROCESSING"/>
  </r>
  <r>
    <x v="1"/>
    <x v="58"/>
    <x v="2"/>
    <s v="52190"/>
    <s v="5188000"/>
    <x v="1"/>
    <x v="0"/>
    <s v="SUPPLIES IT"/>
    <s v="50000-PROGRAM EXPENDITURE BUDGET"/>
    <s v="52000-SUPPLIES"/>
    <m/>
    <n v="0"/>
    <n v="0"/>
    <n v="-2290.7400000000002"/>
    <n v="0"/>
    <n v="2290.7400000000002"/>
    <s v="N/A"/>
    <n v="0"/>
    <n v="0"/>
    <n v="0"/>
    <n v="0"/>
    <n v="0"/>
    <n v="0"/>
    <n v="0"/>
    <n v="0"/>
    <n v="0"/>
    <n v="0"/>
    <n v="0"/>
    <n v="0"/>
    <n v="-2290.7400000000002"/>
    <s v="OIRM CAPITAL PROJECTS"/>
    <x v="58"/>
    <s v="GAAP ADJUSTMENTS"/>
    <s v="DATA PROCESSING"/>
  </r>
  <r>
    <x v="1"/>
    <x v="58"/>
    <x v="2"/>
    <s v="52202"/>
    <s v="5188000"/>
    <x v="0"/>
    <x v="0"/>
    <s v="SUPPLIES MISCELLANEOUS"/>
    <s v="50000-PROGRAM EXPENDITURE BUDGET"/>
    <s v="52000-SUPPLIES"/>
    <m/>
    <n v="0"/>
    <n v="0"/>
    <n v="-401328.75"/>
    <n v="0"/>
    <n v="401328.75"/>
    <s v="N/A"/>
    <n v="0"/>
    <n v="0"/>
    <n v="0"/>
    <n v="0"/>
    <n v="0"/>
    <n v="0"/>
    <n v="0"/>
    <n v="0"/>
    <n v="0"/>
    <n v="0"/>
    <n v="0"/>
    <n v="0"/>
    <n v="-401328.75"/>
    <s v="OIRM CAPITAL PROJECTS"/>
    <x v="58"/>
    <s v="GAAP ADJUSTMENTS"/>
    <s v="DATA PROCESSING"/>
  </r>
  <r>
    <x v="1"/>
    <x v="58"/>
    <x v="2"/>
    <s v="52202"/>
    <s v="5188000"/>
    <x v="1"/>
    <x v="0"/>
    <s v="SUPPLIES MISCELLANEOUS"/>
    <s v="50000-PROGRAM EXPENDITURE BUDGET"/>
    <s v="52000-SUPPLIES"/>
    <m/>
    <n v="0"/>
    <n v="0"/>
    <n v="0"/>
    <n v="0"/>
    <n v="0"/>
    <s v="N/A"/>
    <n v="0"/>
    <n v="0"/>
    <n v="0"/>
    <n v="0"/>
    <n v="0"/>
    <n v="0"/>
    <n v="0"/>
    <n v="0"/>
    <n v="0"/>
    <n v="0"/>
    <n v="0"/>
    <n v="0"/>
    <n v="0"/>
    <s v="OIRM CAPITAL PROJECTS"/>
    <x v="58"/>
    <s v="GAAP ADJUSTMENTS"/>
    <s v="DATA PROCESSING"/>
  </r>
  <r>
    <x v="1"/>
    <x v="58"/>
    <x v="2"/>
    <s v="53812"/>
    <s v="5188000"/>
    <x v="0"/>
    <x v="0"/>
    <s v="LICENSES FEES"/>
    <s v="50000-PROGRAM EXPENDITURE BUDGET"/>
    <s v="53000-SERVICES-OTHER CHARGES"/>
    <m/>
    <n v="0"/>
    <n v="0"/>
    <n v="-30228.32"/>
    <n v="0"/>
    <n v="30228.32"/>
    <s v="N/A"/>
    <n v="0"/>
    <n v="0"/>
    <n v="0"/>
    <n v="0"/>
    <n v="0"/>
    <n v="0"/>
    <n v="0"/>
    <n v="0"/>
    <n v="0"/>
    <n v="0"/>
    <n v="0"/>
    <n v="0"/>
    <n v="-30228.32"/>
    <s v="OIRM CAPITAL PROJECTS"/>
    <x v="58"/>
    <s v="GAAP ADJUSTMENTS"/>
    <s v="DATA PROCESSING"/>
  </r>
  <r>
    <x v="1"/>
    <x v="58"/>
    <x v="2"/>
    <s v="53812"/>
    <s v="5188000"/>
    <x v="1"/>
    <x v="0"/>
    <s v="LICENSES FEES"/>
    <s v="50000-PROGRAM EXPENDITURE BUDGET"/>
    <s v="53000-SERVICES-OTHER CHARGES"/>
    <m/>
    <n v="0"/>
    <n v="0"/>
    <n v="-39693.75"/>
    <n v="0"/>
    <n v="39693.75"/>
    <s v="N/A"/>
    <n v="0"/>
    <n v="0"/>
    <n v="0"/>
    <n v="0"/>
    <n v="0"/>
    <n v="0"/>
    <n v="0"/>
    <n v="0"/>
    <n v="0"/>
    <n v="0"/>
    <n v="0"/>
    <n v="0"/>
    <n v="-39693.75"/>
    <s v="OIRM CAPITAL PROJECTS"/>
    <x v="58"/>
    <s v="GAAP ADJUSTMENTS"/>
    <s v="DATA PROCESSING"/>
  </r>
  <r>
    <x v="1"/>
    <x v="58"/>
    <x v="2"/>
    <s v="56741"/>
    <s v="5188000"/>
    <x v="0"/>
    <x v="0"/>
    <s v="EDP HARDWARE"/>
    <s v="50000-PROGRAM EXPENDITURE BUDGET"/>
    <s v="56000-CAPITAL OUTLAY"/>
    <m/>
    <n v="0"/>
    <n v="0"/>
    <n v="-297228.68"/>
    <n v="0"/>
    <n v="297228.68"/>
    <s v="N/A"/>
    <n v="0"/>
    <n v="0"/>
    <n v="0"/>
    <n v="0"/>
    <n v="0"/>
    <n v="0"/>
    <n v="0"/>
    <n v="0"/>
    <n v="0"/>
    <n v="0"/>
    <n v="0"/>
    <n v="0"/>
    <n v="-297228.68"/>
    <s v="OIRM CAPITAL PROJECTS"/>
    <x v="58"/>
    <s v="GAAP ADJUSTMENTS"/>
    <s v="DATA PROCESSING"/>
  </r>
  <r>
    <x v="1"/>
    <x v="58"/>
    <x v="2"/>
    <s v="56741"/>
    <s v="5188000"/>
    <x v="1"/>
    <x v="0"/>
    <s v="EDP HARDWARE"/>
    <s v="50000-PROGRAM EXPENDITURE BUDGET"/>
    <s v="56000-CAPITAL OUTLAY"/>
    <m/>
    <n v="0"/>
    <n v="0"/>
    <n v="0"/>
    <n v="0"/>
    <n v="0"/>
    <s v="N/A"/>
    <n v="0"/>
    <n v="0"/>
    <n v="0"/>
    <n v="0"/>
    <n v="0"/>
    <n v="0"/>
    <n v="0"/>
    <n v="0"/>
    <n v="0"/>
    <n v="0"/>
    <n v="0"/>
    <n v="0"/>
    <n v="0"/>
    <s v="OIRM CAPITAL PROJECTS"/>
    <x v="58"/>
    <s v="GAAP ADJUSTMENTS"/>
    <s v="DATA PROCESSING"/>
  </r>
  <r>
    <x v="1"/>
    <x v="59"/>
    <x v="11"/>
    <s v="52202"/>
    <s v="5188000"/>
    <x v="0"/>
    <x v="0"/>
    <s v="SUPPLIES MISCELLANEOUS"/>
    <s v="50000-PROGRAM EXPENDITURE BUDGET"/>
    <s v="52000-SUPPLIES"/>
    <m/>
    <n v="0"/>
    <n v="0"/>
    <n v="-40408.050000000003"/>
    <n v="0"/>
    <n v="40408.050000000003"/>
    <s v="N/A"/>
    <n v="0"/>
    <n v="0"/>
    <n v="0"/>
    <n v="0"/>
    <n v="0"/>
    <n v="0"/>
    <n v="0"/>
    <n v="0"/>
    <n v="0"/>
    <n v="0"/>
    <n v="0"/>
    <n v="0"/>
    <n v="-40408.050000000003"/>
    <s v="OIRM CAPITAL PROJECTS"/>
    <x v="59"/>
    <s v="OIRM CAPITAL PROJECTS"/>
    <s v="DATA PROCESSING"/>
  </r>
  <r>
    <x v="1"/>
    <x v="59"/>
    <x v="11"/>
    <s v="52202"/>
    <s v="5188000"/>
    <x v="1"/>
    <x v="0"/>
    <s v="SUPPLIES MISCELLANEOUS"/>
    <s v="50000-PROGRAM EXPENDITURE BUDGET"/>
    <s v="52000-SUPPLIES"/>
    <m/>
    <n v="0"/>
    <n v="0"/>
    <n v="0"/>
    <n v="0"/>
    <n v="0"/>
    <s v="N/A"/>
    <n v="0"/>
    <n v="0"/>
    <n v="0"/>
    <n v="0"/>
    <n v="0"/>
    <n v="0"/>
    <n v="0"/>
    <n v="0"/>
    <n v="0"/>
    <n v="0"/>
    <n v="0"/>
    <n v="0"/>
    <n v="0"/>
    <s v="OIRM CAPITAL PROJECTS"/>
    <x v="59"/>
    <s v="OIRM CAPITAL PROJECTS"/>
    <s v="DATA PROCESSING"/>
  </r>
  <r>
    <x v="1"/>
    <x v="59"/>
    <x v="11"/>
    <s v="53808"/>
    <s v="5188000"/>
    <x v="0"/>
    <x v="0"/>
    <s v="TAXES ASSESSMENTS MISC"/>
    <s v="50000-PROGRAM EXPENDITURE BUDGET"/>
    <s v="53000-SERVICES-OTHER CHARGES"/>
    <m/>
    <n v="0"/>
    <n v="0"/>
    <n v="3515.38"/>
    <n v="0"/>
    <n v="-3515.38"/>
    <s v="N/A"/>
    <n v="0"/>
    <n v="0"/>
    <n v="0"/>
    <n v="0"/>
    <n v="0"/>
    <n v="0"/>
    <n v="0"/>
    <n v="0"/>
    <n v="0"/>
    <n v="3515.38"/>
    <n v="0"/>
    <n v="0"/>
    <n v="0"/>
    <s v="OIRM CAPITAL PROJECTS"/>
    <x v="59"/>
    <s v="OIRM CAPITAL PROJECTS"/>
    <s v="DATA PROCESSING"/>
  </r>
  <r>
    <x v="1"/>
    <x v="59"/>
    <x v="11"/>
    <s v="53808"/>
    <s v="5188000"/>
    <x v="1"/>
    <x v="0"/>
    <s v="TAXES ASSESSMENTS MISC"/>
    <s v="50000-PROGRAM EXPENDITURE BUDGET"/>
    <s v="53000-SERVICES-OTHER CHARGES"/>
    <m/>
    <n v="0"/>
    <n v="0"/>
    <n v="-3515.38"/>
    <n v="0"/>
    <n v="3515.38"/>
    <s v="N/A"/>
    <n v="0"/>
    <n v="0"/>
    <n v="0"/>
    <n v="0"/>
    <n v="0"/>
    <n v="0"/>
    <n v="-3515.38"/>
    <n v="0"/>
    <n v="0"/>
    <n v="0"/>
    <n v="0"/>
    <n v="0"/>
    <n v="0"/>
    <s v="OIRM CAPITAL PROJECTS"/>
    <x v="59"/>
    <s v="OIRM CAPITAL PROJECTS"/>
    <s v="DATA PROCESSING"/>
  </r>
  <r>
    <x v="1"/>
    <x v="59"/>
    <x v="21"/>
    <s v="56740"/>
    <s v="5188000"/>
    <x v="0"/>
    <x v="0"/>
    <s v="EDP EQUIPMENT"/>
    <s v="50000-PROGRAM EXPENDITURE BUDGET"/>
    <s v="56000-CAPITAL OUTLAY"/>
    <m/>
    <n v="0"/>
    <n v="0"/>
    <n v="40408.050000000003"/>
    <n v="0"/>
    <n v="-40408.050000000003"/>
    <s v="N/A"/>
    <n v="0"/>
    <n v="0"/>
    <n v="0"/>
    <n v="0"/>
    <n v="0"/>
    <n v="77412.05"/>
    <n v="0"/>
    <n v="0"/>
    <n v="-37004"/>
    <n v="0"/>
    <n v="0"/>
    <n v="0"/>
    <n v="0"/>
    <s v="OIRM CAPITAL PROJECTS"/>
    <x v="59"/>
    <s v="OIRM DJA IT CAPITAL"/>
    <s v="DATA PROCESSING"/>
  </r>
  <r>
    <x v="1"/>
    <x v="59"/>
    <x v="21"/>
    <s v="56740"/>
    <s v="5188000"/>
    <x v="1"/>
    <x v="0"/>
    <s v="EDP EQUIPMENT"/>
    <s v="50000-PROGRAM EXPENDITURE BUDGET"/>
    <s v="56000-CAPITAL OUTLAY"/>
    <m/>
    <n v="0"/>
    <n v="0"/>
    <n v="0"/>
    <n v="0"/>
    <n v="0"/>
    <s v="N/A"/>
    <n v="0"/>
    <n v="0"/>
    <n v="0"/>
    <n v="0"/>
    <n v="0"/>
    <n v="0"/>
    <n v="0"/>
    <n v="0"/>
    <n v="0"/>
    <n v="0"/>
    <n v="0"/>
    <n v="0"/>
    <n v="0"/>
    <s v="OIRM CAPITAL PROJECTS"/>
    <x v="59"/>
    <s v="OIRM DJA IT CAPITAL"/>
    <s v="DATA PROCESSING"/>
  </r>
  <r>
    <x v="1"/>
    <x v="59"/>
    <x v="2"/>
    <s v="52202"/>
    <s v="5188000"/>
    <x v="0"/>
    <x v="0"/>
    <s v="SUPPLIES MISCELLANEOUS"/>
    <s v="50000-PROGRAM EXPENDITURE BUDGET"/>
    <s v="52000-SUPPLIES"/>
    <m/>
    <n v="0"/>
    <n v="0"/>
    <n v="40408.050000000003"/>
    <n v="0"/>
    <n v="-40408.050000000003"/>
    <s v="N/A"/>
    <n v="0"/>
    <n v="0"/>
    <n v="0"/>
    <n v="0"/>
    <n v="0"/>
    <n v="0"/>
    <n v="0"/>
    <n v="0"/>
    <n v="0"/>
    <n v="0"/>
    <n v="0"/>
    <n v="0"/>
    <n v="40408.050000000003"/>
    <s v="OIRM CAPITAL PROJECTS"/>
    <x v="59"/>
    <s v="GAAP ADJUSTMENTS"/>
    <s v="DATA PROCESSING"/>
  </r>
  <r>
    <x v="1"/>
    <x v="59"/>
    <x v="2"/>
    <s v="52202"/>
    <s v="5188000"/>
    <x v="1"/>
    <x v="0"/>
    <s v="SUPPLIES MISCELLANEOUS"/>
    <s v="50000-PROGRAM EXPENDITURE BUDGET"/>
    <s v="52000-SUPPLIES"/>
    <m/>
    <n v="0"/>
    <n v="0"/>
    <n v="0"/>
    <n v="0"/>
    <n v="0"/>
    <s v="N/A"/>
    <n v="0"/>
    <n v="0"/>
    <n v="0"/>
    <n v="0"/>
    <n v="0"/>
    <n v="0"/>
    <n v="0"/>
    <n v="0"/>
    <n v="0"/>
    <n v="0"/>
    <n v="0"/>
    <n v="0"/>
    <n v="0"/>
    <s v="OIRM CAPITAL PROJECTS"/>
    <x v="59"/>
    <s v="GAAP ADJUSTMENTS"/>
    <s v="DATA PROCESSING"/>
  </r>
  <r>
    <x v="1"/>
    <x v="59"/>
    <x v="2"/>
    <s v="53808"/>
    <s v="5188000"/>
    <x v="1"/>
    <x v="0"/>
    <s v="TAXES ASSESSMENTS MISC"/>
    <s v="50000-PROGRAM EXPENDITURE BUDGET"/>
    <s v="53000-SERVICES-OTHER CHARGES"/>
    <m/>
    <n v="0"/>
    <n v="0"/>
    <n v="3515.38"/>
    <n v="0"/>
    <n v="-3515.38"/>
    <s v="N/A"/>
    <n v="0"/>
    <n v="0"/>
    <n v="0"/>
    <n v="0"/>
    <n v="0"/>
    <n v="0"/>
    <n v="0"/>
    <n v="0"/>
    <n v="0"/>
    <n v="0"/>
    <n v="0"/>
    <n v="0"/>
    <n v="3515.38"/>
    <s v="OIRM CAPITAL PROJECTS"/>
    <x v="59"/>
    <s v="GAAP ADJUSTMENTS"/>
    <s v="DATA PROCESSING"/>
  </r>
  <r>
    <x v="1"/>
    <x v="59"/>
    <x v="2"/>
    <s v="53812"/>
    <s v="5188000"/>
    <x v="0"/>
    <x v="0"/>
    <s v="LICENSES FEES"/>
    <s v="50000-PROGRAM EXPENDITURE BUDGET"/>
    <s v="53000-SERVICES-OTHER CHARGES"/>
    <m/>
    <n v="0"/>
    <n v="0"/>
    <n v="-3515.38"/>
    <n v="0"/>
    <n v="3515.38"/>
    <s v="N/A"/>
    <n v="0"/>
    <n v="0"/>
    <n v="0"/>
    <n v="0"/>
    <n v="0"/>
    <n v="0"/>
    <n v="0"/>
    <n v="0"/>
    <n v="0"/>
    <n v="0"/>
    <n v="0"/>
    <n v="0"/>
    <n v="-3515.38"/>
    <s v="OIRM CAPITAL PROJECTS"/>
    <x v="59"/>
    <s v="GAAP ADJUSTMENTS"/>
    <s v="DATA PROCESSING"/>
  </r>
  <r>
    <x v="1"/>
    <x v="59"/>
    <x v="2"/>
    <s v="53812"/>
    <s v="5188000"/>
    <x v="1"/>
    <x v="0"/>
    <s v="LICENSES FEES"/>
    <s v="50000-PROGRAM EXPENDITURE BUDGET"/>
    <s v="53000-SERVICES-OTHER CHARGES"/>
    <m/>
    <n v="0"/>
    <n v="0"/>
    <n v="0"/>
    <n v="0"/>
    <n v="0"/>
    <s v="N/A"/>
    <n v="0"/>
    <n v="0"/>
    <n v="0"/>
    <n v="0"/>
    <n v="0"/>
    <n v="0"/>
    <n v="0"/>
    <n v="0"/>
    <n v="0"/>
    <n v="0"/>
    <n v="0"/>
    <n v="0"/>
    <n v="0"/>
    <s v="OIRM CAPITAL PROJECTS"/>
    <x v="59"/>
    <s v="GAAP ADJUSTMENTS"/>
    <s v="DATA PROCESSING"/>
  </r>
  <r>
    <x v="1"/>
    <x v="59"/>
    <x v="2"/>
    <s v="56741"/>
    <s v="5188000"/>
    <x v="0"/>
    <x v="0"/>
    <s v="EDP HARDWARE"/>
    <s v="50000-PROGRAM EXPENDITURE BUDGET"/>
    <s v="56000-CAPITAL OUTLAY"/>
    <m/>
    <n v="0"/>
    <n v="0"/>
    <n v="-40408.050000000003"/>
    <n v="0"/>
    <n v="40408.050000000003"/>
    <s v="N/A"/>
    <n v="0"/>
    <n v="0"/>
    <n v="0"/>
    <n v="0"/>
    <n v="0"/>
    <n v="0"/>
    <n v="0"/>
    <n v="0"/>
    <n v="0"/>
    <n v="0"/>
    <n v="0"/>
    <n v="0"/>
    <n v="-40408.050000000003"/>
    <s v="OIRM CAPITAL PROJECTS"/>
    <x v="59"/>
    <s v="GAAP ADJUSTMENTS"/>
    <s v="DATA PROCESSING"/>
  </r>
  <r>
    <x v="1"/>
    <x v="59"/>
    <x v="2"/>
    <s v="56741"/>
    <s v="5188000"/>
    <x v="1"/>
    <x v="0"/>
    <s v="EDP HARDWARE"/>
    <s v="50000-PROGRAM EXPENDITURE BUDGET"/>
    <s v="56000-CAPITAL OUTLAY"/>
    <m/>
    <n v="0"/>
    <n v="0"/>
    <n v="0"/>
    <n v="0"/>
    <n v="0"/>
    <s v="N/A"/>
    <n v="0"/>
    <n v="0"/>
    <n v="0"/>
    <n v="0"/>
    <n v="0"/>
    <n v="0"/>
    <n v="0"/>
    <n v="0"/>
    <n v="0"/>
    <n v="0"/>
    <n v="0"/>
    <n v="0"/>
    <n v="0"/>
    <s v="OIRM CAPITAL PROJECTS"/>
    <x v="59"/>
    <s v="GAAP ADJUSTMENTS"/>
    <s v="DATA PROCESSING"/>
  </r>
  <r>
    <x v="1"/>
    <x v="60"/>
    <x v="22"/>
    <s v="39780"/>
    <s v="0000000"/>
    <x v="0"/>
    <x v="1"/>
    <s v="CONTRIB CURRENT EXPENSE"/>
    <s v="R3000-REVENUE"/>
    <s v="R3900-OTHER FINANCING SOURCES"/>
    <m/>
    <n v="0"/>
    <n v="0"/>
    <n v="0"/>
    <n v="0"/>
    <n v="0"/>
    <s v="N/A"/>
    <n v="0"/>
    <n v="0"/>
    <n v="0"/>
    <n v="0"/>
    <n v="0"/>
    <n v="0"/>
    <n v="0"/>
    <n v="0"/>
    <n v="0"/>
    <n v="0"/>
    <n v="0"/>
    <n v="0"/>
    <n v="0"/>
    <s v="OIRM CAPITAL PROJECTS"/>
    <x v="60"/>
    <s v="JHS OIRM  IT CAPITAL"/>
    <s v="Default"/>
  </r>
  <r>
    <x v="1"/>
    <x v="60"/>
    <x v="22"/>
    <s v="39780"/>
    <s v="0000000"/>
    <x v="1"/>
    <x v="1"/>
    <s v="CONTRIB CURRENT EXPENSE"/>
    <s v="R3000-REVENUE"/>
    <s v="R3900-OTHER FINANCING SOURCES"/>
    <m/>
    <n v="0"/>
    <n v="0"/>
    <n v="0"/>
    <n v="0"/>
    <n v="0"/>
    <s v="N/A"/>
    <n v="0"/>
    <n v="0"/>
    <n v="0"/>
    <n v="0"/>
    <n v="0"/>
    <n v="0"/>
    <n v="0"/>
    <n v="0"/>
    <n v="0"/>
    <n v="0"/>
    <n v="0"/>
    <n v="0"/>
    <n v="0"/>
    <s v="OIRM CAPITAL PROJECTS"/>
    <x v="60"/>
    <s v="JHS OIRM  IT CAPITAL"/>
    <s v="Default"/>
  </r>
  <r>
    <x v="1"/>
    <x v="60"/>
    <x v="22"/>
    <s v="53100"/>
    <s v="5188000"/>
    <x v="0"/>
    <x v="0"/>
    <s v="ADVERTISING"/>
    <s v="50000-PROGRAM EXPENDITURE BUDGET"/>
    <s v="53000-SERVICES-OTHER CHARGES"/>
    <m/>
    <n v="0"/>
    <n v="0"/>
    <n v="192.84"/>
    <n v="0"/>
    <n v="-192.84"/>
    <s v="N/A"/>
    <n v="0"/>
    <n v="0"/>
    <n v="0"/>
    <n v="0"/>
    <n v="0"/>
    <n v="0"/>
    <n v="0"/>
    <n v="0"/>
    <n v="0"/>
    <n v="192.84"/>
    <n v="0"/>
    <n v="0"/>
    <n v="0"/>
    <s v="OIRM CAPITAL PROJECTS"/>
    <x v="60"/>
    <s v="JHS OIRM  IT CAPITAL"/>
    <s v="DATA PROCESSING"/>
  </r>
  <r>
    <x v="1"/>
    <x v="60"/>
    <x v="22"/>
    <s v="53100"/>
    <s v="5188000"/>
    <x v="1"/>
    <x v="0"/>
    <s v="ADVERTISING"/>
    <s v="50000-PROGRAM EXPENDITURE BUDGET"/>
    <s v="53000-SERVICES-OTHER CHARGES"/>
    <m/>
    <n v="0"/>
    <n v="0"/>
    <n v="0"/>
    <n v="0"/>
    <n v="0"/>
    <s v="N/A"/>
    <n v="0"/>
    <n v="0"/>
    <n v="0"/>
    <n v="0"/>
    <n v="0"/>
    <n v="0"/>
    <n v="0"/>
    <n v="0"/>
    <n v="0"/>
    <n v="0"/>
    <n v="0"/>
    <n v="0"/>
    <n v="0"/>
    <s v="OIRM CAPITAL PROJECTS"/>
    <x v="60"/>
    <s v="JHS OIRM  IT CAPITAL"/>
    <s v="DATA PROCESSING"/>
  </r>
  <r>
    <x v="1"/>
    <x v="60"/>
    <x v="22"/>
    <s v="55145"/>
    <s v="5188000"/>
    <x v="0"/>
    <x v="0"/>
    <s v="FACILITIES MANAGEMENT"/>
    <s v="50000-PROGRAM EXPENDITURE BUDGET"/>
    <s v="55000-INTRAGOVERNMENTAL SERVICES"/>
    <m/>
    <n v="0"/>
    <n v="0"/>
    <n v="92.7"/>
    <n v="0"/>
    <n v="-92.7"/>
    <s v="N/A"/>
    <n v="0"/>
    <n v="0"/>
    <n v="0"/>
    <n v="0"/>
    <n v="0"/>
    <n v="0"/>
    <n v="0"/>
    <n v="0"/>
    <n v="0"/>
    <n v="0"/>
    <n v="0"/>
    <n v="92.7"/>
    <n v="0"/>
    <s v="OIRM CAPITAL PROJECTS"/>
    <x v="60"/>
    <s v="JHS OIRM  IT CAPITAL"/>
    <s v="DATA PROCESSING"/>
  </r>
  <r>
    <x v="1"/>
    <x v="60"/>
    <x v="22"/>
    <s v="55145"/>
    <s v="5188000"/>
    <x v="1"/>
    <x v="0"/>
    <s v="FACILITIES MANAGEMENT"/>
    <s v="50000-PROGRAM EXPENDITURE BUDGET"/>
    <s v="55000-INTRAGOVERNMENTAL SERVICES"/>
    <m/>
    <n v="0"/>
    <n v="0"/>
    <n v="0"/>
    <n v="0"/>
    <n v="0"/>
    <s v="N/A"/>
    <n v="0"/>
    <n v="0"/>
    <n v="0"/>
    <n v="0"/>
    <n v="0"/>
    <n v="0"/>
    <n v="0"/>
    <n v="0"/>
    <n v="0"/>
    <n v="0"/>
    <n v="0"/>
    <n v="0"/>
    <n v="0"/>
    <s v="OIRM CAPITAL PROJECTS"/>
    <x v="60"/>
    <s v="JHS OIRM  IT CAPITAL"/>
    <s v="DATA PROCESSING"/>
  </r>
  <r>
    <x v="1"/>
    <x v="60"/>
    <x v="2"/>
    <s v="53812"/>
    <s v="5188000"/>
    <x v="0"/>
    <x v="0"/>
    <s v="LICENSES FEES"/>
    <s v="50000-PROGRAM EXPENDITURE BUDGET"/>
    <s v="53000-SERVICES-OTHER CHARGES"/>
    <m/>
    <n v="0"/>
    <n v="0"/>
    <n v="-192.84"/>
    <n v="0"/>
    <n v="192.84"/>
    <s v="N/A"/>
    <n v="0"/>
    <n v="0"/>
    <n v="0"/>
    <n v="0"/>
    <n v="0"/>
    <n v="0"/>
    <n v="0"/>
    <n v="0"/>
    <n v="0"/>
    <n v="0"/>
    <n v="0"/>
    <n v="0"/>
    <n v="-192.84"/>
    <s v="OIRM CAPITAL PROJECTS"/>
    <x v="60"/>
    <s v="GAAP ADJUSTMENTS"/>
    <s v="DATA PROCESSING"/>
  </r>
  <r>
    <x v="1"/>
    <x v="60"/>
    <x v="2"/>
    <s v="53812"/>
    <s v="5188000"/>
    <x v="1"/>
    <x v="0"/>
    <s v="LICENSES FEES"/>
    <s v="50000-PROGRAM EXPENDITURE BUDGET"/>
    <s v="53000-SERVICES-OTHER CHARGES"/>
    <m/>
    <n v="0"/>
    <n v="0"/>
    <n v="0"/>
    <n v="0"/>
    <n v="0"/>
    <s v="N/A"/>
    <n v="0"/>
    <n v="0"/>
    <n v="0"/>
    <n v="0"/>
    <n v="0"/>
    <n v="0"/>
    <n v="0"/>
    <n v="0"/>
    <n v="0"/>
    <n v="0"/>
    <n v="0"/>
    <n v="0"/>
    <n v="0"/>
    <s v="OIRM CAPITAL PROJECTS"/>
    <x v="60"/>
    <s v="GAAP ADJUSTMENTS"/>
    <s v="DATA PROCESSING"/>
  </r>
  <r>
    <x v="1"/>
    <x v="60"/>
    <x v="2"/>
    <s v="55050"/>
    <s v="5188000"/>
    <x v="0"/>
    <x v="0"/>
    <s v="ROAD EQUIP ER R"/>
    <s v="50000-PROGRAM EXPENDITURE BUDGET"/>
    <s v="55000-INTRAGOVERNMENTAL SERVICES"/>
    <m/>
    <n v="0"/>
    <n v="0"/>
    <n v="-92.7"/>
    <n v="0"/>
    <n v="92.7"/>
    <s v="N/A"/>
    <n v="0"/>
    <n v="0"/>
    <n v="0"/>
    <n v="0"/>
    <n v="0"/>
    <n v="0"/>
    <n v="0"/>
    <n v="0"/>
    <n v="0"/>
    <n v="0"/>
    <n v="0"/>
    <n v="0"/>
    <n v="-92.7"/>
    <s v="OIRM CAPITAL PROJECTS"/>
    <x v="60"/>
    <s v="GAAP ADJUSTMENTS"/>
    <s v="DATA PROCESSING"/>
  </r>
  <r>
    <x v="1"/>
    <x v="60"/>
    <x v="2"/>
    <s v="55050"/>
    <s v="5188000"/>
    <x v="1"/>
    <x v="0"/>
    <s v="ROAD EQUIP ER R"/>
    <s v="50000-PROGRAM EXPENDITURE BUDGET"/>
    <s v="55000-INTRAGOVERNMENTAL SERVICES"/>
    <m/>
    <n v="0"/>
    <n v="0"/>
    <n v="0"/>
    <n v="0"/>
    <n v="0"/>
    <s v="N/A"/>
    <n v="0"/>
    <n v="0"/>
    <n v="0"/>
    <n v="0"/>
    <n v="0"/>
    <n v="0"/>
    <n v="0"/>
    <n v="0"/>
    <n v="0"/>
    <n v="0"/>
    <n v="0"/>
    <n v="0"/>
    <n v="0"/>
    <s v="OIRM CAPITAL PROJECTS"/>
    <x v="60"/>
    <s v="GAAP ADJUSTMENTS"/>
    <s v="DATA PROCESSING"/>
  </r>
  <r>
    <x v="1"/>
    <x v="61"/>
    <x v="21"/>
    <s v="51110"/>
    <s v="5188000"/>
    <x v="0"/>
    <x v="0"/>
    <s v="REGULAR SALARIED EMPLOYEE"/>
    <s v="50000-PROGRAM EXPENDITURE BUDGET"/>
    <s v="51000-WAGES AND BENEFITS"/>
    <s v="51100-SALARIES/WAGES"/>
    <n v="0"/>
    <n v="0"/>
    <n v="24993.82"/>
    <n v="0"/>
    <n v="-24993.82"/>
    <s v="N/A"/>
    <n v="0"/>
    <n v="0"/>
    <n v="0"/>
    <n v="0"/>
    <n v="0"/>
    <n v="0"/>
    <n v="0"/>
    <n v="0"/>
    <n v="24993.82"/>
    <n v="0"/>
    <n v="0"/>
    <n v="0"/>
    <n v="0"/>
    <s v="OIRM CAPITAL PROJECTS"/>
    <x v="61"/>
    <s v="OIRM DJA IT CAPITAL"/>
    <s v="DATA PROCESSING"/>
  </r>
  <r>
    <x v="1"/>
    <x v="61"/>
    <x v="21"/>
    <s v="51110"/>
    <s v="5188000"/>
    <x v="1"/>
    <x v="0"/>
    <s v="REGULAR SALARIED EMPLOYEE"/>
    <s v="50000-PROGRAM EXPENDITURE BUDGET"/>
    <s v="51000-WAGES AND BENEFITS"/>
    <s v="51100-SALARIES/WAGES"/>
    <n v="0"/>
    <n v="0"/>
    <n v="0"/>
    <n v="0"/>
    <n v="0"/>
    <s v="N/A"/>
    <n v="0"/>
    <n v="0"/>
    <n v="0"/>
    <n v="0"/>
    <n v="0"/>
    <n v="0"/>
    <n v="0"/>
    <n v="0"/>
    <n v="0"/>
    <n v="0"/>
    <n v="0"/>
    <n v="0"/>
    <n v="0"/>
    <s v="OIRM CAPITAL PROJECTS"/>
    <x v="61"/>
    <s v="OIRM DJA IT CAPITAL"/>
    <s v="DATA PROCESSING"/>
  </r>
  <r>
    <x v="1"/>
    <x v="61"/>
    <x v="21"/>
    <s v="51315"/>
    <s v="5188000"/>
    <x v="0"/>
    <x v="0"/>
    <s v="MED DENTAL LIFE INS BENEFITS/NON 587"/>
    <s v="50000-PROGRAM EXPENDITURE BUDGET"/>
    <s v="51000-WAGES AND BENEFITS"/>
    <s v="51300-PERSONNEL BENEFITS"/>
    <n v="0"/>
    <n v="0"/>
    <n v="3909"/>
    <n v="0"/>
    <n v="-3909"/>
    <s v="N/A"/>
    <n v="0"/>
    <n v="0"/>
    <n v="0"/>
    <n v="0"/>
    <n v="0"/>
    <n v="0"/>
    <n v="0"/>
    <n v="0"/>
    <n v="3909"/>
    <n v="0"/>
    <n v="0"/>
    <n v="0"/>
    <n v="0"/>
    <s v="OIRM CAPITAL PROJECTS"/>
    <x v="61"/>
    <s v="OIRM DJA IT CAPITAL"/>
    <s v="DATA PROCESSING"/>
  </r>
  <r>
    <x v="1"/>
    <x v="61"/>
    <x v="2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61"/>
    <s v="OIRM DJA IT CAPITAL"/>
    <s v="DATA PROCESSING"/>
  </r>
  <r>
    <x v="1"/>
    <x v="61"/>
    <x v="21"/>
    <s v="51320"/>
    <s v="5188000"/>
    <x v="0"/>
    <x v="0"/>
    <s v="SOCIAL SECURITY MEDICARE FICA"/>
    <s v="50000-PROGRAM EXPENDITURE BUDGET"/>
    <s v="51000-WAGES AND BENEFITS"/>
    <s v="51300-PERSONNEL BENEFITS"/>
    <n v="0"/>
    <n v="0"/>
    <n v="1810.55"/>
    <n v="0"/>
    <n v="-1810.55"/>
    <s v="N/A"/>
    <n v="0"/>
    <n v="0"/>
    <n v="0"/>
    <n v="0"/>
    <n v="0"/>
    <n v="0"/>
    <n v="0"/>
    <n v="0"/>
    <n v="1810.55"/>
    <n v="0"/>
    <n v="0"/>
    <n v="0"/>
    <n v="0"/>
    <s v="OIRM CAPITAL PROJECTS"/>
    <x v="61"/>
    <s v="OIRM DJA IT CAPITAL"/>
    <s v="DATA PROCESSING"/>
  </r>
  <r>
    <x v="1"/>
    <x v="61"/>
    <x v="21"/>
    <s v="51320"/>
    <s v="5188000"/>
    <x v="1"/>
    <x v="0"/>
    <s v="SOCIAL SECURITY MEDICARE FICA"/>
    <s v="50000-PROGRAM EXPENDITURE BUDGET"/>
    <s v="51000-WAGES AND BENEFITS"/>
    <s v="51300-PERSONNEL BENEFITS"/>
    <n v="0"/>
    <n v="0"/>
    <n v="0"/>
    <n v="0"/>
    <n v="0"/>
    <s v="N/A"/>
    <n v="0"/>
    <n v="0"/>
    <n v="0"/>
    <n v="0"/>
    <n v="0"/>
    <n v="0"/>
    <n v="0"/>
    <n v="0"/>
    <n v="0"/>
    <n v="0"/>
    <n v="0"/>
    <n v="0"/>
    <n v="0"/>
    <s v="OIRM CAPITAL PROJECTS"/>
    <x v="61"/>
    <s v="OIRM DJA IT CAPITAL"/>
    <s v="DATA PROCESSING"/>
  </r>
  <r>
    <x v="1"/>
    <x v="61"/>
    <x v="21"/>
    <s v="51330"/>
    <s v="5188000"/>
    <x v="0"/>
    <x v="0"/>
    <s v="RETIREMENT"/>
    <s v="50000-PROGRAM EXPENDITURE BUDGET"/>
    <s v="51000-WAGES AND BENEFITS"/>
    <s v="51300-PERSONNEL BENEFITS"/>
    <n v="0"/>
    <n v="0"/>
    <n v="1802.04"/>
    <n v="0"/>
    <n v="-1802.04"/>
    <s v="N/A"/>
    <n v="0"/>
    <n v="0"/>
    <n v="0"/>
    <n v="0"/>
    <n v="0"/>
    <n v="0"/>
    <n v="0"/>
    <n v="0"/>
    <n v="1802.04"/>
    <n v="0"/>
    <n v="0"/>
    <n v="0"/>
    <n v="0"/>
    <s v="OIRM CAPITAL PROJECTS"/>
    <x v="61"/>
    <s v="OIRM DJA IT CAPITAL"/>
    <s v="DATA PROCESSING"/>
  </r>
  <r>
    <x v="1"/>
    <x v="61"/>
    <x v="21"/>
    <s v="51330"/>
    <s v="5188000"/>
    <x v="1"/>
    <x v="0"/>
    <s v="RETIREMENT"/>
    <s v="50000-PROGRAM EXPENDITURE BUDGET"/>
    <s v="51000-WAGES AND BENEFITS"/>
    <s v="51300-PERSONNEL BENEFITS"/>
    <n v="0"/>
    <n v="0"/>
    <n v="0"/>
    <n v="0"/>
    <n v="0"/>
    <s v="N/A"/>
    <n v="0"/>
    <n v="0"/>
    <n v="0"/>
    <n v="0"/>
    <n v="0"/>
    <n v="0"/>
    <n v="0"/>
    <n v="0"/>
    <n v="0"/>
    <n v="0"/>
    <n v="0"/>
    <n v="0"/>
    <n v="0"/>
    <s v="OIRM CAPITAL PROJECTS"/>
    <x v="61"/>
    <s v="OIRM DJA IT CAPITAL"/>
    <s v="DATA PROCESSING"/>
  </r>
  <r>
    <x v="1"/>
    <x v="61"/>
    <x v="21"/>
    <s v="52190"/>
    <s v="5188000"/>
    <x v="0"/>
    <x v="0"/>
    <s v="SUPPLIES IT"/>
    <s v="50000-PROGRAM EXPENDITURE BUDGET"/>
    <s v="52000-SUPPLIES"/>
    <m/>
    <n v="0"/>
    <n v="0"/>
    <n v="2334.54"/>
    <n v="0"/>
    <n v="-2334.54"/>
    <s v="N/A"/>
    <n v="0"/>
    <n v="0"/>
    <n v="0"/>
    <n v="0"/>
    <n v="0"/>
    <n v="0"/>
    <n v="0"/>
    <n v="0"/>
    <n v="2334.54"/>
    <n v="0"/>
    <n v="0"/>
    <n v="0"/>
    <n v="0"/>
    <s v="OIRM CAPITAL PROJECTS"/>
    <x v="61"/>
    <s v="OIRM DJA IT CAPITAL"/>
    <s v="DATA PROCESSING"/>
  </r>
  <r>
    <x v="1"/>
    <x v="61"/>
    <x v="21"/>
    <s v="52190"/>
    <s v="5188000"/>
    <x v="1"/>
    <x v="0"/>
    <s v="SUPPLIES IT"/>
    <s v="50000-PROGRAM EXPENDITURE BUDGET"/>
    <s v="52000-SUPPLIES"/>
    <m/>
    <n v="0"/>
    <n v="0"/>
    <n v="0"/>
    <n v="0"/>
    <n v="0"/>
    <s v="N/A"/>
    <n v="0"/>
    <n v="0"/>
    <n v="0"/>
    <n v="0"/>
    <n v="0"/>
    <n v="0"/>
    <n v="0"/>
    <n v="0"/>
    <n v="0"/>
    <n v="0"/>
    <n v="0"/>
    <n v="0"/>
    <n v="0"/>
    <s v="OIRM CAPITAL PROJECTS"/>
    <x v="61"/>
    <s v="OIRM DJA IT CAPITAL"/>
    <s v="DATA PROCESSING"/>
  </r>
  <r>
    <x v="1"/>
    <x v="61"/>
    <x v="21"/>
    <s v="53100"/>
    <s v="5188000"/>
    <x v="0"/>
    <x v="0"/>
    <s v="ADVERTISING"/>
    <s v="50000-PROGRAM EXPENDITURE BUDGET"/>
    <s v="53000-SERVICES-OTHER CHARGES"/>
    <m/>
    <n v="0"/>
    <n v="0"/>
    <n v="104.84"/>
    <n v="0"/>
    <n v="-104.84"/>
    <s v="N/A"/>
    <n v="0"/>
    <n v="0"/>
    <n v="0"/>
    <n v="0"/>
    <n v="0"/>
    <n v="0"/>
    <n v="0"/>
    <n v="0"/>
    <n v="0"/>
    <n v="0"/>
    <n v="0"/>
    <n v="104.84"/>
    <n v="0"/>
    <s v="OIRM CAPITAL PROJECTS"/>
    <x v="61"/>
    <s v="OIRM DJA IT CAPITAL"/>
    <s v="DATA PROCESSING"/>
  </r>
  <r>
    <x v="1"/>
    <x v="61"/>
    <x v="21"/>
    <s v="53100"/>
    <s v="5188000"/>
    <x v="1"/>
    <x v="0"/>
    <s v="ADVERTISING"/>
    <s v="50000-PROGRAM EXPENDITURE BUDGET"/>
    <s v="53000-SERVICES-OTHER CHARGES"/>
    <m/>
    <n v="0"/>
    <n v="0"/>
    <n v="0"/>
    <n v="0"/>
    <n v="0"/>
    <s v="N/A"/>
    <n v="0"/>
    <n v="0"/>
    <n v="0"/>
    <n v="0"/>
    <n v="0"/>
    <n v="0"/>
    <n v="0"/>
    <n v="0"/>
    <n v="0"/>
    <n v="0"/>
    <n v="0"/>
    <n v="0"/>
    <n v="0"/>
    <s v="OIRM CAPITAL PROJECTS"/>
    <x v="61"/>
    <s v="OIRM DJA IT CAPITAL"/>
    <s v="DATA PROCESSING"/>
  </r>
  <r>
    <x v="1"/>
    <x v="61"/>
    <x v="21"/>
    <s v="53106"/>
    <s v="5188000"/>
    <x v="0"/>
    <x v="0"/>
    <s v="PROFESSIONAL SERVICES IT"/>
    <s v="50000-PROGRAM EXPENDITURE BUDGET"/>
    <s v="53000-SERVICES-OTHER CHARGES"/>
    <m/>
    <n v="0"/>
    <n v="0"/>
    <n v="67525"/>
    <n v="0"/>
    <n v="-67525"/>
    <s v="N/A"/>
    <n v="0"/>
    <n v="0"/>
    <n v="0"/>
    <n v="0"/>
    <n v="0"/>
    <n v="0"/>
    <n v="0"/>
    <n v="0"/>
    <n v="67525"/>
    <n v="0"/>
    <n v="0"/>
    <n v="0"/>
    <n v="0"/>
    <s v="OIRM CAPITAL PROJECTS"/>
    <x v="61"/>
    <s v="OIRM DJA IT CAPITAL"/>
    <s v="DATA PROCESSING"/>
  </r>
  <r>
    <x v="1"/>
    <x v="61"/>
    <x v="21"/>
    <s v="53106"/>
    <s v="5188000"/>
    <x v="1"/>
    <x v="0"/>
    <s v="PROFESSIONAL SERVICES IT"/>
    <s v="50000-PROGRAM EXPENDITURE BUDGET"/>
    <s v="53000-SERVICES-OTHER CHARGES"/>
    <m/>
    <n v="0"/>
    <n v="0"/>
    <n v="-250000"/>
    <n v="0"/>
    <n v="250000"/>
    <s v="N/A"/>
    <n v="0"/>
    <n v="0"/>
    <n v="0"/>
    <n v="0"/>
    <n v="0"/>
    <n v="0"/>
    <n v="0"/>
    <n v="0"/>
    <n v="0"/>
    <n v="-250000"/>
    <n v="0"/>
    <n v="0"/>
    <n v="0"/>
    <s v="OIRM CAPITAL PROJECTS"/>
    <x v="61"/>
    <s v="OIRM DJA IT CAPITAL"/>
    <s v="DATA PROCESSING"/>
  </r>
  <r>
    <x v="1"/>
    <x v="61"/>
    <x v="21"/>
    <s v="55023"/>
    <s v="5188000"/>
    <x v="1"/>
    <x v="0"/>
    <s v="ITS NEW DEVELOPMENT"/>
    <s v="50000-PROGRAM EXPENDITURE BUDGET"/>
    <s v="55000-INTRAGOVERNMENTAL SERVICES"/>
    <m/>
    <n v="0"/>
    <n v="0"/>
    <n v="7239.54"/>
    <n v="0"/>
    <n v="-7239.54"/>
    <s v="N/A"/>
    <n v="0"/>
    <n v="0"/>
    <n v="0"/>
    <n v="0"/>
    <n v="0"/>
    <n v="0"/>
    <n v="7239.54"/>
    <n v="0"/>
    <n v="0"/>
    <n v="0"/>
    <n v="0"/>
    <n v="0"/>
    <n v="0"/>
    <s v="OIRM CAPITAL PROJECTS"/>
    <x v="61"/>
    <s v="OIRM DJA IT CAPITAL"/>
    <s v="DATA PROCESSING"/>
  </r>
  <r>
    <x v="1"/>
    <x v="61"/>
    <x v="21"/>
    <s v="56742"/>
    <s v="5188000"/>
    <x v="0"/>
    <x v="0"/>
    <s v="EDP SOFTWARE"/>
    <s v="50000-PROGRAM EXPENDITURE BUDGET"/>
    <s v="56000-CAPITAL OUTLAY"/>
    <m/>
    <n v="0"/>
    <n v="0"/>
    <n v="0"/>
    <n v="0"/>
    <n v="0"/>
    <s v="N/A"/>
    <n v="0"/>
    <n v="0"/>
    <n v="0"/>
    <n v="0"/>
    <n v="0"/>
    <n v="0"/>
    <n v="0"/>
    <n v="0"/>
    <n v="0"/>
    <n v="0"/>
    <n v="0"/>
    <n v="0"/>
    <n v="0"/>
    <s v="OIRM CAPITAL PROJECTS"/>
    <x v="61"/>
    <s v="OIRM DJA IT CAPITAL"/>
    <s v="DATA PROCESSING"/>
  </r>
  <r>
    <x v="1"/>
    <x v="61"/>
    <x v="21"/>
    <s v="56742"/>
    <s v="5188000"/>
    <x v="1"/>
    <x v="0"/>
    <s v="EDP SOFTWARE"/>
    <s v="50000-PROGRAM EXPENDITURE BUDGET"/>
    <s v="56000-CAPITAL OUTLAY"/>
    <m/>
    <n v="0"/>
    <n v="0"/>
    <n v="0"/>
    <n v="0"/>
    <n v="0"/>
    <s v="N/A"/>
    <n v="0"/>
    <n v="0"/>
    <n v="0"/>
    <n v="0"/>
    <n v="0"/>
    <n v="0"/>
    <n v="0"/>
    <n v="0"/>
    <n v="0"/>
    <n v="0"/>
    <n v="0"/>
    <n v="0"/>
    <n v="0"/>
    <s v="OIRM CAPITAL PROJECTS"/>
    <x v="61"/>
    <s v="OIRM DJA IT CAPITAL"/>
    <s v="DATA PROCESSING"/>
  </r>
  <r>
    <x v="1"/>
    <x v="61"/>
    <x v="21"/>
    <s v="59998"/>
    <s v="5188000"/>
    <x v="1"/>
    <x v="0"/>
    <s v="EXP REIMB SUSPENSE"/>
    <s v="50000-PROGRAM EXPENDITURE BUDGET"/>
    <s v="59900-CONTRA EXPENDITURES"/>
    <m/>
    <n v="0"/>
    <n v="0"/>
    <n v="0"/>
    <n v="0"/>
    <n v="0"/>
    <s v="N/A"/>
    <n v="0"/>
    <n v="0"/>
    <n v="0"/>
    <n v="0"/>
    <n v="0"/>
    <n v="0"/>
    <n v="0"/>
    <n v="0"/>
    <n v="0"/>
    <n v="250000"/>
    <n v="0"/>
    <n v="-250000"/>
    <n v="0"/>
    <s v="OIRM CAPITAL PROJECTS"/>
    <x v="61"/>
    <s v="OIRM DJA IT CAPITAL"/>
    <s v="DATA PROCESSING"/>
  </r>
  <r>
    <x v="1"/>
    <x v="61"/>
    <x v="2"/>
    <s v="51120"/>
    <s v="5188000"/>
    <x v="0"/>
    <x v="0"/>
    <s v="TEMPORARY"/>
    <s v="50000-PROGRAM EXPENDITURE BUDGET"/>
    <s v="51000-WAGES AND BENEFITS"/>
    <s v="51100-SALARIES/WAGES"/>
    <n v="0"/>
    <n v="0"/>
    <n v="-32515.41"/>
    <n v="0"/>
    <n v="32515.41"/>
    <s v="N/A"/>
    <n v="0"/>
    <n v="0"/>
    <n v="0"/>
    <n v="0"/>
    <n v="0"/>
    <n v="0"/>
    <n v="0"/>
    <n v="0"/>
    <n v="0"/>
    <n v="0"/>
    <n v="0"/>
    <n v="0"/>
    <n v="-32515.41"/>
    <s v="OIRM CAPITAL PROJECTS"/>
    <x v="61"/>
    <s v="GAAP ADJUSTMENTS"/>
    <s v="DATA PROCESSING"/>
  </r>
  <r>
    <x v="1"/>
    <x v="61"/>
    <x v="2"/>
    <s v="51120"/>
    <s v="5188000"/>
    <x v="1"/>
    <x v="0"/>
    <s v="TEMPORARY"/>
    <s v="50000-PROGRAM EXPENDITURE BUDGET"/>
    <s v="51000-WAGES AND BENEFITS"/>
    <s v="51100-SALARIES/WAGES"/>
    <n v="0"/>
    <n v="0"/>
    <n v="0"/>
    <n v="0"/>
    <n v="0"/>
    <s v="N/A"/>
    <n v="0"/>
    <n v="0"/>
    <n v="0"/>
    <n v="0"/>
    <n v="0"/>
    <n v="0"/>
    <n v="0"/>
    <n v="0"/>
    <n v="0"/>
    <n v="0"/>
    <n v="0"/>
    <n v="0"/>
    <n v="0"/>
    <s v="OIRM CAPITAL PROJECTS"/>
    <x v="61"/>
    <s v="GAAP ADJUSTMENTS"/>
    <s v="DATA PROCESSING"/>
  </r>
  <r>
    <x v="1"/>
    <x v="61"/>
    <x v="2"/>
    <s v="52202"/>
    <s v="5188000"/>
    <x v="0"/>
    <x v="0"/>
    <s v="SUPPLIES MISCELLANEOUS"/>
    <s v="50000-PROGRAM EXPENDITURE BUDGET"/>
    <s v="52000-SUPPLIES"/>
    <m/>
    <n v="0"/>
    <n v="0"/>
    <n v="-2334.54"/>
    <n v="0"/>
    <n v="2334.54"/>
    <s v="N/A"/>
    <n v="0"/>
    <n v="0"/>
    <n v="0"/>
    <n v="0"/>
    <n v="0"/>
    <n v="0"/>
    <n v="0"/>
    <n v="0"/>
    <n v="0"/>
    <n v="0"/>
    <n v="0"/>
    <n v="0"/>
    <n v="-2334.54"/>
    <s v="OIRM CAPITAL PROJECTS"/>
    <x v="61"/>
    <s v="GAAP ADJUSTMENTS"/>
    <s v="DATA PROCESSING"/>
  </r>
  <r>
    <x v="1"/>
    <x v="61"/>
    <x v="2"/>
    <s v="52202"/>
    <s v="5188000"/>
    <x v="1"/>
    <x v="0"/>
    <s v="SUPPLIES MISCELLANEOUS"/>
    <s v="50000-PROGRAM EXPENDITURE BUDGET"/>
    <s v="52000-SUPPLIES"/>
    <m/>
    <n v="0"/>
    <n v="0"/>
    <n v="0"/>
    <n v="0"/>
    <n v="0"/>
    <s v="N/A"/>
    <n v="0"/>
    <n v="0"/>
    <n v="0"/>
    <n v="0"/>
    <n v="0"/>
    <n v="0"/>
    <n v="0"/>
    <n v="0"/>
    <n v="0"/>
    <n v="0"/>
    <n v="0"/>
    <n v="0"/>
    <n v="0"/>
    <s v="OIRM CAPITAL PROJECTS"/>
    <x v="61"/>
    <s v="GAAP ADJUSTMENTS"/>
    <s v="DATA PROCESSING"/>
  </r>
  <r>
    <x v="1"/>
    <x v="61"/>
    <x v="2"/>
    <s v="53106"/>
    <s v="5188000"/>
    <x v="1"/>
    <x v="0"/>
    <s v="PROFESSIONAL SERVICES IT"/>
    <s v="50000-PROGRAM EXPENDITURE BUDGET"/>
    <s v="53000-SERVICES-OTHER CHARGES"/>
    <m/>
    <n v="0"/>
    <n v="0"/>
    <n v="250000"/>
    <n v="0"/>
    <n v="-250000"/>
    <s v="N/A"/>
    <n v="0"/>
    <n v="0"/>
    <n v="0"/>
    <n v="0"/>
    <n v="0"/>
    <n v="0"/>
    <n v="0"/>
    <n v="0"/>
    <n v="0"/>
    <n v="0"/>
    <n v="0"/>
    <n v="0"/>
    <n v="250000"/>
    <s v="OIRM CAPITAL PROJECTS"/>
    <x v="61"/>
    <s v="GAAP ADJUSTMENTS"/>
    <s v="DATA PROCESSING"/>
  </r>
  <r>
    <x v="1"/>
    <x v="61"/>
    <x v="2"/>
    <s v="53812"/>
    <s v="5188000"/>
    <x v="0"/>
    <x v="0"/>
    <s v="LICENSES FEES"/>
    <s v="50000-PROGRAM EXPENDITURE BUDGET"/>
    <s v="53000-SERVICES-OTHER CHARGES"/>
    <m/>
    <n v="0"/>
    <n v="0"/>
    <n v="-67629.84"/>
    <n v="0"/>
    <n v="67629.84"/>
    <s v="N/A"/>
    <n v="0"/>
    <n v="0"/>
    <n v="0"/>
    <n v="0"/>
    <n v="0"/>
    <n v="0"/>
    <n v="0"/>
    <n v="0"/>
    <n v="0"/>
    <n v="0"/>
    <n v="0"/>
    <n v="0"/>
    <n v="-67629.84"/>
    <s v="OIRM CAPITAL PROJECTS"/>
    <x v="61"/>
    <s v="GAAP ADJUSTMENTS"/>
    <s v="DATA PROCESSING"/>
  </r>
  <r>
    <x v="1"/>
    <x v="61"/>
    <x v="2"/>
    <s v="53812"/>
    <s v="5188000"/>
    <x v="1"/>
    <x v="0"/>
    <s v="LICENSES FEES"/>
    <s v="50000-PROGRAM EXPENDITURE BUDGET"/>
    <s v="53000-SERVICES-OTHER CHARGES"/>
    <m/>
    <n v="0"/>
    <n v="0"/>
    <n v="0"/>
    <n v="0"/>
    <n v="0"/>
    <s v="N/A"/>
    <n v="0"/>
    <n v="0"/>
    <n v="0"/>
    <n v="0"/>
    <n v="0"/>
    <n v="0"/>
    <n v="0"/>
    <n v="0"/>
    <n v="0"/>
    <n v="0"/>
    <n v="0"/>
    <n v="0"/>
    <n v="0"/>
    <s v="OIRM CAPITAL PROJECTS"/>
    <x v="61"/>
    <s v="GAAP ADJUSTMENTS"/>
    <s v="DATA PROCESSING"/>
  </r>
  <r>
    <x v="1"/>
    <x v="61"/>
    <x v="2"/>
    <s v="55023"/>
    <s v="5188000"/>
    <x v="1"/>
    <x v="0"/>
    <s v="ITS NEW DEVELOPMENT"/>
    <s v="50000-PROGRAM EXPENDITURE BUDGET"/>
    <s v="55000-INTRAGOVERNMENTAL SERVICES"/>
    <m/>
    <n v="0"/>
    <n v="0"/>
    <n v="-7239.54"/>
    <n v="0"/>
    <n v="7239.54"/>
    <s v="N/A"/>
    <n v="0"/>
    <n v="0"/>
    <n v="0"/>
    <n v="0"/>
    <n v="0"/>
    <n v="0"/>
    <n v="0"/>
    <n v="0"/>
    <n v="0"/>
    <n v="0"/>
    <n v="0"/>
    <n v="0"/>
    <n v="-7239.54"/>
    <s v="OIRM CAPITAL PROJECTS"/>
    <x v="61"/>
    <s v="GAAP ADJUSTMENTS"/>
    <s v="DATA PROCESSING"/>
  </r>
  <r>
    <x v="1"/>
    <x v="62"/>
    <x v="13"/>
    <s v="39796"/>
    <s v="0000000"/>
    <x v="0"/>
    <x v="1"/>
    <s v="CONTRIB OTHER FUNDS"/>
    <s v="R3000-REVENUE"/>
    <s v="R3900-OTHER FINANCING SOURCES"/>
    <m/>
    <n v="0"/>
    <n v="0"/>
    <n v="-185092.92"/>
    <n v="0"/>
    <n v="185092.92"/>
    <s v="N/A"/>
    <n v="0"/>
    <n v="0"/>
    <n v="0"/>
    <n v="0"/>
    <n v="0"/>
    <n v="0"/>
    <n v="0"/>
    <n v="0"/>
    <n v="0"/>
    <n v="0"/>
    <n v="0"/>
    <n v="-185092.92"/>
    <n v="0"/>
    <s v="OIRM CAPITAL PROJECTS"/>
    <x v="62"/>
    <s v="DPH OIRM  IT CAPITAL"/>
    <s v="Default"/>
  </r>
  <r>
    <x v="1"/>
    <x v="62"/>
    <x v="13"/>
    <s v="39796"/>
    <s v="0000000"/>
    <x v="1"/>
    <x v="1"/>
    <s v="CONTRIB OTHER FUNDS"/>
    <s v="R3000-REVENUE"/>
    <s v="R3900-OTHER FINANCING SOURCES"/>
    <m/>
    <n v="0"/>
    <n v="0"/>
    <n v="0"/>
    <n v="0"/>
    <n v="0"/>
    <s v="N/A"/>
    <n v="0"/>
    <n v="0"/>
    <n v="0"/>
    <n v="0"/>
    <n v="0"/>
    <n v="0"/>
    <n v="0"/>
    <n v="0"/>
    <n v="0"/>
    <n v="0"/>
    <n v="0"/>
    <n v="0"/>
    <n v="0"/>
    <s v="OIRM CAPITAL PROJECTS"/>
    <x v="62"/>
    <s v="DPH OIRM  IT CAPITAL"/>
    <s v="Default"/>
  </r>
  <r>
    <x v="1"/>
    <x v="62"/>
    <x v="13"/>
    <s v="51110"/>
    <s v="5188000"/>
    <x v="0"/>
    <x v="0"/>
    <s v="REGULAR SALARIED EMPLOYEE"/>
    <s v="50000-PROGRAM EXPENDITURE BUDGET"/>
    <s v="51000-WAGES AND BENEFITS"/>
    <s v="51100-SALARIES/WAGES"/>
    <n v="0"/>
    <n v="0"/>
    <n v="0"/>
    <n v="0"/>
    <n v="0"/>
    <s v="N/A"/>
    <n v="0"/>
    <n v="0"/>
    <n v="0"/>
    <n v="0"/>
    <n v="0"/>
    <n v="0"/>
    <n v="0"/>
    <n v="0"/>
    <n v="0"/>
    <n v="0"/>
    <n v="0"/>
    <n v="0"/>
    <n v="0"/>
    <s v="OIRM CAPITAL PROJECTS"/>
    <x v="62"/>
    <s v="DPH OIRM  IT CAPITAL"/>
    <s v="DATA PROCESSING"/>
  </r>
  <r>
    <x v="1"/>
    <x v="62"/>
    <x v="13"/>
    <s v="51110"/>
    <s v="5188000"/>
    <x v="1"/>
    <x v="0"/>
    <s v="REGULAR SALARIED EMPLOYEE"/>
    <s v="50000-PROGRAM EXPENDITURE BUDGET"/>
    <s v="51000-WAGES AND BENEFITS"/>
    <s v="51100-SALARIES/WAGES"/>
    <n v="0"/>
    <n v="0"/>
    <n v="0"/>
    <n v="0"/>
    <n v="0"/>
    <s v="N/A"/>
    <n v="0"/>
    <n v="0"/>
    <n v="0"/>
    <n v="0"/>
    <n v="0"/>
    <n v="0"/>
    <n v="0"/>
    <n v="0"/>
    <n v="0"/>
    <n v="0"/>
    <n v="0"/>
    <n v="0"/>
    <n v="0"/>
    <s v="OIRM CAPITAL PROJECTS"/>
    <x v="62"/>
    <s v="DPH OIRM  IT CAPITAL"/>
    <s v="DATA PROCESSING"/>
  </r>
  <r>
    <x v="1"/>
    <x v="62"/>
    <x v="13"/>
    <s v="51198"/>
    <s v="5188000"/>
    <x v="0"/>
    <x v="0"/>
    <s v="SALARIES AND WAGES REIMB"/>
    <s v="50000-PROGRAM EXPENDITURE BUDGET"/>
    <s v="51000-WAGES AND BENEFITS"/>
    <s v="51100-SALARIES/WAGES"/>
    <n v="0"/>
    <n v="0"/>
    <n v="15034.39"/>
    <n v="0"/>
    <n v="-15034.39"/>
    <s v="N/A"/>
    <n v="0"/>
    <n v="0"/>
    <n v="0"/>
    <n v="0"/>
    <n v="0"/>
    <n v="0"/>
    <n v="0"/>
    <n v="0"/>
    <n v="0"/>
    <n v="0"/>
    <n v="0"/>
    <n v="15034.39"/>
    <n v="0"/>
    <s v="OIRM CAPITAL PROJECTS"/>
    <x v="62"/>
    <s v="DPH OIRM  IT CAPITAL"/>
    <s v="DATA PROCESSING"/>
  </r>
  <r>
    <x v="1"/>
    <x v="62"/>
    <x v="13"/>
    <s v="51198"/>
    <s v="5188000"/>
    <x v="1"/>
    <x v="0"/>
    <s v="SALARIES AND WAGES REIMB"/>
    <s v="50000-PROGRAM EXPENDITURE BUDGET"/>
    <s v="51000-WAGES AND BENEFITS"/>
    <s v="51100-SALARIES/WAGES"/>
    <n v="0"/>
    <n v="0"/>
    <n v="0"/>
    <n v="0"/>
    <n v="0"/>
    <s v="N/A"/>
    <n v="0"/>
    <n v="0"/>
    <n v="0"/>
    <n v="0"/>
    <n v="0"/>
    <n v="0"/>
    <n v="0"/>
    <n v="0"/>
    <n v="0"/>
    <n v="0"/>
    <n v="0"/>
    <n v="0"/>
    <n v="0"/>
    <s v="OIRM CAPITAL PROJECTS"/>
    <x v="62"/>
    <s v="DPH OIRM  IT CAPITAL"/>
    <s v="DATA PROCESSING"/>
  </r>
  <r>
    <x v="1"/>
    <x v="62"/>
    <x v="13"/>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62"/>
    <s v="DPH OIRM  IT CAPITAL"/>
    <s v="DATA PROCESSING"/>
  </r>
  <r>
    <x v="1"/>
    <x v="62"/>
    <x v="13"/>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62"/>
    <s v="DPH OIRM  IT CAPITAL"/>
    <s v="DATA PROCESSING"/>
  </r>
  <r>
    <x v="1"/>
    <x v="62"/>
    <x v="13"/>
    <s v="51398"/>
    <s v="5188000"/>
    <x v="0"/>
    <x v="0"/>
    <s v="LOAN IN OUT BNFTS MANUAL"/>
    <s v="50000-PROGRAM EXPENDITURE BUDGET"/>
    <s v="51000-WAGES AND BENEFITS"/>
    <s v="51300-PERSONNEL BENEFITS"/>
    <n v="0"/>
    <n v="0"/>
    <n v="3970.51"/>
    <n v="0"/>
    <n v="-3970.51"/>
    <s v="N/A"/>
    <n v="0"/>
    <n v="0"/>
    <n v="0"/>
    <n v="0"/>
    <n v="0"/>
    <n v="0"/>
    <n v="0"/>
    <n v="0"/>
    <n v="0"/>
    <n v="0"/>
    <n v="0"/>
    <n v="3970.51"/>
    <n v="0"/>
    <s v="OIRM CAPITAL PROJECTS"/>
    <x v="62"/>
    <s v="DPH OIRM  IT CAPITAL"/>
    <s v="DATA PROCESSING"/>
  </r>
  <r>
    <x v="1"/>
    <x v="62"/>
    <x v="13"/>
    <s v="51398"/>
    <s v="5188000"/>
    <x v="1"/>
    <x v="0"/>
    <s v="LOAN IN OUT BNFTS MANUAL"/>
    <s v="50000-PROGRAM EXPENDITURE BUDGET"/>
    <s v="51000-WAGES AND BENEFITS"/>
    <s v="51300-PERSONNEL BENEFITS"/>
    <n v="0"/>
    <n v="0"/>
    <n v="0"/>
    <n v="0"/>
    <n v="0"/>
    <s v="N/A"/>
    <n v="0"/>
    <n v="0"/>
    <n v="0"/>
    <n v="0"/>
    <n v="0"/>
    <n v="0"/>
    <n v="0"/>
    <n v="0"/>
    <n v="0"/>
    <n v="0"/>
    <n v="0"/>
    <n v="0"/>
    <n v="0"/>
    <s v="OIRM CAPITAL PROJECTS"/>
    <x v="62"/>
    <s v="DPH OIRM  IT CAPITAL"/>
    <s v="DATA PROCESSING"/>
  </r>
  <r>
    <x v="1"/>
    <x v="62"/>
    <x v="13"/>
    <s v="52190"/>
    <s v="5188000"/>
    <x v="0"/>
    <x v="0"/>
    <s v="SUPPLIES IT"/>
    <s v="50000-PROGRAM EXPENDITURE BUDGET"/>
    <s v="52000-SUPPLIES"/>
    <m/>
    <n v="0"/>
    <n v="0"/>
    <n v="185.59"/>
    <n v="0"/>
    <n v="-185.59"/>
    <s v="N/A"/>
    <n v="0"/>
    <n v="0"/>
    <n v="0"/>
    <n v="0"/>
    <n v="0"/>
    <n v="0"/>
    <n v="0"/>
    <n v="0"/>
    <n v="0"/>
    <n v="0"/>
    <n v="0"/>
    <n v="185.59"/>
    <n v="0"/>
    <s v="OIRM CAPITAL PROJECTS"/>
    <x v="62"/>
    <s v="DPH OIRM  IT CAPITAL"/>
    <s v="DATA PROCESSING"/>
  </r>
  <r>
    <x v="1"/>
    <x v="62"/>
    <x v="13"/>
    <s v="52190"/>
    <s v="5188000"/>
    <x v="1"/>
    <x v="0"/>
    <s v="SUPPLIES IT"/>
    <s v="50000-PROGRAM EXPENDITURE BUDGET"/>
    <s v="52000-SUPPLIES"/>
    <m/>
    <n v="0"/>
    <n v="0"/>
    <n v="0"/>
    <n v="0"/>
    <n v="0"/>
    <s v="N/A"/>
    <n v="0"/>
    <n v="0"/>
    <n v="0"/>
    <n v="0"/>
    <n v="0"/>
    <n v="0"/>
    <n v="0"/>
    <n v="0"/>
    <n v="0"/>
    <n v="0"/>
    <n v="0"/>
    <n v="0"/>
    <n v="0"/>
    <s v="OIRM CAPITAL PROJECTS"/>
    <x v="62"/>
    <s v="DPH OIRM  IT CAPITAL"/>
    <s v="DATA PROCESSING"/>
  </r>
  <r>
    <x v="1"/>
    <x v="62"/>
    <x v="13"/>
    <s v="53106"/>
    <s v="5188000"/>
    <x v="0"/>
    <x v="0"/>
    <s v="PROFESSIONAL SERVICES IT"/>
    <s v="50000-PROGRAM EXPENDITURE BUDGET"/>
    <s v="53000-SERVICES-OTHER CHARGES"/>
    <m/>
    <n v="0"/>
    <n v="0"/>
    <n v="32286.080000000002"/>
    <n v="0"/>
    <n v="-32286.080000000002"/>
    <s v="N/A"/>
    <n v="0"/>
    <n v="0"/>
    <n v="0"/>
    <n v="0"/>
    <n v="0"/>
    <n v="0"/>
    <n v="0"/>
    <n v="0"/>
    <n v="0"/>
    <n v="0"/>
    <n v="0"/>
    <n v="32286.080000000002"/>
    <n v="0"/>
    <s v="OIRM CAPITAL PROJECTS"/>
    <x v="62"/>
    <s v="DPH OIRM  IT CAPITAL"/>
    <s v="DATA PROCESSING"/>
  </r>
  <r>
    <x v="1"/>
    <x v="62"/>
    <x v="13"/>
    <s v="53106"/>
    <s v="5188000"/>
    <x v="1"/>
    <x v="0"/>
    <s v="PROFESSIONAL SERVICES IT"/>
    <s v="50000-PROGRAM EXPENDITURE BUDGET"/>
    <s v="53000-SERVICES-OTHER CHARGES"/>
    <m/>
    <n v="0"/>
    <n v="0"/>
    <n v="0"/>
    <n v="0"/>
    <n v="0"/>
    <s v="N/A"/>
    <n v="0"/>
    <n v="0"/>
    <n v="0"/>
    <n v="0"/>
    <n v="0"/>
    <n v="0"/>
    <n v="0"/>
    <n v="0"/>
    <n v="0"/>
    <n v="0"/>
    <n v="0"/>
    <n v="0"/>
    <n v="0"/>
    <s v="OIRM CAPITAL PROJECTS"/>
    <x v="62"/>
    <s v="DPH OIRM  IT CAPITAL"/>
    <s v="DATA PROCESSING"/>
  </r>
  <r>
    <x v="1"/>
    <x v="62"/>
    <x v="13"/>
    <s v="53180"/>
    <s v="5188000"/>
    <x v="0"/>
    <x v="0"/>
    <s v="SUBCONTRACT OTHER"/>
    <s v="50000-PROGRAM EXPENDITURE BUDGET"/>
    <s v="53000-SERVICES-OTHER CHARGES"/>
    <m/>
    <n v="0"/>
    <n v="0"/>
    <n v="10828"/>
    <n v="0"/>
    <n v="-10828"/>
    <s v="N/A"/>
    <n v="0"/>
    <n v="0"/>
    <n v="0"/>
    <n v="0"/>
    <n v="0"/>
    <n v="0"/>
    <n v="0"/>
    <n v="0"/>
    <n v="0"/>
    <n v="0"/>
    <n v="0"/>
    <n v="10828"/>
    <n v="0"/>
    <s v="OIRM CAPITAL PROJECTS"/>
    <x v="62"/>
    <s v="DPH OIRM  IT CAPITAL"/>
    <s v="DATA PROCESSING"/>
  </r>
  <r>
    <x v="1"/>
    <x v="62"/>
    <x v="13"/>
    <s v="53180"/>
    <s v="5188000"/>
    <x v="1"/>
    <x v="0"/>
    <s v="SUBCONTRACT OTHER"/>
    <s v="50000-PROGRAM EXPENDITURE BUDGET"/>
    <s v="53000-SERVICES-OTHER CHARGES"/>
    <m/>
    <n v="0"/>
    <n v="0"/>
    <n v="0"/>
    <n v="0"/>
    <n v="0"/>
    <s v="N/A"/>
    <n v="0"/>
    <n v="0"/>
    <n v="0"/>
    <n v="0"/>
    <n v="0"/>
    <n v="0"/>
    <n v="0"/>
    <n v="0"/>
    <n v="0"/>
    <n v="0"/>
    <n v="0"/>
    <n v="0"/>
    <n v="0"/>
    <s v="OIRM CAPITAL PROJECTS"/>
    <x v="62"/>
    <s v="DPH OIRM  IT CAPITAL"/>
    <s v="DATA PROCESSING"/>
  </r>
  <r>
    <x v="1"/>
    <x v="62"/>
    <x v="13"/>
    <s v="55188"/>
    <s v="5188000"/>
    <x v="0"/>
    <x v="0"/>
    <s v="INDIRECT EMERG MED SVCS"/>
    <s v="50000-PROGRAM EXPENDITURE BUDGET"/>
    <s v="55000-INTRAGOVERNMENTAL SERVICES"/>
    <m/>
    <n v="0"/>
    <n v="0"/>
    <n v="13188"/>
    <n v="0"/>
    <n v="-13188"/>
    <s v="N/A"/>
    <n v="0"/>
    <n v="0"/>
    <n v="0"/>
    <n v="0"/>
    <n v="0"/>
    <n v="0"/>
    <n v="0"/>
    <n v="0"/>
    <n v="0"/>
    <n v="0"/>
    <n v="0"/>
    <n v="13188"/>
    <n v="0"/>
    <s v="OIRM CAPITAL PROJECTS"/>
    <x v="62"/>
    <s v="DPH OIRM  IT CAPITAL"/>
    <s v="DATA PROCESSING"/>
  </r>
  <r>
    <x v="1"/>
    <x v="62"/>
    <x v="13"/>
    <s v="55188"/>
    <s v="5188000"/>
    <x v="1"/>
    <x v="0"/>
    <s v="INDIRECT EMERG MED SVCS"/>
    <s v="50000-PROGRAM EXPENDITURE BUDGET"/>
    <s v="55000-INTRAGOVERNMENTAL SERVICES"/>
    <m/>
    <n v="0"/>
    <n v="0"/>
    <n v="0"/>
    <n v="0"/>
    <n v="0"/>
    <s v="N/A"/>
    <n v="0"/>
    <n v="0"/>
    <n v="0"/>
    <n v="0"/>
    <n v="0"/>
    <n v="0"/>
    <n v="0"/>
    <n v="0"/>
    <n v="0"/>
    <n v="0"/>
    <n v="0"/>
    <n v="0"/>
    <n v="0"/>
    <s v="OIRM CAPITAL PROJECTS"/>
    <x v="62"/>
    <s v="DPH OIRM  IT CAPITAL"/>
    <s v="DATA PROCESSING"/>
  </r>
  <r>
    <x v="1"/>
    <x v="62"/>
    <x v="13"/>
    <s v="55247"/>
    <s v="5188000"/>
    <x v="0"/>
    <x v="0"/>
    <s v="KCIT SERVICES"/>
    <s v="50000-PROGRAM EXPENDITURE BUDGET"/>
    <s v="55000-INTRAGOVERNMENTAL SERVICES"/>
    <m/>
    <n v="0"/>
    <n v="0"/>
    <n v="0"/>
    <n v="0"/>
    <n v="0"/>
    <s v="N/A"/>
    <n v="0"/>
    <n v="0"/>
    <n v="0"/>
    <n v="0"/>
    <n v="0"/>
    <n v="0"/>
    <n v="0"/>
    <n v="0"/>
    <n v="0"/>
    <n v="0"/>
    <n v="0"/>
    <n v="0"/>
    <n v="0"/>
    <s v="OIRM CAPITAL PROJECTS"/>
    <x v="62"/>
    <s v="DPH OIRM  IT CAPITAL"/>
    <s v="DATA PROCESSING"/>
  </r>
  <r>
    <x v="1"/>
    <x v="62"/>
    <x v="13"/>
    <s v="55247"/>
    <s v="5188000"/>
    <x v="1"/>
    <x v="0"/>
    <s v="KCIT SERVICES"/>
    <s v="50000-PROGRAM EXPENDITURE BUDGET"/>
    <s v="55000-INTRAGOVERNMENTAL SERVICES"/>
    <m/>
    <n v="0"/>
    <n v="0"/>
    <n v="0"/>
    <n v="0"/>
    <n v="0"/>
    <s v="N/A"/>
    <n v="0"/>
    <n v="0"/>
    <n v="0"/>
    <n v="0"/>
    <n v="0"/>
    <n v="0"/>
    <n v="0"/>
    <n v="0"/>
    <n v="0"/>
    <n v="0"/>
    <n v="0"/>
    <n v="0"/>
    <n v="0"/>
    <s v="OIRM CAPITAL PROJECTS"/>
    <x v="62"/>
    <s v="DPH OIRM  IT CAPITAL"/>
    <s v="DATA PROCESSING"/>
  </r>
  <r>
    <x v="1"/>
    <x v="62"/>
    <x v="13"/>
    <s v="56741"/>
    <s v="5188000"/>
    <x v="0"/>
    <x v="0"/>
    <s v="EDP HARDWARE"/>
    <s v="50000-PROGRAM EXPENDITURE BUDGET"/>
    <s v="56000-CAPITAL OUTLAY"/>
    <m/>
    <n v="0"/>
    <n v="0"/>
    <n v="109600.35"/>
    <n v="0"/>
    <n v="-109600.35"/>
    <s v="N/A"/>
    <n v="0"/>
    <n v="0"/>
    <n v="0"/>
    <n v="0"/>
    <n v="0"/>
    <n v="0"/>
    <n v="0"/>
    <n v="0"/>
    <n v="0"/>
    <n v="0"/>
    <n v="0"/>
    <n v="109600.35"/>
    <n v="0"/>
    <s v="OIRM CAPITAL PROJECTS"/>
    <x v="62"/>
    <s v="DPH OIRM  IT CAPITAL"/>
    <s v="DATA PROCESSING"/>
  </r>
  <r>
    <x v="1"/>
    <x v="62"/>
    <x v="13"/>
    <s v="56741"/>
    <s v="5188000"/>
    <x v="1"/>
    <x v="0"/>
    <s v="EDP HARDWARE"/>
    <s v="50000-PROGRAM EXPENDITURE BUDGET"/>
    <s v="56000-CAPITAL OUTLAY"/>
    <m/>
    <n v="0"/>
    <n v="0"/>
    <n v="0"/>
    <n v="0"/>
    <n v="0"/>
    <s v="N/A"/>
    <n v="0"/>
    <n v="0"/>
    <n v="0"/>
    <n v="0"/>
    <n v="0"/>
    <n v="0"/>
    <n v="0"/>
    <n v="0"/>
    <n v="0"/>
    <n v="0"/>
    <n v="0"/>
    <n v="0"/>
    <n v="0"/>
    <s v="OIRM CAPITAL PROJECTS"/>
    <x v="62"/>
    <s v="DPH OIRM  IT CAPITAL"/>
    <s v="DATA PROCESSING"/>
  </r>
  <r>
    <x v="1"/>
    <x v="62"/>
    <x v="2"/>
    <s v="51120"/>
    <s v="5188000"/>
    <x v="0"/>
    <x v="0"/>
    <s v="TEMPORARY"/>
    <s v="50000-PROGRAM EXPENDITURE BUDGET"/>
    <s v="51000-WAGES AND BENEFITS"/>
    <s v="51100-SALARIES/WAGES"/>
    <n v="0"/>
    <n v="0"/>
    <n v="-19004.900000000001"/>
    <n v="0"/>
    <n v="19004.900000000001"/>
    <s v="N/A"/>
    <n v="0"/>
    <n v="0"/>
    <n v="0"/>
    <n v="0"/>
    <n v="0"/>
    <n v="0"/>
    <n v="0"/>
    <n v="0"/>
    <n v="0"/>
    <n v="0"/>
    <n v="0"/>
    <n v="0"/>
    <n v="-19004.900000000001"/>
    <s v="OIRM CAPITAL PROJECTS"/>
    <x v="62"/>
    <s v="GAAP ADJUSTMENTS"/>
    <s v="DATA PROCESSING"/>
  </r>
  <r>
    <x v="1"/>
    <x v="62"/>
    <x v="2"/>
    <s v="51120"/>
    <s v="5188000"/>
    <x v="1"/>
    <x v="0"/>
    <s v="TEMPORARY"/>
    <s v="50000-PROGRAM EXPENDITURE BUDGET"/>
    <s v="51000-WAGES AND BENEFITS"/>
    <s v="51100-SALARIES/WAGES"/>
    <n v="0"/>
    <n v="0"/>
    <n v="0"/>
    <n v="0"/>
    <n v="0"/>
    <s v="N/A"/>
    <n v="0"/>
    <n v="0"/>
    <n v="0"/>
    <n v="0"/>
    <n v="0"/>
    <n v="0"/>
    <n v="0"/>
    <n v="0"/>
    <n v="0"/>
    <n v="0"/>
    <n v="0"/>
    <n v="0"/>
    <n v="0"/>
    <s v="OIRM CAPITAL PROJECTS"/>
    <x v="62"/>
    <s v="GAAP ADJUSTMENTS"/>
    <s v="DATA PROCESSING"/>
  </r>
  <r>
    <x v="1"/>
    <x v="62"/>
    <x v="2"/>
    <s v="52202"/>
    <s v="5188000"/>
    <x v="0"/>
    <x v="0"/>
    <s v="SUPPLIES MISCELLANEOUS"/>
    <s v="50000-PROGRAM EXPENDITURE BUDGET"/>
    <s v="52000-SUPPLIES"/>
    <m/>
    <n v="0"/>
    <n v="0"/>
    <n v="-185.59"/>
    <n v="0"/>
    <n v="185.59"/>
    <s v="N/A"/>
    <n v="0"/>
    <n v="0"/>
    <n v="0"/>
    <n v="0"/>
    <n v="0"/>
    <n v="0"/>
    <n v="0"/>
    <n v="0"/>
    <n v="0"/>
    <n v="0"/>
    <n v="0"/>
    <n v="0"/>
    <n v="-185.59"/>
    <s v="OIRM CAPITAL PROJECTS"/>
    <x v="62"/>
    <s v="GAAP ADJUSTMENTS"/>
    <s v="DATA PROCESSING"/>
  </r>
  <r>
    <x v="1"/>
    <x v="62"/>
    <x v="2"/>
    <s v="52202"/>
    <s v="5188000"/>
    <x v="1"/>
    <x v="0"/>
    <s v="SUPPLIES MISCELLANEOUS"/>
    <s v="50000-PROGRAM EXPENDITURE BUDGET"/>
    <s v="52000-SUPPLIES"/>
    <m/>
    <n v="0"/>
    <n v="0"/>
    <n v="0"/>
    <n v="0"/>
    <n v="0"/>
    <s v="N/A"/>
    <n v="0"/>
    <n v="0"/>
    <n v="0"/>
    <n v="0"/>
    <n v="0"/>
    <n v="0"/>
    <n v="0"/>
    <n v="0"/>
    <n v="0"/>
    <n v="0"/>
    <n v="0"/>
    <n v="0"/>
    <n v="0"/>
    <s v="OIRM CAPITAL PROJECTS"/>
    <x v="62"/>
    <s v="GAAP ADJUSTMENTS"/>
    <s v="DATA PROCESSING"/>
  </r>
  <r>
    <x v="1"/>
    <x v="62"/>
    <x v="2"/>
    <s v="53812"/>
    <s v="5188000"/>
    <x v="0"/>
    <x v="0"/>
    <s v="LICENSES FEES"/>
    <s v="50000-PROGRAM EXPENDITURE BUDGET"/>
    <s v="53000-SERVICES-OTHER CHARGES"/>
    <m/>
    <n v="0"/>
    <n v="0"/>
    <n v="-43114.080000000002"/>
    <n v="0"/>
    <n v="43114.080000000002"/>
    <s v="N/A"/>
    <n v="0"/>
    <n v="0"/>
    <n v="0"/>
    <n v="0"/>
    <n v="0"/>
    <n v="0"/>
    <n v="0"/>
    <n v="0"/>
    <n v="0"/>
    <n v="0"/>
    <n v="0"/>
    <n v="0"/>
    <n v="-43114.080000000002"/>
    <s v="OIRM CAPITAL PROJECTS"/>
    <x v="62"/>
    <s v="GAAP ADJUSTMENTS"/>
    <s v="DATA PROCESSING"/>
  </r>
  <r>
    <x v="1"/>
    <x v="62"/>
    <x v="2"/>
    <s v="53812"/>
    <s v="5188000"/>
    <x v="1"/>
    <x v="0"/>
    <s v="LICENSES FEES"/>
    <s v="50000-PROGRAM EXPENDITURE BUDGET"/>
    <s v="53000-SERVICES-OTHER CHARGES"/>
    <m/>
    <n v="0"/>
    <n v="0"/>
    <n v="0"/>
    <n v="0"/>
    <n v="0"/>
    <s v="N/A"/>
    <n v="0"/>
    <n v="0"/>
    <n v="0"/>
    <n v="0"/>
    <n v="0"/>
    <n v="0"/>
    <n v="0"/>
    <n v="0"/>
    <n v="0"/>
    <n v="0"/>
    <n v="0"/>
    <n v="0"/>
    <n v="0"/>
    <s v="OIRM CAPITAL PROJECTS"/>
    <x v="62"/>
    <s v="GAAP ADJUSTMENTS"/>
    <s v="DATA PROCESSING"/>
  </r>
  <r>
    <x v="1"/>
    <x v="62"/>
    <x v="2"/>
    <s v="55050"/>
    <s v="5188000"/>
    <x v="0"/>
    <x v="0"/>
    <s v="ROAD EQUIP ER R"/>
    <s v="50000-PROGRAM EXPENDITURE BUDGET"/>
    <s v="55000-INTRAGOVERNMENTAL SERVICES"/>
    <m/>
    <n v="0"/>
    <n v="0"/>
    <n v="-13188"/>
    <n v="0"/>
    <n v="13188"/>
    <s v="N/A"/>
    <n v="0"/>
    <n v="0"/>
    <n v="0"/>
    <n v="0"/>
    <n v="0"/>
    <n v="0"/>
    <n v="0"/>
    <n v="0"/>
    <n v="0"/>
    <n v="0"/>
    <n v="0"/>
    <n v="0"/>
    <n v="-13188"/>
    <s v="OIRM CAPITAL PROJECTS"/>
    <x v="62"/>
    <s v="GAAP ADJUSTMENTS"/>
    <s v="DATA PROCESSING"/>
  </r>
  <r>
    <x v="1"/>
    <x v="62"/>
    <x v="2"/>
    <s v="55050"/>
    <s v="5188000"/>
    <x v="1"/>
    <x v="0"/>
    <s v="ROAD EQUIP ER R"/>
    <s v="50000-PROGRAM EXPENDITURE BUDGET"/>
    <s v="55000-INTRAGOVERNMENTAL SERVICES"/>
    <m/>
    <n v="0"/>
    <n v="0"/>
    <n v="0"/>
    <n v="0"/>
    <n v="0"/>
    <s v="N/A"/>
    <n v="0"/>
    <n v="0"/>
    <n v="0"/>
    <n v="0"/>
    <n v="0"/>
    <n v="0"/>
    <n v="0"/>
    <n v="0"/>
    <n v="0"/>
    <n v="0"/>
    <n v="0"/>
    <n v="0"/>
    <n v="0"/>
    <s v="OIRM CAPITAL PROJECTS"/>
    <x v="62"/>
    <s v="GAAP ADJUSTMENTS"/>
    <s v="DATA PROCESSING"/>
  </r>
  <r>
    <x v="1"/>
    <x v="62"/>
    <x v="2"/>
    <s v="56741"/>
    <s v="5188000"/>
    <x v="0"/>
    <x v="0"/>
    <s v="EDP HARDWARE"/>
    <s v="50000-PROGRAM EXPENDITURE BUDGET"/>
    <s v="56000-CAPITAL OUTLAY"/>
    <m/>
    <n v="0"/>
    <n v="0"/>
    <n v="-109600.35"/>
    <n v="0"/>
    <n v="109600.35"/>
    <s v="N/A"/>
    <n v="0"/>
    <n v="0"/>
    <n v="0"/>
    <n v="0"/>
    <n v="0"/>
    <n v="0"/>
    <n v="0"/>
    <n v="0"/>
    <n v="0"/>
    <n v="0"/>
    <n v="0"/>
    <n v="0"/>
    <n v="-109600.35"/>
    <s v="OIRM CAPITAL PROJECTS"/>
    <x v="62"/>
    <s v="GAAP ADJUSTMENTS"/>
    <s v="DATA PROCESSING"/>
  </r>
  <r>
    <x v="1"/>
    <x v="62"/>
    <x v="2"/>
    <s v="56741"/>
    <s v="5188000"/>
    <x v="1"/>
    <x v="0"/>
    <s v="EDP HARDWARE"/>
    <s v="50000-PROGRAM EXPENDITURE BUDGET"/>
    <s v="56000-CAPITAL OUTLAY"/>
    <m/>
    <n v="0"/>
    <n v="0"/>
    <n v="0"/>
    <n v="0"/>
    <n v="0"/>
    <s v="N/A"/>
    <n v="0"/>
    <n v="0"/>
    <n v="0"/>
    <n v="0"/>
    <n v="0"/>
    <n v="0"/>
    <n v="0"/>
    <n v="0"/>
    <n v="0"/>
    <n v="0"/>
    <n v="0"/>
    <n v="0"/>
    <n v="0"/>
    <s v="OIRM CAPITAL PROJECTS"/>
    <x v="62"/>
    <s v="GAAP ADJUSTMENTS"/>
    <s v="DATA PROCESSING"/>
  </r>
  <r>
    <x v="1"/>
    <x v="63"/>
    <x v="11"/>
    <s v="52180"/>
    <s v="5188000"/>
    <x v="0"/>
    <x v="0"/>
    <s v="MINOR ASSET NON CONTR LT 5K"/>
    <s v="50000-PROGRAM EXPENDITURE BUDGET"/>
    <s v="52000-SUPPLIES"/>
    <m/>
    <n v="0"/>
    <n v="0"/>
    <n v="0"/>
    <n v="0"/>
    <n v="0"/>
    <s v="N/A"/>
    <n v="0"/>
    <n v="0"/>
    <n v="0"/>
    <n v="0"/>
    <n v="0"/>
    <n v="0"/>
    <n v="0"/>
    <n v="0"/>
    <n v="0"/>
    <n v="0"/>
    <n v="0"/>
    <n v="0"/>
    <n v="0"/>
    <s v="OIRM CAPITAL PROJECTS"/>
    <x v="63"/>
    <s v="OIRM CAPITAL PROJECTS"/>
    <s v="DATA PROCESSING"/>
  </r>
  <r>
    <x v="1"/>
    <x v="63"/>
    <x v="11"/>
    <s v="52180"/>
    <s v="5188000"/>
    <x v="1"/>
    <x v="0"/>
    <s v="MINOR ASSET NON CONTR LT 5K"/>
    <s v="50000-PROGRAM EXPENDITURE BUDGET"/>
    <s v="52000-SUPPLIES"/>
    <m/>
    <n v="0"/>
    <n v="0"/>
    <n v="0"/>
    <n v="0"/>
    <n v="0"/>
    <s v="N/A"/>
    <n v="0"/>
    <n v="0"/>
    <n v="0"/>
    <n v="0"/>
    <n v="0"/>
    <n v="0"/>
    <n v="0"/>
    <n v="0"/>
    <n v="0"/>
    <n v="0"/>
    <n v="0"/>
    <n v="0"/>
    <n v="0"/>
    <s v="OIRM CAPITAL PROJECTS"/>
    <x v="63"/>
    <s v="OIRM CAPITAL PROJECTS"/>
    <s v="DATA PROCESSING"/>
  </r>
  <r>
    <x v="1"/>
    <x v="63"/>
    <x v="11"/>
    <s v="52189"/>
    <s v="5188000"/>
    <x v="0"/>
    <x v="0"/>
    <s v="SOFTWARE NONCAP"/>
    <s v="50000-PROGRAM EXPENDITURE BUDGET"/>
    <s v="52000-SUPPLIES"/>
    <m/>
    <n v="0"/>
    <n v="0"/>
    <n v="69854"/>
    <n v="0"/>
    <n v="-69854"/>
    <s v="N/A"/>
    <n v="0"/>
    <n v="0"/>
    <n v="0"/>
    <n v="0"/>
    <n v="0"/>
    <n v="0"/>
    <n v="0"/>
    <n v="0"/>
    <n v="19037.79"/>
    <n v="50679.8"/>
    <n v="0"/>
    <n v="136.41"/>
    <n v="0"/>
    <s v="OIRM CAPITAL PROJECTS"/>
    <x v="63"/>
    <s v="OIRM CAPITAL PROJECTS"/>
    <s v="DATA PROCESSING"/>
  </r>
  <r>
    <x v="1"/>
    <x v="63"/>
    <x v="11"/>
    <s v="52189"/>
    <s v="5188000"/>
    <x v="1"/>
    <x v="0"/>
    <s v="SOFTWARE NONCAP"/>
    <s v="50000-PROGRAM EXPENDITURE BUDGET"/>
    <s v="52000-SUPPLIES"/>
    <m/>
    <n v="0"/>
    <n v="0"/>
    <n v="0"/>
    <n v="0"/>
    <n v="0"/>
    <s v="N/A"/>
    <n v="0"/>
    <n v="0"/>
    <n v="0"/>
    <n v="0"/>
    <n v="0"/>
    <n v="0"/>
    <n v="0"/>
    <n v="0"/>
    <n v="0"/>
    <n v="0"/>
    <n v="0"/>
    <n v="0"/>
    <n v="0"/>
    <s v="OIRM CAPITAL PROJECTS"/>
    <x v="63"/>
    <s v="OIRM CAPITAL PROJECTS"/>
    <s v="DATA PROCESSING"/>
  </r>
  <r>
    <x v="1"/>
    <x v="63"/>
    <x v="11"/>
    <s v="52205"/>
    <s v="5188000"/>
    <x v="0"/>
    <x v="0"/>
    <s v="SUPPLIES FOOD"/>
    <s v="50000-PROGRAM EXPENDITURE BUDGET"/>
    <s v="52000-SUPPLIES"/>
    <m/>
    <n v="0"/>
    <n v="0"/>
    <n v="0"/>
    <n v="0"/>
    <n v="0"/>
    <s v="N/A"/>
    <n v="0"/>
    <n v="0"/>
    <n v="0"/>
    <n v="0"/>
    <n v="0"/>
    <n v="0"/>
    <n v="0"/>
    <n v="0"/>
    <n v="0"/>
    <n v="0"/>
    <n v="0"/>
    <n v="0"/>
    <n v="0"/>
    <s v="OIRM CAPITAL PROJECTS"/>
    <x v="63"/>
    <s v="OIRM CAPITAL PROJECTS"/>
    <s v="DATA PROCESSING"/>
  </r>
  <r>
    <x v="1"/>
    <x v="63"/>
    <x v="11"/>
    <s v="52205"/>
    <s v="5188000"/>
    <x v="1"/>
    <x v="0"/>
    <s v="SUPPLIES FOOD"/>
    <s v="50000-PROGRAM EXPENDITURE BUDGET"/>
    <s v="52000-SUPPLIES"/>
    <m/>
    <n v="0"/>
    <n v="0"/>
    <n v="0"/>
    <n v="0"/>
    <n v="0"/>
    <s v="N/A"/>
    <n v="0"/>
    <n v="0"/>
    <n v="0"/>
    <n v="0"/>
    <n v="0"/>
    <n v="0"/>
    <n v="0"/>
    <n v="0"/>
    <n v="0"/>
    <n v="0"/>
    <n v="0"/>
    <n v="0"/>
    <n v="0"/>
    <s v="OIRM CAPITAL PROJECTS"/>
    <x v="63"/>
    <s v="OIRM CAPITAL PROJECTS"/>
    <s v="DATA PROCESSING"/>
  </r>
  <r>
    <x v="1"/>
    <x v="63"/>
    <x v="11"/>
    <s v="53120"/>
    <s v="5188000"/>
    <x v="0"/>
    <x v="0"/>
    <s v="MISCELLANEOUS SERVICES"/>
    <s v="50000-PROGRAM EXPENDITURE BUDGET"/>
    <s v="53000-SERVICES-OTHER CHARGES"/>
    <m/>
    <n v="0"/>
    <n v="0"/>
    <n v="0"/>
    <n v="0"/>
    <n v="0"/>
    <s v="N/A"/>
    <n v="0"/>
    <n v="0"/>
    <n v="0"/>
    <n v="0"/>
    <n v="0"/>
    <n v="0"/>
    <n v="0"/>
    <n v="0"/>
    <n v="0"/>
    <n v="0"/>
    <n v="0"/>
    <n v="0"/>
    <n v="0"/>
    <s v="OIRM CAPITAL PROJECTS"/>
    <x v="63"/>
    <s v="OIRM CAPITAL PROJECTS"/>
    <s v="DATA PROCESSING"/>
  </r>
  <r>
    <x v="1"/>
    <x v="63"/>
    <x v="11"/>
    <s v="53120"/>
    <s v="5188000"/>
    <x v="1"/>
    <x v="0"/>
    <s v="MISCELLANEOUS SERVICES"/>
    <s v="50000-PROGRAM EXPENDITURE BUDGET"/>
    <s v="53000-SERVICES-OTHER CHARGES"/>
    <m/>
    <n v="0"/>
    <n v="0"/>
    <n v="0"/>
    <n v="0"/>
    <n v="0"/>
    <s v="N/A"/>
    <n v="0"/>
    <n v="0"/>
    <n v="0"/>
    <n v="0"/>
    <n v="0"/>
    <n v="0"/>
    <n v="0"/>
    <n v="0"/>
    <n v="0"/>
    <n v="0"/>
    <n v="0"/>
    <n v="0"/>
    <n v="0"/>
    <s v="OIRM CAPITAL PROJECTS"/>
    <x v="63"/>
    <s v="OIRM CAPITAL PROJECTS"/>
    <s v="DATA PROCESSING"/>
  </r>
  <r>
    <x v="1"/>
    <x v="63"/>
    <x v="11"/>
    <s v="53814"/>
    <s v="5188000"/>
    <x v="0"/>
    <x v="0"/>
    <s v="TRAINING"/>
    <s v="50000-PROGRAM EXPENDITURE BUDGET"/>
    <s v="53000-SERVICES-OTHER CHARGES"/>
    <m/>
    <n v="0"/>
    <n v="0"/>
    <n v="585"/>
    <n v="0"/>
    <n v="-585"/>
    <s v="N/A"/>
    <n v="0"/>
    <n v="0"/>
    <n v="0"/>
    <n v="0"/>
    <n v="0"/>
    <n v="0"/>
    <n v="0"/>
    <n v="0"/>
    <n v="0"/>
    <n v="585"/>
    <n v="0"/>
    <n v="0"/>
    <n v="0"/>
    <s v="OIRM CAPITAL PROJECTS"/>
    <x v="63"/>
    <s v="OIRM CAPITAL PROJECTS"/>
    <s v="DATA PROCESSING"/>
  </r>
  <r>
    <x v="1"/>
    <x v="63"/>
    <x v="11"/>
    <s v="53814"/>
    <s v="5188000"/>
    <x v="1"/>
    <x v="0"/>
    <s v="TRAINING"/>
    <s v="50000-PROGRAM EXPENDITURE BUDGET"/>
    <s v="53000-SERVICES-OTHER CHARGES"/>
    <m/>
    <n v="0"/>
    <n v="0"/>
    <n v="0"/>
    <n v="0"/>
    <n v="0"/>
    <s v="N/A"/>
    <n v="0"/>
    <n v="0"/>
    <n v="0"/>
    <n v="0"/>
    <n v="0"/>
    <n v="0"/>
    <n v="0"/>
    <n v="0"/>
    <n v="0"/>
    <n v="0"/>
    <n v="0"/>
    <n v="0"/>
    <n v="0"/>
    <s v="OIRM CAPITAL PROJECTS"/>
    <x v="63"/>
    <s v="OIRM CAPITAL PROJECTS"/>
    <s v="DATA PROCESSING"/>
  </r>
  <r>
    <x v="1"/>
    <x v="63"/>
    <x v="11"/>
    <s v="53820"/>
    <s v="5188000"/>
    <x v="0"/>
    <x v="0"/>
    <s v="MEETING REGISTRATIONS"/>
    <s v="50000-PROGRAM EXPENDITURE BUDGET"/>
    <s v="53000-SERVICES-OTHER CHARGES"/>
    <m/>
    <n v="0"/>
    <n v="0"/>
    <n v="0"/>
    <n v="0"/>
    <n v="0"/>
    <s v="N/A"/>
    <n v="0"/>
    <n v="0"/>
    <n v="0"/>
    <n v="0"/>
    <n v="0"/>
    <n v="0"/>
    <n v="0"/>
    <n v="0"/>
    <n v="0"/>
    <n v="0"/>
    <n v="0"/>
    <n v="0"/>
    <n v="0"/>
    <s v="OIRM CAPITAL PROJECTS"/>
    <x v="63"/>
    <s v="OIRM CAPITAL PROJECTS"/>
    <s v="DATA PROCESSING"/>
  </r>
  <r>
    <x v="1"/>
    <x v="63"/>
    <x v="11"/>
    <s v="53820"/>
    <s v="5188000"/>
    <x v="1"/>
    <x v="0"/>
    <s v="MEETING REGISTRATIONS"/>
    <s v="50000-PROGRAM EXPENDITURE BUDGET"/>
    <s v="53000-SERVICES-OTHER CHARGES"/>
    <m/>
    <n v="0"/>
    <n v="0"/>
    <n v="0"/>
    <n v="0"/>
    <n v="0"/>
    <s v="N/A"/>
    <n v="0"/>
    <n v="0"/>
    <n v="0"/>
    <n v="0"/>
    <n v="0"/>
    <n v="0"/>
    <n v="0"/>
    <n v="0"/>
    <n v="0"/>
    <n v="0"/>
    <n v="0"/>
    <n v="0"/>
    <n v="0"/>
    <s v="OIRM CAPITAL PROJECTS"/>
    <x v="63"/>
    <s v="OIRM CAPITAL PROJECTS"/>
    <s v="DATA PROCESSING"/>
  </r>
  <r>
    <x v="1"/>
    <x v="63"/>
    <x v="11"/>
    <s v="53890"/>
    <s v="5188000"/>
    <x v="0"/>
    <x v="0"/>
    <s v="MISC SERVICES CHARGES"/>
    <s v="50000-PROGRAM EXPENDITURE BUDGET"/>
    <s v="53000-SERVICES-OTHER CHARGES"/>
    <m/>
    <n v="0"/>
    <n v="0"/>
    <n v="420.78000000000003"/>
    <n v="0"/>
    <n v="-420.78000000000003"/>
    <s v="N/A"/>
    <n v="0"/>
    <n v="0"/>
    <n v="0"/>
    <n v="0"/>
    <n v="0"/>
    <n v="0"/>
    <n v="0"/>
    <n v="0"/>
    <n v="0"/>
    <n v="22.87"/>
    <n v="0"/>
    <n v="397.91"/>
    <n v="0"/>
    <s v="OIRM CAPITAL PROJECTS"/>
    <x v="63"/>
    <s v="OIRM CAPITAL PROJECTS"/>
    <s v="DATA PROCESSING"/>
  </r>
  <r>
    <x v="1"/>
    <x v="63"/>
    <x v="11"/>
    <s v="53890"/>
    <s v="5188000"/>
    <x v="1"/>
    <x v="0"/>
    <s v="MISC SERVICES CHARGES"/>
    <s v="50000-PROGRAM EXPENDITURE BUDGET"/>
    <s v="53000-SERVICES-OTHER CHARGES"/>
    <m/>
    <n v="0"/>
    <n v="0"/>
    <n v="182.62"/>
    <n v="0"/>
    <n v="-182.62"/>
    <s v="N/A"/>
    <n v="0"/>
    <n v="0"/>
    <n v="0"/>
    <n v="0"/>
    <n v="0"/>
    <n v="0"/>
    <n v="182.62"/>
    <n v="0"/>
    <n v="0"/>
    <n v="0"/>
    <n v="0"/>
    <n v="0"/>
    <n v="0"/>
    <s v="OIRM CAPITAL PROJECTS"/>
    <x v="63"/>
    <s v="OIRM CAPITAL PROJECTS"/>
    <s v="DATA PROCESSING"/>
  </r>
  <r>
    <x v="1"/>
    <x v="63"/>
    <x v="11"/>
    <s v="53892"/>
    <s v="5188000"/>
    <x v="0"/>
    <x v="0"/>
    <s v="TRAINING IT"/>
    <s v="50000-PROGRAM EXPENDITURE BUDGET"/>
    <s v="53000-SERVICES-OTHER CHARGES"/>
    <m/>
    <n v="0"/>
    <n v="0"/>
    <n v="34200"/>
    <n v="0"/>
    <n v="-34200"/>
    <s v="N/A"/>
    <n v="0"/>
    <n v="0"/>
    <n v="0"/>
    <n v="0"/>
    <n v="0"/>
    <n v="0"/>
    <n v="0"/>
    <n v="0"/>
    <n v="9000"/>
    <n v="25200"/>
    <n v="0"/>
    <n v="0"/>
    <n v="0"/>
    <s v="OIRM CAPITAL PROJECTS"/>
    <x v="63"/>
    <s v="OIRM CAPITAL PROJECTS"/>
    <s v="DATA PROCESSING"/>
  </r>
  <r>
    <x v="1"/>
    <x v="63"/>
    <x v="11"/>
    <s v="53892"/>
    <s v="5188000"/>
    <x v="1"/>
    <x v="0"/>
    <s v="TRAINING IT"/>
    <s v="50000-PROGRAM EXPENDITURE BUDGET"/>
    <s v="53000-SERVICES-OTHER CHARGES"/>
    <m/>
    <n v="0"/>
    <n v="0"/>
    <n v="0"/>
    <n v="0"/>
    <n v="0"/>
    <s v="N/A"/>
    <n v="0"/>
    <n v="0"/>
    <n v="0"/>
    <n v="0"/>
    <n v="0"/>
    <n v="0"/>
    <n v="0"/>
    <n v="0"/>
    <n v="0"/>
    <n v="0"/>
    <n v="0"/>
    <n v="0"/>
    <n v="0"/>
    <s v="OIRM CAPITAL PROJECTS"/>
    <x v="63"/>
    <s v="OIRM CAPITAL PROJECTS"/>
    <s v="DATA PROCESSING"/>
  </r>
  <r>
    <x v="1"/>
    <x v="63"/>
    <x v="11"/>
    <s v="55253"/>
    <s v="5188000"/>
    <x v="0"/>
    <x v="0"/>
    <s v="SYSTEMS SERVICES SVC"/>
    <s v="50000-PROGRAM EXPENDITURE BUDGET"/>
    <s v="55000-INTRAGOVERNMENTAL SERVICES"/>
    <m/>
    <n v="0"/>
    <n v="0"/>
    <n v="109517.49"/>
    <n v="0"/>
    <n v="-109517.49"/>
    <s v="N/A"/>
    <n v="0"/>
    <n v="0"/>
    <n v="0"/>
    <n v="0"/>
    <n v="0"/>
    <n v="0"/>
    <n v="0"/>
    <n v="0"/>
    <n v="77023.320000000007"/>
    <n v="32494.170000000002"/>
    <n v="0"/>
    <n v="0"/>
    <n v="0"/>
    <s v="OIRM CAPITAL PROJECTS"/>
    <x v="63"/>
    <s v="OIRM CAPITAL PROJECTS"/>
    <s v="DATA PROCESSING"/>
  </r>
  <r>
    <x v="1"/>
    <x v="63"/>
    <x v="11"/>
    <s v="55253"/>
    <s v="5188000"/>
    <x v="1"/>
    <x v="0"/>
    <s v="SYSTEMS SERVICES SVC"/>
    <s v="50000-PROGRAM EXPENDITURE BUDGET"/>
    <s v="55000-INTRAGOVERNMENTAL SERVICES"/>
    <m/>
    <n v="0"/>
    <n v="0"/>
    <n v="0"/>
    <n v="0"/>
    <n v="0"/>
    <s v="N/A"/>
    <n v="0"/>
    <n v="0"/>
    <n v="0"/>
    <n v="0"/>
    <n v="0"/>
    <n v="0"/>
    <n v="0"/>
    <n v="0"/>
    <n v="0"/>
    <n v="0"/>
    <n v="0"/>
    <n v="0"/>
    <n v="0"/>
    <s v="OIRM CAPITAL PROJECTS"/>
    <x v="63"/>
    <s v="OIRM CAPITAL PROJECTS"/>
    <s v="DATA PROCESSING"/>
  </r>
  <r>
    <x v="1"/>
    <x v="63"/>
    <x v="11"/>
    <s v="56741"/>
    <s v="5188000"/>
    <x v="0"/>
    <x v="0"/>
    <s v="EDP HARDWARE"/>
    <s v="50000-PROGRAM EXPENDITURE BUDGET"/>
    <s v="56000-CAPITAL OUTLAY"/>
    <m/>
    <n v="0"/>
    <n v="0"/>
    <n v="197476.28"/>
    <n v="-50955.29"/>
    <n v="-146520.99"/>
    <s v="N/A"/>
    <n v="51119.54"/>
    <n v="0"/>
    <n v="-50955.29"/>
    <n v="0"/>
    <n v="-164.25"/>
    <n v="35539.440000000002"/>
    <n v="19761.11"/>
    <n v="142175.73000000001"/>
    <n v="0"/>
    <n v="0"/>
    <n v="0"/>
    <n v="0"/>
    <n v="0"/>
    <s v="OIRM CAPITAL PROJECTS"/>
    <x v="63"/>
    <s v="OIRM CAPITAL PROJECTS"/>
    <s v="DATA PROCESSING"/>
  </r>
  <r>
    <x v="1"/>
    <x v="63"/>
    <x v="11"/>
    <s v="56741"/>
    <s v="5188000"/>
    <x v="1"/>
    <x v="0"/>
    <s v="EDP HARDWARE"/>
    <s v="50000-PROGRAM EXPENDITURE BUDGET"/>
    <s v="56000-CAPITAL OUTLAY"/>
    <m/>
    <n v="0"/>
    <n v="0"/>
    <n v="0"/>
    <n v="0"/>
    <n v="0"/>
    <s v="N/A"/>
    <n v="0"/>
    <n v="0"/>
    <n v="0"/>
    <n v="0"/>
    <n v="0"/>
    <n v="0"/>
    <n v="0"/>
    <n v="0"/>
    <n v="0"/>
    <n v="0"/>
    <n v="0"/>
    <n v="0"/>
    <n v="0"/>
    <s v="OIRM CAPITAL PROJECTS"/>
    <x v="63"/>
    <s v="OIRM CAPITAL PROJECTS"/>
    <s v="DATA PROCESSING"/>
  </r>
  <r>
    <x v="1"/>
    <x v="63"/>
    <x v="2"/>
    <s v="52202"/>
    <s v="5188000"/>
    <x v="0"/>
    <x v="0"/>
    <s v="SUPPLIES MISCELLANEOUS"/>
    <s v="50000-PROGRAM EXPENDITURE BUDGET"/>
    <s v="52000-SUPPLIES"/>
    <m/>
    <n v="0"/>
    <n v="0"/>
    <n v="-69854"/>
    <n v="0"/>
    <n v="69854"/>
    <s v="N/A"/>
    <n v="0"/>
    <n v="0"/>
    <n v="0"/>
    <n v="0"/>
    <n v="0"/>
    <n v="0"/>
    <n v="0"/>
    <n v="0"/>
    <n v="0"/>
    <n v="0"/>
    <n v="0"/>
    <n v="0"/>
    <n v="-69854"/>
    <s v="OIRM CAPITAL PROJECTS"/>
    <x v="63"/>
    <s v="GAAP ADJUSTMENTS"/>
    <s v="DATA PROCESSING"/>
  </r>
  <r>
    <x v="1"/>
    <x v="63"/>
    <x v="2"/>
    <s v="52202"/>
    <s v="5188000"/>
    <x v="1"/>
    <x v="0"/>
    <s v="SUPPLIES MISCELLANEOUS"/>
    <s v="50000-PROGRAM EXPENDITURE BUDGET"/>
    <s v="52000-SUPPLIES"/>
    <m/>
    <n v="0"/>
    <n v="0"/>
    <n v="0"/>
    <n v="0"/>
    <n v="0"/>
    <s v="N/A"/>
    <n v="0"/>
    <n v="0"/>
    <n v="0"/>
    <n v="0"/>
    <n v="0"/>
    <n v="0"/>
    <n v="0"/>
    <n v="0"/>
    <n v="0"/>
    <n v="0"/>
    <n v="0"/>
    <n v="0"/>
    <n v="0"/>
    <s v="OIRM CAPITAL PROJECTS"/>
    <x v="63"/>
    <s v="GAAP ADJUSTMENTS"/>
    <s v="DATA PROCESSING"/>
  </r>
  <r>
    <x v="1"/>
    <x v="63"/>
    <x v="2"/>
    <s v="53812"/>
    <s v="5188000"/>
    <x v="0"/>
    <x v="0"/>
    <s v="LICENSES FEES"/>
    <s v="50000-PROGRAM EXPENDITURE BUDGET"/>
    <s v="53000-SERVICES-OTHER CHARGES"/>
    <m/>
    <n v="0"/>
    <n v="0"/>
    <n v="-35205.78"/>
    <n v="0"/>
    <n v="35205.78"/>
    <s v="N/A"/>
    <n v="0"/>
    <n v="0"/>
    <n v="0"/>
    <n v="0"/>
    <n v="0"/>
    <n v="0"/>
    <n v="0"/>
    <n v="0"/>
    <n v="0"/>
    <n v="0"/>
    <n v="0"/>
    <n v="0"/>
    <n v="-35205.78"/>
    <s v="OIRM CAPITAL PROJECTS"/>
    <x v="63"/>
    <s v="GAAP ADJUSTMENTS"/>
    <s v="DATA PROCESSING"/>
  </r>
  <r>
    <x v="1"/>
    <x v="63"/>
    <x v="2"/>
    <s v="53812"/>
    <s v="5188000"/>
    <x v="1"/>
    <x v="0"/>
    <s v="LICENSES FEES"/>
    <s v="50000-PROGRAM EXPENDITURE BUDGET"/>
    <s v="53000-SERVICES-OTHER CHARGES"/>
    <m/>
    <n v="0"/>
    <n v="0"/>
    <n v="0"/>
    <n v="0"/>
    <n v="0"/>
    <s v="N/A"/>
    <n v="0"/>
    <n v="0"/>
    <n v="0"/>
    <n v="0"/>
    <n v="0"/>
    <n v="0"/>
    <n v="0"/>
    <n v="0"/>
    <n v="0"/>
    <n v="0"/>
    <n v="0"/>
    <n v="0"/>
    <n v="0"/>
    <s v="OIRM CAPITAL PROJECTS"/>
    <x v="63"/>
    <s v="GAAP ADJUSTMENTS"/>
    <s v="DATA PROCESSING"/>
  </r>
  <r>
    <x v="1"/>
    <x v="63"/>
    <x v="2"/>
    <s v="53890"/>
    <s v="5188000"/>
    <x v="1"/>
    <x v="0"/>
    <s v="MISC SERVICES CHARGES"/>
    <s v="50000-PROGRAM EXPENDITURE BUDGET"/>
    <s v="53000-SERVICES-OTHER CHARGES"/>
    <m/>
    <n v="0"/>
    <n v="0"/>
    <n v="-182.62"/>
    <n v="0"/>
    <n v="182.62"/>
    <s v="N/A"/>
    <n v="0"/>
    <n v="0"/>
    <n v="0"/>
    <n v="0"/>
    <n v="0"/>
    <n v="0"/>
    <n v="0"/>
    <n v="0"/>
    <n v="0"/>
    <n v="0"/>
    <n v="0"/>
    <n v="0"/>
    <n v="-182.62"/>
    <s v="OIRM CAPITAL PROJECTS"/>
    <x v="63"/>
    <s v="GAAP ADJUSTMENTS"/>
    <s v="DATA PROCESSING"/>
  </r>
  <r>
    <x v="1"/>
    <x v="63"/>
    <x v="2"/>
    <s v="55050"/>
    <s v="5188000"/>
    <x v="0"/>
    <x v="0"/>
    <s v="ROAD EQUIP ER R"/>
    <s v="50000-PROGRAM EXPENDITURE BUDGET"/>
    <s v="55000-INTRAGOVERNMENTAL SERVICES"/>
    <m/>
    <n v="0"/>
    <n v="0"/>
    <n v="-109517.49"/>
    <n v="0"/>
    <n v="109517.49"/>
    <s v="N/A"/>
    <n v="0"/>
    <n v="0"/>
    <n v="0"/>
    <n v="0"/>
    <n v="0"/>
    <n v="0"/>
    <n v="0"/>
    <n v="0"/>
    <n v="0"/>
    <n v="0"/>
    <n v="0"/>
    <n v="0"/>
    <n v="-109517.49"/>
    <s v="OIRM CAPITAL PROJECTS"/>
    <x v="63"/>
    <s v="GAAP ADJUSTMENTS"/>
    <s v="DATA PROCESSING"/>
  </r>
  <r>
    <x v="1"/>
    <x v="63"/>
    <x v="2"/>
    <s v="55050"/>
    <s v="5188000"/>
    <x v="1"/>
    <x v="0"/>
    <s v="ROAD EQUIP ER R"/>
    <s v="50000-PROGRAM EXPENDITURE BUDGET"/>
    <s v="55000-INTRAGOVERNMENTAL SERVICES"/>
    <m/>
    <n v="0"/>
    <n v="0"/>
    <n v="0"/>
    <n v="0"/>
    <n v="0"/>
    <s v="N/A"/>
    <n v="0"/>
    <n v="0"/>
    <n v="0"/>
    <n v="0"/>
    <n v="0"/>
    <n v="0"/>
    <n v="0"/>
    <n v="0"/>
    <n v="0"/>
    <n v="0"/>
    <n v="0"/>
    <n v="0"/>
    <n v="0"/>
    <s v="OIRM CAPITAL PROJECTS"/>
    <x v="63"/>
    <s v="GAAP ADJUSTMENTS"/>
    <s v="DATA PROCESSING"/>
  </r>
  <r>
    <x v="1"/>
    <x v="63"/>
    <x v="2"/>
    <s v="56741"/>
    <s v="5188000"/>
    <x v="0"/>
    <x v="0"/>
    <s v="EDP HARDWARE"/>
    <s v="50000-PROGRAM EXPENDITURE BUDGET"/>
    <s v="56000-CAPITAL OUTLAY"/>
    <m/>
    <n v="0"/>
    <n v="0"/>
    <n v="-146520.99"/>
    <n v="0"/>
    <n v="146520.99"/>
    <s v="N/A"/>
    <n v="0"/>
    <n v="0"/>
    <n v="0"/>
    <n v="0"/>
    <n v="0"/>
    <n v="0"/>
    <n v="0"/>
    <n v="0"/>
    <n v="0"/>
    <n v="0"/>
    <n v="0"/>
    <n v="0"/>
    <n v="-146520.99"/>
    <s v="OIRM CAPITAL PROJECTS"/>
    <x v="63"/>
    <s v="GAAP ADJUSTMENTS"/>
    <s v="DATA PROCESSING"/>
  </r>
  <r>
    <x v="1"/>
    <x v="63"/>
    <x v="2"/>
    <s v="56741"/>
    <s v="5188000"/>
    <x v="1"/>
    <x v="0"/>
    <s v="EDP HARDWARE"/>
    <s v="50000-PROGRAM EXPENDITURE BUDGET"/>
    <s v="56000-CAPITAL OUTLAY"/>
    <m/>
    <n v="0"/>
    <n v="0"/>
    <n v="0"/>
    <n v="0"/>
    <n v="0"/>
    <s v="N/A"/>
    <n v="0"/>
    <n v="0"/>
    <n v="0"/>
    <n v="0"/>
    <n v="0"/>
    <n v="0"/>
    <n v="0"/>
    <n v="0"/>
    <n v="0"/>
    <n v="0"/>
    <n v="0"/>
    <n v="0"/>
    <n v="0"/>
    <s v="OIRM CAPITAL PROJECTS"/>
    <x v="63"/>
    <s v="GAAP ADJUSTMENTS"/>
    <s v="DATA PROCESSING"/>
  </r>
  <r>
    <x v="1"/>
    <x v="64"/>
    <x v="11"/>
    <s v="51199"/>
    <s v="5188000"/>
    <x v="0"/>
    <x v="0"/>
    <s v="MISC LABOR"/>
    <s v="50000-PROGRAM EXPENDITURE BUDGET"/>
    <s v="51000-WAGES AND BENEFITS"/>
    <s v="51100-SALARIES/WAGES"/>
    <n v="0"/>
    <n v="0"/>
    <n v="0"/>
    <n v="0"/>
    <n v="0"/>
    <s v="N/A"/>
    <n v="0"/>
    <n v="0"/>
    <n v="0"/>
    <n v="0"/>
    <n v="0"/>
    <n v="0"/>
    <n v="0"/>
    <n v="0"/>
    <n v="0"/>
    <n v="0"/>
    <n v="0"/>
    <n v="0"/>
    <n v="0"/>
    <s v="OIRM CAPITAL PROJECTS"/>
    <x v="64"/>
    <s v="OIRM CAPITAL PROJECTS"/>
    <s v="DATA PROCESSING"/>
  </r>
  <r>
    <x v="1"/>
    <x v="64"/>
    <x v="11"/>
    <s v="51199"/>
    <s v="5188000"/>
    <x v="1"/>
    <x v="0"/>
    <s v="MISC LABOR"/>
    <s v="50000-PROGRAM EXPENDITURE BUDGET"/>
    <s v="51000-WAGES AND BENEFITS"/>
    <s v="51100-SALARIES/WAGES"/>
    <n v="0"/>
    <n v="0"/>
    <n v="0"/>
    <n v="0"/>
    <n v="0"/>
    <s v="N/A"/>
    <n v="0"/>
    <n v="0"/>
    <n v="0"/>
    <n v="0"/>
    <n v="0"/>
    <n v="0"/>
    <n v="0"/>
    <n v="0"/>
    <n v="0"/>
    <n v="0"/>
    <n v="0"/>
    <n v="0"/>
    <n v="0"/>
    <s v="OIRM CAPITAL PROJECTS"/>
    <x v="64"/>
    <s v="OIRM CAPITAL PROJECTS"/>
    <s v="DATA PROCESSING"/>
  </r>
  <r>
    <x v="1"/>
    <x v="64"/>
    <x v="11"/>
    <s v="53105"/>
    <s v="5188000"/>
    <x v="0"/>
    <x v="0"/>
    <s v="OTHER CONTRACTUAL PROF SVCS"/>
    <s v="50000-PROGRAM EXPENDITURE BUDGET"/>
    <s v="53000-SERVICES-OTHER CHARGES"/>
    <m/>
    <n v="0"/>
    <n v="0"/>
    <n v="0"/>
    <n v="0"/>
    <n v="0"/>
    <s v="N/A"/>
    <n v="0"/>
    <n v="0"/>
    <n v="0"/>
    <n v="0"/>
    <n v="0"/>
    <n v="0"/>
    <n v="0"/>
    <n v="0"/>
    <n v="0"/>
    <n v="0"/>
    <n v="0"/>
    <n v="0"/>
    <n v="0"/>
    <s v="OIRM CAPITAL PROJECTS"/>
    <x v="64"/>
    <s v="OIRM CAPITAL PROJECTS"/>
    <s v="DATA PROCESSING"/>
  </r>
  <r>
    <x v="1"/>
    <x v="64"/>
    <x v="11"/>
    <s v="53105"/>
    <s v="5188000"/>
    <x v="1"/>
    <x v="0"/>
    <s v="OTHER CONTRACTUAL PROF SVCS"/>
    <s v="50000-PROGRAM EXPENDITURE BUDGET"/>
    <s v="53000-SERVICES-OTHER CHARGES"/>
    <m/>
    <n v="0"/>
    <n v="0"/>
    <n v="0"/>
    <n v="0"/>
    <n v="0"/>
    <s v="N/A"/>
    <n v="0"/>
    <n v="0"/>
    <n v="0"/>
    <n v="0"/>
    <n v="0"/>
    <n v="0"/>
    <n v="0"/>
    <n v="0"/>
    <n v="0"/>
    <n v="0"/>
    <n v="0"/>
    <n v="0"/>
    <n v="0"/>
    <s v="OIRM CAPITAL PROJECTS"/>
    <x v="64"/>
    <s v="OIRM CAPITAL PROJECTS"/>
    <s v="DATA PROCESSING"/>
  </r>
  <r>
    <x v="1"/>
    <x v="64"/>
    <x v="11"/>
    <s v="53105"/>
    <s v="5188800"/>
    <x v="0"/>
    <x v="0"/>
    <s v="OTHER CONTRACTUAL PROF SVCS"/>
    <s v="50000-PROGRAM EXPENDITURE BUDGET"/>
    <s v="53000-SERVICES-OTHER CHARGES"/>
    <m/>
    <n v="0"/>
    <n v="0"/>
    <n v="-627.5"/>
    <n v="0"/>
    <n v="627.5"/>
    <s v="N/A"/>
    <n v="0"/>
    <n v="0"/>
    <n v="0"/>
    <n v="0"/>
    <n v="-627.5"/>
    <n v="0"/>
    <n v="0"/>
    <n v="0"/>
    <n v="0"/>
    <n v="0"/>
    <n v="0"/>
    <n v="0"/>
    <n v="0"/>
    <s v="OIRM CAPITAL PROJECTS"/>
    <x v="64"/>
    <s v="OIRM CAPITAL PROJECTS"/>
    <s v="INFORMATION TECHNOLOGY: OPERATIONS-GENERAL"/>
  </r>
  <r>
    <x v="1"/>
    <x v="64"/>
    <x v="11"/>
    <s v="53105"/>
    <s v="5188800"/>
    <x v="1"/>
    <x v="0"/>
    <s v="OTHER CONTRACTUAL PROF SVCS"/>
    <s v="50000-PROGRAM EXPENDITURE BUDGET"/>
    <s v="53000-SERVICES-OTHER CHARGES"/>
    <m/>
    <n v="0"/>
    <n v="0"/>
    <n v="0"/>
    <n v="0"/>
    <n v="0"/>
    <s v="N/A"/>
    <n v="0"/>
    <n v="0"/>
    <n v="0"/>
    <n v="0"/>
    <n v="0"/>
    <n v="0"/>
    <n v="0"/>
    <n v="0"/>
    <n v="0"/>
    <n v="0"/>
    <n v="0"/>
    <n v="0"/>
    <n v="0"/>
    <s v="OIRM CAPITAL PROJECTS"/>
    <x v="64"/>
    <s v="OIRM CAPITAL PROJECTS"/>
    <s v="INFORMATION TECHNOLOGY: OPERATIONS-GENERAL"/>
  </r>
  <r>
    <x v="1"/>
    <x v="64"/>
    <x v="11"/>
    <s v="55253"/>
    <s v="5188000"/>
    <x v="0"/>
    <x v="0"/>
    <s v="SYSTEMS SERVICES SVC"/>
    <s v="50000-PROGRAM EXPENDITURE BUDGET"/>
    <s v="55000-INTRAGOVERNMENTAL SERVICES"/>
    <m/>
    <n v="0"/>
    <n v="0"/>
    <n v="0"/>
    <n v="0"/>
    <n v="0"/>
    <s v="N/A"/>
    <n v="0"/>
    <n v="0"/>
    <n v="0"/>
    <n v="0"/>
    <n v="0"/>
    <n v="0"/>
    <n v="0"/>
    <n v="0"/>
    <n v="0"/>
    <n v="0"/>
    <n v="0"/>
    <n v="0"/>
    <n v="0"/>
    <s v="OIRM CAPITAL PROJECTS"/>
    <x v="64"/>
    <s v="OIRM CAPITAL PROJECTS"/>
    <s v="DATA PROCESSING"/>
  </r>
  <r>
    <x v="1"/>
    <x v="64"/>
    <x v="11"/>
    <s v="55253"/>
    <s v="5188000"/>
    <x v="1"/>
    <x v="0"/>
    <s v="SYSTEMS SERVICES SVC"/>
    <s v="50000-PROGRAM EXPENDITURE BUDGET"/>
    <s v="55000-INTRAGOVERNMENTAL SERVICES"/>
    <m/>
    <n v="0"/>
    <n v="0"/>
    <n v="0"/>
    <n v="0"/>
    <n v="0"/>
    <s v="N/A"/>
    <n v="0"/>
    <n v="0"/>
    <n v="0"/>
    <n v="0"/>
    <n v="0"/>
    <n v="0"/>
    <n v="0"/>
    <n v="0"/>
    <n v="0"/>
    <n v="0"/>
    <n v="0"/>
    <n v="0"/>
    <n v="0"/>
    <s v="OIRM CAPITAL PROJECTS"/>
    <x v="64"/>
    <s v="OIRM CAPITAL PROJECTS"/>
    <s v="DATA PROCESSING"/>
  </r>
  <r>
    <x v="1"/>
    <x v="64"/>
    <x v="11"/>
    <s v="56787"/>
    <s v="5188000"/>
    <x v="0"/>
    <x v="0"/>
    <s v="RADIO INFRASTRUCTURE EQUIP"/>
    <s v="50000-PROGRAM EXPENDITURE BUDGET"/>
    <s v="56000-CAPITAL OUTLAY"/>
    <m/>
    <n v="0"/>
    <n v="0"/>
    <n v="0"/>
    <n v="0"/>
    <n v="0"/>
    <s v="N/A"/>
    <n v="0"/>
    <n v="0"/>
    <n v="0"/>
    <n v="0"/>
    <n v="0"/>
    <n v="0"/>
    <n v="0"/>
    <n v="0"/>
    <n v="0"/>
    <n v="0"/>
    <n v="0"/>
    <n v="0"/>
    <n v="0"/>
    <s v="OIRM CAPITAL PROJECTS"/>
    <x v="64"/>
    <s v="OIRM CAPITAL PROJECTS"/>
    <s v="DATA PROCESSING"/>
  </r>
  <r>
    <x v="1"/>
    <x v="64"/>
    <x v="11"/>
    <s v="56787"/>
    <s v="5188000"/>
    <x v="1"/>
    <x v="0"/>
    <s v="RADIO INFRASTRUCTURE EQUIP"/>
    <s v="50000-PROGRAM EXPENDITURE BUDGET"/>
    <s v="56000-CAPITAL OUTLAY"/>
    <m/>
    <n v="0"/>
    <n v="0"/>
    <n v="0"/>
    <n v="0"/>
    <n v="0"/>
    <s v="N/A"/>
    <n v="0"/>
    <n v="0"/>
    <n v="0"/>
    <n v="0"/>
    <n v="0"/>
    <n v="0"/>
    <n v="0"/>
    <n v="0"/>
    <n v="0"/>
    <n v="0"/>
    <n v="0"/>
    <n v="0"/>
    <n v="0"/>
    <s v="OIRM CAPITAL PROJECTS"/>
    <x v="64"/>
    <s v="OIRM CAPITAL PROJECTS"/>
    <s v="DATA PROCESSING"/>
  </r>
  <r>
    <x v="1"/>
    <x v="65"/>
    <x v="19"/>
    <s v="39780"/>
    <s v="0000000"/>
    <x v="0"/>
    <x v="1"/>
    <s v="CONTRIB CURRENT EXPENSE"/>
    <s v="R3000-REVENUE"/>
    <s v="R3900-OTHER FINANCING SOURCES"/>
    <m/>
    <n v="0"/>
    <n v="0"/>
    <n v="0"/>
    <n v="0"/>
    <n v="0"/>
    <s v="N/A"/>
    <n v="0"/>
    <n v="0"/>
    <n v="0"/>
    <n v="0"/>
    <n v="0"/>
    <n v="0"/>
    <n v="0"/>
    <n v="0"/>
    <n v="0"/>
    <n v="0"/>
    <n v="0"/>
    <n v="0"/>
    <n v="0"/>
    <s v="OIRM CAPITAL PROJECTS"/>
    <x v="65"/>
    <s v="KCSO OIRM IT CAPITAL"/>
    <s v="Default"/>
  </r>
  <r>
    <x v="1"/>
    <x v="65"/>
    <x v="19"/>
    <s v="39780"/>
    <s v="0000000"/>
    <x v="1"/>
    <x v="1"/>
    <s v="CONTRIB CURRENT EXPENSE"/>
    <s v="R3000-REVENUE"/>
    <s v="R3900-OTHER FINANCING SOURCES"/>
    <m/>
    <n v="0"/>
    <n v="0"/>
    <n v="0"/>
    <n v="0"/>
    <n v="0"/>
    <s v="N/A"/>
    <n v="0"/>
    <n v="0"/>
    <n v="0"/>
    <n v="0"/>
    <n v="0"/>
    <n v="0"/>
    <n v="0"/>
    <n v="0"/>
    <n v="0"/>
    <n v="0"/>
    <n v="0"/>
    <n v="0"/>
    <n v="0"/>
    <s v="OIRM CAPITAL PROJECTS"/>
    <x v="65"/>
    <s v="KCSO OIRM IT CAPITAL"/>
    <s v="Default"/>
  </r>
  <r>
    <x v="1"/>
    <x v="65"/>
    <x v="19"/>
    <s v="53105"/>
    <s v="5188000"/>
    <x v="1"/>
    <x v="0"/>
    <s v="OTHER CONTRACTUAL PROF SVCS"/>
    <s v="50000-PROGRAM EXPENDITURE BUDGET"/>
    <s v="53000-SERVICES-OTHER CHARGES"/>
    <m/>
    <n v="0"/>
    <n v="0"/>
    <n v="36748.950000000004"/>
    <n v="0"/>
    <n v="-36748.950000000004"/>
    <s v="N/A"/>
    <n v="0"/>
    <n v="0"/>
    <n v="0"/>
    <n v="0"/>
    <n v="0"/>
    <n v="0"/>
    <n v="0"/>
    <n v="0"/>
    <n v="0"/>
    <n v="0"/>
    <n v="0"/>
    <n v="36748.950000000004"/>
    <n v="0"/>
    <s v="OIRM CAPITAL PROJECTS"/>
    <x v="65"/>
    <s v="KCSO OIRM IT CAPITAL"/>
    <s v="DATA PROCESSING"/>
  </r>
  <r>
    <x v="1"/>
    <x v="65"/>
    <x v="19"/>
    <s v="53106"/>
    <s v="5188000"/>
    <x v="0"/>
    <x v="0"/>
    <s v="PROFESSIONAL SERVICES IT"/>
    <s v="50000-PROGRAM EXPENDITURE BUDGET"/>
    <s v="53000-SERVICES-OTHER CHARGES"/>
    <m/>
    <n v="0"/>
    <n v="0"/>
    <n v="20000"/>
    <n v="0"/>
    <n v="-20000"/>
    <s v="N/A"/>
    <n v="0"/>
    <n v="0"/>
    <n v="0"/>
    <n v="0"/>
    <n v="0"/>
    <n v="0"/>
    <n v="0"/>
    <n v="0"/>
    <n v="0"/>
    <n v="0"/>
    <n v="0"/>
    <n v="20000"/>
    <n v="0"/>
    <s v="OIRM CAPITAL PROJECTS"/>
    <x v="65"/>
    <s v="KCSO OIRM IT CAPITAL"/>
    <s v="DATA PROCESSING"/>
  </r>
  <r>
    <x v="1"/>
    <x v="65"/>
    <x v="19"/>
    <s v="53106"/>
    <s v="5188000"/>
    <x v="1"/>
    <x v="0"/>
    <s v="PROFESSIONAL SERVICES IT"/>
    <s v="50000-PROGRAM EXPENDITURE BUDGET"/>
    <s v="53000-SERVICES-OTHER CHARGES"/>
    <m/>
    <n v="0"/>
    <n v="0"/>
    <n v="48836.65"/>
    <n v="0"/>
    <n v="-48836.65"/>
    <s v="N/A"/>
    <n v="0"/>
    <n v="0"/>
    <n v="0"/>
    <n v="0"/>
    <n v="0"/>
    <n v="0"/>
    <n v="48836.65"/>
    <n v="0"/>
    <n v="0"/>
    <n v="0"/>
    <n v="0"/>
    <n v="0"/>
    <n v="0"/>
    <s v="OIRM CAPITAL PROJECTS"/>
    <x v="65"/>
    <s v="KCSO OIRM IT CAPITAL"/>
    <s v="DATA PROCESSING"/>
  </r>
  <r>
    <x v="1"/>
    <x v="65"/>
    <x v="19"/>
    <s v="53610"/>
    <s v="5188000"/>
    <x v="0"/>
    <x v="0"/>
    <s v="SERVICES REPAIR MAINTENANCE"/>
    <s v="50000-PROGRAM EXPENDITURE BUDGET"/>
    <s v="53000-SERVICES-OTHER CHARGES"/>
    <m/>
    <n v="0"/>
    <n v="0"/>
    <n v="25832.55"/>
    <n v="0"/>
    <n v="-25832.55"/>
    <s v="N/A"/>
    <n v="0"/>
    <n v="0"/>
    <n v="0"/>
    <n v="0"/>
    <n v="0"/>
    <n v="0"/>
    <n v="0"/>
    <n v="0"/>
    <n v="0"/>
    <n v="0"/>
    <n v="0"/>
    <n v="0"/>
    <n v="25832.55"/>
    <s v="OIRM CAPITAL PROJECTS"/>
    <x v="65"/>
    <s v="KCSO OIRM IT CAPITAL"/>
    <s v="DATA PROCESSING"/>
  </r>
  <r>
    <x v="1"/>
    <x v="65"/>
    <x v="19"/>
    <s v="53610"/>
    <s v="5188000"/>
    <x v="1"/>
    <x v="0"/>
    <s v="SERVICES REPAIR MAINTENANCE"/>
    <s v="50000-PROGRAM EXPENDITURE BUDGET"/>
    <s v="53000-SERVICES-OTHER CHARGES"/>
    <m/>
    <n v="0"/>
    <n v="0"/>
    <n v="0"/>
    <n v="0"/>
    <n v="0"/>
    <s v="N/A"/>
    <n v="0"/>
    <n v="0"/>
    <n v="0"/>
    <n v="0"/>
    <n v="0"/>
    <n v="0"/>
    <n v="0"/>
    <n v="0"/>
    <n v="0"/>
    <n v="0"/>
    <n v="0"/>
    <n v="0"/>
    <n v="0"/>
    <s v="OIRM CAPITAL PROJECTS"/>
    <x v="65"/>
    <s v="KCSO OIRM IT CAPITAL"/>
    <s v="DATA PROCESSING"/>
  </r>
  <r>
    <x v="1"/>
    <x v="65"/>
    <x v="19"/>
    <s v="53611"/>
    <s v="5188000"/>
    <x v="1"/>
    <x v="0"/>
    <s v="SERVICES REPAIR MAINTENANCE IT EQUIP"/>
    <s v="50000-PROGRAM EXPENDITURE BUDGET"/>
    <s v="53000-SERVICES-OTHER CHARGES"/>
    <m/>
    <n v="0"/>
    <n v="0"/>
    <n v="157063.25"/>
    <n v="0"/>
    <n v="-157063.25"/>
    <s v="N/A"/>
    <n v="0"/>
    <n v="0"/>
    <n v="0"/>
    <n v="0"/>
    <n v="0"/>
    <n v="0"/>
    <n v="0"/>
    <n v="0"/>
    <n v="0"/>
    <n v="157063.25"/>
    <n v="0"/>
    <n v="0"/>
    <n v="0"/>
    <s v="OIRM CAPITAL PROJECTS"/>
    <x v="65"/>
    <s v="KCSO OIRM IT CAPITAL"/>
    <s v="DATA PROCESSING"/>
  </r>
  <r>
    <x v="1"/>
    <x v="65"/>
    <x v="2"/>
    <s v="53105"/>
    <s v="5188000"/>
    <x v="1"/>
    <x v="0"/>
    <s v="OTHER CONTRACTUAL PROF SVCS"/>
    <s v="50000-PROGRAM EXPENDITURE BUDGET"/>
    <s v="53000-SERVICES-OTHER CHARGES"/>
    <m/>
    <n v="0"/>
    <n v="0"/>
    <n v="-36748.950000000004"/>
    <n v="0"/>
    <n v="36748.950000000004"/>
    <s v="N/A"/>
    <n v="0"/>
    <n v="0"/>
    <n v="0"/>
    <n v="0"/>
    <n v="0"/>
    <n v="0"/>
    <n v="0"/>
    <n v="0"/>
    <n v="0"/>
    <n v="0"/>
    <n v="0"/>
    <n v="0"/>
    <n v="-36748.950000000004"/>
    <s v="OIRM CAPITAL PROJECTS"/>
    <x v="65"/>
    <s v="GAAP ADJUSTMENTS"/>
    <s v="DATA PROCESSING"/>
  </r>
  <r>
    <x v="1"/>
    <x v="65"/>
    <x v="2"/>
    <s v="53106"/>
    <s v="5188000"/>
    <x v="0"/>
    <x v="0"/>
    <s v="PROFESSIONAL SERVICES IT"/>
    <s v="50000-PROGRAM EXPENDITURE BUDGET"/>
    <s v="53000-SERVICES-OTHER CHARGES"/>
    <m/>
    <n v="0"/>
    <n v="0"/>
    <n v="19950"/>
    <n v="0"/>
    <n v="-19950"/>
    <s v="N/A"/>
    <n v="0"/>
    <n v="0"/>
    <n v="0"/>
    <n v="0"/>
    <n v="0"/>
    <n v="0"/>
    <n v="0"/>
    <n v="0"/>
    <n v="0"/>
    <n v="0"/>
    <n v="0"/>
    <n v="0"/>
    <n v="19950"/>
    <s v="OIRM CAPITAL PROJECTS"/>
    <x v="65"/>
    <s v="GAAP ADJUSTMENTS"/>
    <s v="DATA PROCESSING"/>
  </r>
  <r>
    <x v="1"/>
    <x v="65"/>
    <x v="2"/>
    <s v="53106"/>
    <s v="5188000"/>
    <x v="1"/>
    <x v="0"/>
    <s v="PROFESSIONAL SERVICES IT"/>
    <s v="50000-PROGRAM EXPENDITURE BUDGET"/>
    <s v="53000-SERVICES-OTHER CHARGES"/>
    <m/>
    <n v="0"/>
    <n v="0"/>
    <n v="-48836.65"/>
    <n v="0"/>
    <n v="48836.65"/>
    <s v="N/A"/>
    <n v="0"/>
    <n v="0"/>
    <n v="0"/>
    <n v="0"/>
    <n v="0"/>
    <n v="0"/>
    <n v="0"/>
    <n v="0"/>
    <n v="0"/>
    <n v="0"/>
    <n v="0"/>
    <n v="0"/>
    <n v="-48836.65"/>
    <s v="OIRM CAPITAL PROJECTS"/>
    <x v="65"/>
    <s v="GAAP ADJUSTMENTS"/>
    <s v="DATA PROCESSING"/>
  </r>
  <r>
    <x v="1"/>
    <x v="65"/>
    <x v="2"/>
    <s v="53611"/>
    <s v="5188000"/>
    <x v="1"/>
    <x v="0"/>
    <s v="SERVICES REPAIR MAINTENANCE IT EQUIP"/>
    <s v="50000-PROGRAM EXPENDITURE BUDGET"/>
    <s v="53000-SERVICES-OTHER CHARGES"/>
    <m/>
    <n v="0"/>
    <n v="0"/>
    <n v="-157063.25"/>
    <n v="0"/>
    <n v="157063.25"/>
    <s v="N/A"/>
    <n v="0"/>
    <n v="0"/>
    <n v="0"/>
    <n v="0"/>
    <n v="0"/>
    <n v="0"/>
    <n v="0"/>
    <n v="0"/>
    <n v="0"/>
    <n v="0"/>
    <n v="0"/>
    <n v="0"/>
    <n v="-157063.25"/>
    <s v="OIRM CAPITAL PROJECTS"/>
    <x v="65"/>
    <s v="GAAP ADJUSTMENTS"/>
    <s v="DATA PROCESSING"/>
  </r>
  <r>
    <x v="1"/>
    <x v="65"/>
    <x v="2"/>
    <s v="53812"/>
    <s v="5188000"/>
    <x v="0"/>
    <x v="0"/>
    <s v="LICENSES FEES"/>
    <s v="50000-PROGRAM EXPENDITURE BUDGET"/>
    <s v="53000-SERVICES-OTHER CHARGES"/>
    <m/>
    <n v="0"/>
    <n v="0"/>
    <n v="-65782.55"/>
    <n v="0"/>
    <n v="65782.55"/>
    <s v="N/A"/>
    <n v="0"/>
    <n v="0"/>
    <n v="0"/>
    <n v="0"/>
    <n v="0"/>
    <n v="0"/>
    <n v="0"/>
    <n v="0"/>
    <n v="0"/>
    <n v="0"/>
    <n v="0"/>
    <n v="0"/>
    <n v="-65782.55"/>
    <s v="OIRM CAPITAL PROJECTS"/>
    <x v="65"/>
    <s v="GAAP ADJUSTMENTS"/>
    <s v="DATA PROCESSING"/>
  </r>
  <r>
    <x v="1"/>
    <x v="65"/>
    <x v="2"/>
    <s v="53812"/>
    <s v="5188000"/>
    <x v="1"/>
    <x v="0"/>
    <s v="LICENSES FEES"/>
    <s v="50000-PROGRAM EXPENDITURE BUDGET"/>
    <s v="53000-SERVICES-OTHER CHARGES"/>
    <m/>
    <n v="0"/>
    <n v="0"/>
    <n v="0"/>
    <n v="0"/>
    <n v="0"/>
    <s v="N/A"/>
    <n v="0"/>
    <n v="0"/>
    <n v="0"/>
    <n v="0"/>
    <n v="0"/>
    <n v="0"/>
    <n v="0"/>
    <n v="0"/>
    <n v="0"/>
    <n v="0"/>
    <n v="0"/>
    <n v="0"/>
    <n v="0"/>
    <s v="OIRM CAPITAL PROJECTS"/>
    <x v="65"/>
    <s v="GAAP ADJUSTMENTS"/>
    <s v="DATA PROCESSING"/>
  </r>
  <r>
    <x v="1"/>
    <x v="66"/>
    <x v="11"/>
    <s v="52181"/>
    <s v="5188000"/>
    <x v="1"/>
    <x v="0"/>
    <s v="INVENTORY EQUIP 5K UNDER"/>
    <s v="50000-PROGRAM EXPENDITURE BUDGET"/>
    <s v="52000-SUPPLIES"/>
    <m/>
    <n v="0"/>
    <n v="0"/>
    <n v="0"/>
    <n v="34711.340000000004"/>
    <n v="-34711.340000000004"/>
    <s v="N/A"/>
    <n v="0"/>
    <n v="0"/>
    <n v="0"/>
    <n v="0"/>
    <n v="0"/>
    <n v="0"/>
    <n v="0"/>
    <n v="0"/>
    <n v="0"/>
    <n v="0"/>
    <n v="0"/>
    <n v="0"/>
    <n v="0"/>
    <s v="OIRM CAPITAL PROJECTS"/>
    <x v="66"/>
    <s v="OIRM CAPITAL PROJECTS"/>
    <s v="DATA PROCESSING"/>
  </r>
  <r>
    <x v="1"/>
    <x v="66"/>
    <x v="23"/>
    <s v="39780"/>
    <s v="0000000"/>
    <x v="0"/>
    <x v="1"/>
    <s v="CONTRIB CURRENT EXPENSE"/>
    <s v="R3000-REVENUE"/>
    <s v="R3900-OTHER FINANCING SOURCES"/>
    <m/>
    <n v="0"/>
    <n v="0"/>
    <n v="0"/>
    <n v="0"/>
    <n v="0"/>
    <s v="N/A"/>
    <n v="0"/>
    <n v="0"/>
    <n v="0"/>
    <n v="0"/>
    <n v="0"/>
    <n v="0"/>
    <n v="0"/>
    <n v="0"/>
    <n v="0"/>
    <n v="0"/>
    <n v="0"/>
    <n v="0"/>
    <n v="0"/>
    <s v="OIRM CAPITAL PROJECTS"/>
    <x v="66"/>
    <s v="DOA OIRM IT CAPITAL"/>
    <s v="Default"/>
  </r>
  <r>
    <x v="1"/>
    <x v="66"/>
    <x v="23"/>
    <s v="39780"/>
    <s v="0000000"/>
    <x v="1"/>
    <x v="1"/>
    <s v="CONTRIB CURRENT EXPENSE"/>
    <s v="R3000-REVENUE"/>
    <s v="R3900-OTHER FINANCING SOURCES"/>
    <m/>
    <n v="0"/>
    <n v="0"/>
    <n v="0"/>
    <n v="0"/>
    <n v="0"/>
    <s v="N/A"/>
    <n v="0"/>
    <n v="0"/>
    <n v="0"/>
    <n v="0"/>
    <n v="0"/>
    <n v="0"/>
    <n v="0"/>
    <n v="0"/>
    <n v="0"/>
    <n v="0"/>
    <n v="0"/>
    <n v="0"/>
    <n v="0"/>
    <s v="OIRM CAPITAL PROJECTS"/>
    <x v="66"/>
    <s v="DOA OIRM IT CAPITAL"/>
    <s v="Default"/>
  </r>
  <r>
    <x v="1"/>
    <x v="66"/>
    <x v="23"/>
    <s v="39796"/>
    <s v="0000000"/>
    <x v="0"/>
    <x v="1"/>
    <s v="CONTRIB OTHER FUNDS"/>
    <s v="R3000-REVENUE"/>
    <s v="R3900-OTHER FINANCING SOURCES"/>
    <m/>
    <n v="0"/>
    <n v="0"/>
    <n v="-188400"/>
    <n v="0"/>
    <n v="188400"/>
    <s v="N/A"/>
    <n v="0"/>
    <n v="0"/>
    <n v="0"/>
    <n v="0"/>
    <n v="0"/>
    <n v="0"/>
    <n v="0"/>
    <n v="0"/>
    <n v="0"/>
    <n v="-188400"/>
    <n v="0"/>
    <n v="0"/>
    <n v="0"/>
    <s v="OIRM CAPITAL PROJECTS"/>
    <x v="66"/>
    <s v="DOA OIRM IT CAPITAL"/>
    <s v="Default"/>
  </r>
  <r>
    <x v="1"/>
    <x v="66"/>
    <x v="23"/>
    <s v="39796"/>
    <s v="0000000"/>
    <x v="1"/>
    <x v="1"/>
    <s v="CONTRIB OTHER FUNDS"/>
    <s v="R3000-REVENUE"/>
    <s v="R3900-OTHER FINANCING SOURCES"/>
    <m/>
    <n v="0"/>
    <n v="0"/>
    <n v="0"/>
    <n v="0"/>
    <n v="0"/>
    <s v="N/A"/>
    <n v="0"/>
    <n v="0"/>
    <n v="0"/>
    <n v="0"/>
    <n v="0"/>
    <n v="0"/>
    <n v="0"/>
    <n v="0"/>
    <n v="0"/>
    <n v="0"/>
    <n v="0"/>
    <n v="0"/>
    <n v="0"/>
    <s v="OIRM CAPITAL PROJECTS"/>
    <x v="66"/>
    <s v="DOA OIRM IT CAPITAL"/>
    <s v="Default"/>
  </r>
  <r>
    <x v="1"/>
    <x v="66"/>
    <x v="23"/>
    <s v="52181"/>
    <s v="5188000"/>
    <x v="0"/>
    <x v="0"/>
    <s v="INVENTORY EQUIP 5K UNDER"/>
    <s v="50000-PROGRAM EXPENDITURE BUDGET"/>
    <s v="52000-SUPPLIES"/>
    <m/>
    <n v="0"/>
    <n v="0"/>
    <n v="50588.340000000004"/>
    <n v="0"/>
    <n v="-50588.340000000004"/>
    <s v="N/A"/>
    <n v="0"/>
    <n v="0"/>
    <n v="0"/>
    <n v="0"/>
    <n v="0"/>
    <n v="0"/>
    <n v="0"/>
    <n v="0"/>
    <n v="50588.340000000004"/>
    <n v="0"/>
    <n v="0"/>
    <n v="0"/>
    <n v="0"/>
    <s v="OIRM CAPITAL PROJECTS"/>
    <x v="66"/>
    <s v="DOA OIRM IT CAPITAL"/>
    <s v="DATA PROCESSING"/>
  </r>
  <r>
    <x v="1"/>
    <x v="66"/>
    <x v="23"/>
    <s v="52181"/>
    <s v="5188000"/>
    <x v="1"/>
    <x v="0"/>
    <s v="INVENTORY EQUIP 5K UNDER"/>
    <s v="50000-PROGRAM EXPENDITURE BUDGET"/>
    <s v="52000-SUPPLIES"/>
    <m/>
    <n v="0"/>
    <n v="0"/>
    <n v="0"/>
    <n v="0"/>
    <n v="0"/>
    <s v="N/A"/>
    <n v="0"/>
    <n v="0"/>
    <n v="0"/>
    <n v="0"/>
    <n v="0"/>
    <n v="0"/>
    <n v="0"/>
    <n v="0"/>
    <n v="0"/>
    <n v="0"/>
    <n v="0"/>
    <n v="0"/>
    <n v="0"/>
    <s v="OIRM CAPITAL PROJECTS"/>
    <x v="66"/>
    <s v="DOA OIRM IT CAPITAL"/>
    <s v="DATA PROCESSING"/>
  </r>
  <r>
    <x v="1"/>
    <x v="66"/>
    <x v="23"/>
    <s v="52189"/>
    <s v="5188000"/>
    <x v="0"/>
    <x v="0"/>
    <s v="SOFTWARE NONCAP"/>
    <s v="50000-PROGRAM EXPENDITURE BUDGET"/>
    <s v="52000-SUPPLIES"/>
    <m/>
    <n v="0"/>
    <n v="0"/>
    <n v="4174.71"/>
    <n v="0"/>
    <n v="-4174.71"/>
    <s v="N/A"/>
    <n v="0"/>
    <n v="0"/>
    <n v="0"/>
    <n v="0"/>
    <n v="0"/>
    <n v="0"/>
    <n v="0"/>
    <n v="0"/>
    <n v="4174.71"/>
    <n v="0"/>
    <n v="0"/>
    <n v="0"/>
    <n v="0"/>
    <s v="OIRM CAPITAL PROJECTS"/>
    <x v="66"/>
    <s v="DOA OIRM IT CAPITAL"/>
    <s v="DATA PROCESSING"/>
  </r>
  <r>
    <x v="1"/>
    <x v="66"/>
    <x v="23"/>
    <s v="52189"/>
    <s v="5188000"/>
    <x v="1"/>
    <x v="0"/>
    <s v="SOFTWARE NONCAP"/>
    <s v="50000-PROGRAM EXPENDITURE BUDGET"/>
    <s v="52000-SUPPLIES"/>
    <m/>
    <n v="0"/>
    <n v="0"/>
    <n v="0"/>
    <n v="0"/>
    <n v="0"/>
    <s v="N/A"/>
    <n v="0"/>
    <n v="0"/>
    <n v="0"/>
    <n v="0"/>
    <n v="0"/>
    <n v="0"/>
    <n v="0"/>
    <n v="0"/>
    <n v="0"/>
    <n v="0"/>
    <n v="0"/>
    <n v="0"/>
    <n v="0"/>
    <s v="OIRM CAPITAL PROJECTS"/>
    <x v="66"/>
    <s v="DOA OIRM IT CAPITAL"/>
    <s v="DATA PROCESSING"/>
  </r>
  <r>
    <x v="1"/>
    <x v="66"/>
    <x v="23"/>
    <s v="52190"/>
    <s v="5188000"/>
    <x v="0"/>
    <x v="0"/>
    <s v="SUPPLIES IT"/>
    <s v="50000-PROGRAM EXPENDITURE BUDGET"/>
    <s v="52000-SUPPLIES"/>
    <m/>
    <n v="0"/>
    <n v="0"/>
    <n v="1778.28"/>
    <n v="0"/>
    <n v="-1778.28"/>
    <s v="N/A"/>
    <n v="0"/>
    <n v="0"/>
    <n v="0"/>
    <n v="0"/>
    <n v="0"/>
    <n v="0"/>
    <n v="0"/>
    <n v="0"/>
    <n v="1778.28"/>
    <n v="0"/>
    <n v="0"/>
    <n v="0"/>
    <n v="0"/>
    <s v="OIRM CAPITAL PROJECTS"/>
    <x v="66"/>
    <s v="DOA OIRM IT CAPITAL"/>
    <s v="DATA PROCESSING"/>
  </r>
  <r>
    <x v="1"/>
    <x v="66"/>
    <x v="23"/>
    <s v="52190"/>
    <s v="5188000"/>
    <x v="1"/>
    <x v="0"/>
    <s v="SUPPLIES IT"/>
    <s v="50000-PROGRAM EXPENDITURE BUDGET"/>
    <s v="52000-SUPPLIES"/>
    <m/>
    <n v="0"/>
    <n v="0"/>
    <n v="0"/>
    <n v="0"/>
    <n v="0"/>
    <s v="N/A"/>
    <n v="0"/>
    <n v="0"/>
    <n v="0"/>
    <n v="0"/>
    <n v="0"/>
    <n v="0"/>
    <n v="0"/>
    <n v="0"/>
    <n v="0"/>
    <n v="0"/>
    <n v="0"/>
    <n v="0"/>
    <n v="0"/>
    <s v="OIRM CAPITAL PROJECTS"/>
    <x v="66"/>
    <s v="DOA OIRM IT CAPITAL"/>
    <s v="DATA PROCESSING"/>
  </r>
  <r>
    <x v="1"/>
    <x v="66"/>
    <x v="23"/>
    <s v="53104"/>
    <s v="5188000"/>
    <x v="0"/>
    <x v="0"/>
    <s v="CONSULTANT SERVICES"/>
    <s v="50000-PROGRAM EXPENDITURE BUDGET"/>
    <s v="53000-SERVICES-OTHER CHARGES"/>
    <m/>
    <n v="0"/>
    <n v="0"/>
    <n v="27375"/>
    <n v="0"/>
    <n v="-27375"/>
    <s v="N/A"/>
    <n v="0"/>
    <n v="0"/>
    <n v="0"/>
    <n v="0"/>
    <n v="0"/>
    <n v="0"/>
    <n v="0"/>
    <n v="0"/>
    <n v="27375"/>
    <n v="0"/>
    <n v="0"/>
    <n v="0"/>
    <n v="0"/>
    <s v="OIRM CAPITAL PROJECTS"/>
    <x v="66"/>
    <s v="DOA OIRM IT CAPITAL"/>
    <s v="DATA PROCESSING"/>
  </r>
  <r>
    <x v="1"/>
    <x v="66"/>
    <x v="23"/>
    <s v="53104"/>
    <s v="5188000"/>
    <x v="1"/>
    <x v="0"/>
    <s v="CONSULTANT SERVICES"/>
    <s v="50000-PROGRAM EXPENDITURE BUDGET"/>
    <s v="53000-SERVICES-OTHER CHARGES"/>
    <m/>
    <n v="0"/>
    <n v="0"/>
    <n v="0"/>
    <n v="0"/>
    <n v="0"/>
    <s v="N/A"/>
    <n v="0"/>
    <n v="0"/>
    <n v="0"/>
    <n v="0"/>
    <n v="0"/>
    <n v="0"/>
    <n v="0"/>
    <n v="0"/>
    <n v="0"/>
    <n v="0"/>
    <n v="0"/>
    <n v="0"/>
    <n v="0"/>
    <s v="OIRM CAPITAL PROJECTS"/>
    <x v="66"/>
    <s v="DOA OIRM IT CAPITAL"/>
    <s v="DATA PROCESSING"/>
  </r>
  <r>
    <x v="1"/>
    <x v="66"/>
    <x v="23"/>
    <s v="53808"/>
    <s v="5188000"/>
    <x v="1"/>
    <x v="0"/>
    <s v="TAXES ASSESSMENTS MISC"/>
    <s v="50000-PROGRAM EXPENDITURE BUDGET"/>
    <s v="53000-SERVICES-OTHER CHARGES"/>
    <m/>
    <n v="0"/>
    <n v="0"/>
    <n v="38.47"/>
    <n v="0"/>
    <n v="-38.47"/>
    <s v="N/A"/>
    <n v="0"/>
    <n v="0"/>
    <n v="0"/>
    <n v="0"/>
    <n v="0"/>
    <n v="0"/>
    <n v="38.47"/>
    <n v="0"/>
    <n v="0"/>
    <n v="0"/>
    <n v="0"/>
    <n v="0"/>
    <n v="0"/>
    <s v="OIRM CAPITAL PROJECTS"/>
    <x v="66"/>
    <s v="DOA OIRM IT CAPITAL"/>
    <s v="DATA PROCESSING"/>
  </r>
  <r>
    <x v="1"/>
    <x v="66"/>
    <x v="23"/>
    <s v="53814"/>
    <s v="5188000"/>
    <x v="0"/>
    <x v="0"/>
    <s v="TRAINING"/>
    <s v="50000-PROGRAM EXPENDITURE BUDGET"/>
    <s v="53000-SERVICES-OTHER CHARGES"/>
    <m/>
    <n v="0"/>
    <n v="0"/>
    <n v="8424.4500000000007"/>
    <n v="0"/>
    <n v="-8424.4500000000007"/>
    <s v="N/A"/>
    <n v="0"/>
    <n v="0"/>
    <n v="0"/>
    <n v="0"/>
    <n v="0"/>
    <n v="0"/>
    <n v="0"/>
    <n v="0"/>
    <n v="8424.4500000000007"/>
    <n v="0"/>
    <n v="0"/>
    <n v="0"/>
    <n v="0"/>
    <s v="OIRM CAPITAL PROJECTS"/>
    <x v="66"/>
    <s v="DOA OIRM IT CAPITAL"/>
    <s v="DATA PROCESSING"/>
  </r>
  <r>
    <x v="1"/>
    <x v="66"/>
    <x v="23"/>
    <s v="53814"/>
    <s v="5188000"/>
    <x v="1"/>
    <x v="0"/>
    <s v="TRAINING"/>
    <s v="50000-PROGRAM EXPENDITURE BUDGET"/>
    <s v="53000-SERVICES-OTHER CHARGES"/>
    <m/>
    <n v="0"/>
    <n v="0"/>
    <n v="0"/>
    <n v="0"/>
    <n v="0"/>
    <s v="N/A"/>
    <n v="0"/>
    <n v="0"/>
    <n v="0"/>
    <n v="0"/>
    <n v="0"/>
    <n v="0"/>
    <n v="0"/>
    <n v="0"/>
    <n v="0"/>
    <n v="0"/>
    <n v="0"/>
    <n v="0"/>
    <n v="0"/>
    <s v="OIRM CAPITAL PROJECTS"/>
    <x v="66"/>
    <s v="DOA OIRM IT CAPITAL"/>
    <s v="DATA PROCESSING"/>
  </r>
  <r>
    <x v="1"/>
    <x v="66"/>
    <x v="2"/>
    <s v="52202"/>
    <s v="5188000"/>
    <x v="0"/>
    <x v="0"/>
    <s v="SUPPLIES MISCELLANEOUS"/>
    <s v="50000-PROGRAM EXPENDITURE BUDGET"/>
    <s v="52000-SUPPLIES"/>
    <m/>
    <n v="0"/>
    <n v="0"/>
    <n v="-56541.33"/>
    <n v="0"/>
    <n v="56541.33"/>
    <s v="N/A"/>
    <n v="0"/>
    <n v="0"/>
    <n v="0"/>
    <n v="0"/>
    <n v="0"/>
    <n v="0"/>
    <n v="0"/>
    <n v="0"/>
    <n v="0"/>
    <n v="0"/>
    <n v="0"/>
    <n v="0"/>
    <n v="-56541.33"/>
    <s v="OIRM CAPITAL PROJECTS"/>
    <x v="66"/>
    <s v="GAAP ADJUSTMENTS"/>
    <s v="DATA PROCESSING"/>
  </r>
  <r>
    <x v="1"/>
    <x v="66"/>
    <x v="2"/>
    <s v="52202"/>
    <s v="5188000"/>
    <x v="1"/>
    <x v="0"/>
    <s v="SUPPLIES MISCELLANEOUS"/>
    <s v="50000-PROGRAM EXPENDITURE BUDGET"/>
    <s v="52000-SUPPLIES"/>
    <m/>
    <n v="0"/>
    <n v="0"/>
    <n v="0"/>
    <n v="0"/>
    <n v="0"/>
    <s v="N/A"/>
    <n v="0"/>
    <n v="0"/>
    <n v="0"/>
    <n v="0"/>
    <n v="0"/>
    <n v="0"/>
    <n v="0"/>
    <n v="0"/>
    <n v="0"/>
    <n v="0"/>
    <n v="0"/>
    <n v="0"/>
    <n v="0"/>
    <s v="OIRM CAPITAL PROJECTS"/>
    <x v="66"/>
    <s v="GAAP ADJUSTMENTS"/>
    <s v="DATA PROCESSING"/>
  </r>
  <r>
    <x v="1"/>
    <x v="66"/>
    <x v="2"/>
    <s v="53808"/>
    <s v="5188000"/>
    <x v="1"/>
    <x v="0"/>
    <s v="TAXES ASSESSMENTS MISC"/>
    <s v="50000-PROGRAM EXPENDITURE BUDGET"/>
    <s v="53000-SERVICES-OTHER CHARGES"/>
    <m/>
    <n v="0"/>
    <n v="0"/>
    <n v="-38.47"/>
    <n v="0"/>
    <n v="38.47"/>
    <s v="N/A"/>
    <n v="0"/>
    <n v="0"/>
    <n v="0"/>
    <n v="0"/>
    <n v="0"/>
    <n v="0"/>
    <n v="0"/>
    <n v="0"/>
    <n v="0"/>
    <n v="0"/>
    <n v="0"/>
    <n v="0"/>
    <n v="-38.47"/>
    <s v="OIRM CAPITAL PROJECTS"/>
    <x v="66"/>
    <s v="GAAP ADJUSTMENTS"/>
    <s v="DATA PROCESSING"/>
  </r>
  <r>
    <x v="1"/>
    <x v="66"/>
    <x v="2"/>
    <s v="53812"/>
    <s v="5188000"/>
    <x v="0"/>
    <x v="0"/>
    <s v="LICENSES FEES"/>
    <s v="50000-PROGRAM EXPENDITURE BUDGET"/>
    <s v="53000-SERVICES-OTHER CHARGES"/>
    <m/>
    <n v="0"/>
    <n v="0"/>
    <n v="-35799.450000000004"/>
    <n v="0"/>
    <n v="35799.450000000004"/>
    <s v="N/A"/>
    <n v="0"/>
    <n v="0"/>
    <n v="0"/>
    <n v="0"/>
    <n v="0"/>
    <n v="0"/>
    <n v="0"/>
    <n v="0"/>
    <n v="0"/>
    <n v="0"/>
    <n v="0"/>
    <n v="0"/>
    <n v="-35799.450000000004"/>
    <s v="OIRM CAPITAL PROJECTS"/>
    <x v="66"/>
    <s v="GAAP ADJUSTMENTS"/>
    <s v="DATA PROCESSING"/>
  </r>
  <r>
    <x v="1"/>
    <x v="66"/>
    <x v="2"/>
    <s v="53812"/>
    <s v="5188000"/>
    <x v="1"/>
    <x v="0"/>
    <s v="LICENSES FEES"/>
    <s v="50000-PROGRAM EXPENDITURE BUDGET"/>
    <s v="53000-SERVICES-OTHER CHARGES"/>
    <m/>
    <n v="0"/>
    <n v="0"/>
    <n v="0"/>
    <n v="0"/>
    <n v="0"/>
    <s v="N/A"/>
    <n v="0"/>
    <n v="0"/>
    <n v="0"/>
    <n v="0"/>
    <n v="0"/>
    <n v="0"/>
    <n v="0"/>
    <n v="0"/>
    <n v="0"/>
    <n v="0"/>
    <n v="0"/>
    <n v="0"/>
    <n v="0"/>
    <s v="OIRM CAPITAL PROJECTS"/>
    <x v="66"/>
    <s v="GAAP ADJUSTMENTS"/>
    <s v="DATA PROCESSING"/>
  </r>
  <r>
    <x v="1"/>
    <x v="67"/>
    <x v="11"/>
    <s v="52190"/>
    <s v="5188000"/>
    <x v="0"/>
    <x v="0"/>
    <s v="SUPPLIES IT"/>
    <s v="50000-PROGRAM EXPENDITURE BUDGET"/>
    <s v="52000-SUPPLIES"/>
    <m/>
    <n v="0"/>
    <n v="0"/>
    <n v="157.52000000000001"/>
    <n v="0"/>
    <n v="-157.52000000000001"/>
    <s v="N/A"/>
    <n v="0"/>
    <n v="0"/>
    <n v="0"/>
    <n v="0"/>
    <n v="0"/>
    <n v="0"/>
    <n v="0"/>
    <n v="0"/>
    <n v="0"/>
    <n v="0"/>
    <n v="0"/>
    <n v="0"/>
    <n v="157.52000000000001"/>
    <s v="OIRM CAPITAL PROJECTS"/>
    <x v="67"/>
    <s v="OIRM CAPITAL PROJECTS"/>
    <s v="DATA PROCESSING"/>
  </r>
  <r>
    <x v="1"/>
    <x v="67"/>
    <x v="11"/>
    <s v="52190"/>
    <s v="5188000"/>
    <x v="1"/>
    <x v="0"/>
    <s v="SUPPLIES IT"/>
    <s v="50000-PROGRAM EXPENDITURE BUDGET"/>
    <s v="52000-SUPPLIES"/>
    <m/>
    <n v="0"/>
    <n v="0"/>
    <n v="0"/>
    <n v="0"/>
    <n v="0"/>
    <s v="N/A"/>
    <n v="0"/>
    <n v="0"/>
    <n v="0"/>
    <n v="0"/>
    <n v="0"/>
    <n v="0"/>
    <n v="0"/>
    <n v="0"/>
    <n v="0"/>
    <n v="0"/>
    <n v="0"/>
    <n v="0"/>
    <n v="0"/>
    <s v="OIRM CAPITAL PROJECTS"/>
    <x v="67"/>
    <s v="OIRM CAPITAL PROJECTS"/>
    <s v="DATA PROCESSING"/>
  </r>
  <r>
    <x v="1"/>
    <x v="67"/>
    <x v="11"/>
    <s v="53105"/>
    <s v="5188000"/>
    <x v="0"/>
    <x v="0"/>
    <s v="OTHER CONTRACTUAL PROF SVCS"/>
    <s v="50000-PROGRAM EXPENDITURE BUDGET"/>
    <s v="53000-SERVICES-OTHER CHARGES"/>
    <m/>
    <n v="0"/>
    <n v="0"/>
    <n v="-27116.100000000002"/>
    <n v="0"/>
    <n v="27116.100000000002"/>
    <s v="N/A"/>
    <n v="0"/>
    <n v="0"/>
    <n v="0"/>
    <n v="0"/>
    <n v="0"/>
    <n v="0"/>
    <n v="0"/>
    <n v="0"/>
    <n v="-27116.100000000002"/>
    <n v="0"/>
    <n v="0"/>
    <n v="0"/>
    <n v="0"/>
    <s v="OIRM CAPITAL PROJECTS"/>
    <x v="67"/>
    <s v="OIRM CAPITAL PROJECTS"/>
    <s v="DATA PROCESSING"/>
  </r>
  <r>
    <x v="1"/>
    <x v="67"/>
    <x v="11"/>
    <s v="53105"/>
    <s v="5188000"/>
    <x v="1"/>
    <x v="0"/>
    <s v="OTHER CONTRACTUAL PROF SVCS"/>
    <s v="50000-PROGRAM EXPENDITURE BUDGET"/>
    <s v="53000-SERVICES-OTHER CHARGES"/>
    <m/>
    <n v="0"/>
    <n v="0"/>
    <n v="0"/>
    <n v="0"/>
    <n v="0"/>
    <s v="N/A"/>
    <n v="0"/>
    <n v="0"/>
    <n v="0"/>
    <n v="0"/>
    <n v="0"/>
    <n v="0"/>
    <n v="0"/>
    <n v="0"/>
    <n v="0"/>
    <n v="0"/>
    <n v="0"/>
    <n v="0"/>
    <n v="0"/>
    <s v="OIRM CAPITAL PROJECTS"/>
    <x v="67"/>
    <s v="OIRM CAPITAL PROJECTS"/>
    <s v="DATA PROCESSING"/>
  </r>
  <r>
    <x v="1"/>
    <x v="67"/>
    <x v="11"/>
    <s v="53120"/>
    <s v="5188000"/>
    <x v="0"/>
    <x v="0"/>
    <s v="MISCELLANEOUS SERVICES"/>
    <s v="50000-PROGRAM EXPENDITURE BUDGET"/>
    <s v="53000-SERVICES-OTHER CHARGES"/>
    <m/>
    <n v="0"/>
    <n v="0"/>
    <n v="0"/>
    <n v="0"/>
    <n v="0"/>
    <s v="N/A"/>
    <n v="0"/>
    <n v="0"/>
    <n v="0"/>
    <n v="0"/>
    <n v="0"/>
    <n v="0"/>
    <n v="0"/>
    <n v="0"/>
    <n v="0"/>
    <n v="0"/>
    <n v="0"/>
    <n v="0"/>
    <n v="0"/>
    <s v="OIRM CAPITAL PROJECTS"/>
    <x v="67"/>
    <s v="OIRM CAPITAL PROJECTS"/>
    <s v="DATA PROCESSING"/>
  </r>
  <r>
    <x v="1"/>
    <x v="67"/>
    <x v="11"/>
    <s v="53120"/>
    <s v="5188000"/>
    <x v="1"/>
    <x v="0"/>
    <s v="MISCELLANEOUS SERVICES"/>
    <s v="50000-PROGRAM EXPENDITURE BUDGET"/>
    <s v="53000-SERVICES-OTHER CHARGES"/>
    <m/>
    <n v="0"/>
    <n v="0"/>
    <n v="0"/>
    <n v="0"/>
    <n v="0"/>
    <s v="N/A"/>
    <n v="0"/>
    <n v="0"/>
    <n v="0"/>
    <n v="0"/>
    <n v="0"/>
    <n v="0"/>
    <n v="0"/>
    <n v="0"/>
    <n v="0"/>
    <n v="0"/>
    <n v="0"/>
    <n v="0"/>
    <n v="0"/>
    <s v="OIRM CAPITAL PROJECTS"/>
    <x v="67"/>
    <s v="OIRM CAPITAL PROJECTS"/>
    <s v="DATA PROCESSING"/>
  </r>
  <r>
    <x v="1"/>
    <x v="67"/>
    <x v="11"/>
    <s v="53890"/>
    <s v="5188000"/>
    <x v="0"/>
    <x v="0"/>
    <s v="MISC SERVICES CHARGES"/>
    <s v="50000-PROGRAM EXPENDITURE BUDGET"/>
    <s v="53000-SERVICES-OTHER CHARGES"/>
    <m/>
    <n v="0"/>
    <n v="0"/>
    <n v="0"/>
    <n v="0"/>
    <n v="0"/>
    <s v="N/A"/>
    <n v="0"/>
    <n v="0"/>
    <n v="0"/>
    <n v="0"/>
    <n v="0"/>
    <n v="0"/>
    <n v="0"/>
    <n v="0"/>
    <n v="0"/>
    <n v="0"/>
    <n v="0"/>
    <n v="0"/>
    <n v="0"/>
    <s v="OIRM CAPITAL PROJECTS"/>
    <x v="67"/>
    <s v="OIRM CAPITAL PROJECTS"/>
    <s v="DATA PROCESSING"/>
  </r>
  <r>
    <x v="1"/>
    <x v="67"/>
    <x v="11"/>
    <s v="53890"/>
    <s v="5188000"/>
    <x v="1"/>
    <x v="0"/>
    <s v="MISC SERVICES CHARGES"/>
    <s v="50000-PROGRAM EXPENDITURE BUDGET"/>
    <s v="53000-SERVICES-OTHER CHARGES"/>
    <m/>
    <n v="0"/>
    <n v="0"/>
    <n v="0"/>
    <n v="0"/>
    <n v="0"/>
    <s v="N/A"/>
    <n v="0"/>
    <n v="0"/>
    <n v="0"/>
    <n v="0"/>
    <n v="0"/>
    <n v="0"/>
    <n v="0"/>
    <n v="0"/>
    <n v="0"/>
    <n v="0"/>
    <n v="0"/>
    <n v="0"/>
    <n v="0"/>
    <s v="OIRM CAPITAL PROJECTS"/>
    <x v="67"/>
    <s v="OIRM CAPITAL PROJECTS"/>
    <s v="DATA PROCESSING"/>
  </r>
  <r>
    <x v="1"/>
    <x v="67"/>
    <x v="11"/>
    <s v="55253"/>
    <s v="5188000"/>
    <x v="0"/>
    <x v="0"/>
    <s v="SYSTEMS SERVICES SVC"/>
    <s v="50000-PROGRAM EXPENDITURE BUDGET"/>
    <s v="55000-INTRAGOVERNMENTAL SERVICES"/>
    <m/>
    <n v="0"/>
    <n v="0"/>
    <n v="0"/>
    <n v="0"/>
    <n v="0"/>
    <s v="N/A"/>
    <n v="0"/>
    <n v="0"/>
    <n v="0"/>
    <n v="0"/>
    <n v="0"/>
    <n v="0"/>
    <n v="0"/>
    <n v="0"/>
    <n v="0"/>
    <n v="0"/>
    <n v="0"/>
    <n v="0"/>
    <n v="0"/>
    <s v="OIRM CAPITAL PROJECTS"/>
    <x v="67"/>
    <s v="OIRM CAPITAL PROJECTS"/>
    <s v="DATA PROCESSING"/>
  </r>
  <r>
    <x v="1"/>
    <x v="67"/>
    <x v="11"/>
    <s v="55253"/>
    <s v="5188000"/>
    <x v="1"/>
    <x v="0"/>
    <s v="SYSTEMS SERVICES SVC"/>
    <s v="50000-PROGRAM EXPENDITURE BUDGET"/>
    <s v="55000-INTRAGOVERNMENTAL SERVICES"/>
    <m/>
    <n v="0"/>
    <n v="0"/>
    <n v="0"/>
    <n v="0"/>
    <n v="0"/>
    <s v="N/A"/>
    <n v="0"/>
    <n v="0"/>
    <n v="0"/>
    <n v="0"/>
    <n v="0"/>
    <n v="0"/>
    <n v="0"/>
    <n v="0"/>
    <n v="0"/>
    <n v="0"/>
    <n v="0"/>
    <n v="0"/>
    <n v="0"/>
    <s v="OIRM CAPITAL PROJECTS"/>
    <x v="67"/>
    <s v="OIRM CAPITAL PROJECTS"/>
    <s v="DATA PROCESSING"/>
  </r>
  <r>
    <x v="1"/>
    <x v="67"/>
    <x v="11"/>
    <s v="56741"/>
    <s v="5188000"/>
    <x v="0"/>
    <x v="0"/>
    <s v="EDP HARDWARE"/>
    <s v="50000-PROGRAM EXPENDITURE BUDGET"/>
    <s v="56000-CAPITAL OUTLAY"/>
    <m/>
    <n v="0"/>
    <n v="0"/>
    <n v="0"/>
    <n v="0"/>
    <n v="0"/>
    <s v="N/A"/>
    <n v="0"/>
    <n v="0"/>
    <n v="0"/>
    <n v="0"/>
    <n v="0"/>
    <n v="0"/>
    <n v="0"/>
    <n v="0"/>
    <n v="0"/>
    <n v="0"/>
    <n v="0"/>
    <n v="0"/>
    <n v="0"/>
    <s v="OIRM CAPITAL PROJECTS"/>
    <x v="67"/>
    <s v="OIRM CAPITAL PROJECTS"/>
    <s v="DATA PROCESSING"/>
  </r>
  <r>
    <x v="1"/>
    <x v="67"/>
    <x v="11"/>
    <s v="56741"/>
    <s v="5188000"/>
    <x v="1"/>
    <x v="0"/>
    <s v="EDP HARDWARE"/>
    <s v="50000-PROGRAM EXPENDITURE BUDGET"/>
    <s v="56000-CAPITAL OUTLAY"/>
    <m/>
    <n v="0"/>
    <n v="0"/>
    <n v="0"/>
    <n v="0"/>
    <n v="0"/>
    <s v="N/A"/>
    <n v="0"/>
    <n v="0"/>
    <n v="0"/>
    <n v="0"/>
    <n v="0"/>
    <n v="0"/>
    <n v="0"/>
    <n v="0"/>
    <n v="0"/>
    <n v="0"/>
    <n v="0"/>
    <n v="0"/>
    <n v="0"/>
    <s v="OIRM CAPITAL PROJECTS"/>
    <x v="67"/>
    <s v="OIRM CAPITAL PROJECTS"/>
    <s v="DATA PROCESSING"/>
  </r>
  <r>
    <x v="1"/>
    <x v="67"/>
    <x v="2"/>
    <s v="52190"/>
    <s v="5188000"/>
    <x v="0"/>
    <x v="0"/>
    <s v="SUPPLIES IT"/>
    <s v="50000-PROGRAM EXPENDITURE BUDGET"/>
    <s v="52000-SUPPLIES"/>
    <m/>
    <n v="0"/>
    <n v="0"/>
    <n v="-157.52000000000001"/>
    <n v="0"/>
    <n v="157.52000000000001"/>
    <s v="N/A"/>
    <n v="0"/>
    <n v="0"/>
    <n v="0"/>
    <n v="0"/>
    <n v="0"/>
    <n v="0"/>
    <n v="0"/>
    <n v="0"/>
    <n v="0"/>
    <n v="0"/>
    <n v="0"/>
    <n v="0"/>
    <n v="-157.52000000000001"/>
    <s v="OIRM CAPITAL PROJECTS"/>
    <x v="67"/>
    <s v="GAAP ADJUSTMENTS"/>
    <s v="DATA PROCESSING"/>
  </r>
  <r>
    <x v="1"/>
    <x v="67"/>
    <x v="2"/>
    <s v="52190"/>
    <s v="5188000"/>
    <x v="1"/>
    <x v="0"/>
    <s v="SUPPLIES IT"/>
    <s v="50000-PROGRAM EXPENDITURE BUDGET"/>
    <s v="52000-SUPPLIES"/>
    <m/>
    <n v="0"/>
    <n v="0"/>
    <n v="0"/>
    <n v="0"/>
    <n v="0"/>
    <s v="N/A"/>
    <n v="0"/>
    <n v="0"/>
    <n v="0"/>
    <n v="0"/>
    <n v="0"/>
    <n v="0"/>
    <n v="0"/>
    <n v="0"/>
    <n v="0"/>
    <n v="0"/>
    <n v="0"/>
    <n v="0"/>
    <n v="0"/>
    <s v="OIRM CAPITAL PROJECTS"/>
    <x v="67"/>
    <s v="GAAP ADJUSTMENTS"/>
    <s v="DATA PROCESSING"/>
  </r>
  <r>
    <x v="1"/>
    <x v="67"/>
    <x v="2"/>
    <s v="53105"/>
    <s v="5188000"/>
    <x v="0"/>
    <x v="0"/>
    <s v="OTHER CONTRACTUAL PROF SVCS"/>
    <s v="50000-PROGRAM EXPENDITURE BUDGET"/>
    <s v="53000-SERVICES-OTHER CHARGES"/>
    <m/>
    <n v="0"/>
    <n v="0"/>
    <n v="27116.100000000002"/>
    <n v="0"/>
    <n v="-27116.100000000002"/>
    <s v="N/A"/>
    <n v="0"/>
    <n v="0"/>
    <n v="0"/>
    <n v="0"/>
    <n v="0"/>
    <n v="0"/>
    <n v="0"/>
    <n v="0"/>
    <n v="0"/>
    <n v="0"/>
    <n v="0"/>
    <n v="0"/>
    <n v="27116.100000000002"/>
    <s v="OIRM CAPITAL PROJECTS"/>
    <x v="67"/>
    <s v="GAAP ADJUSTMENTS"/>
    <s v="DATA PROCESSING"/>
  </r>
  <r>
    <x v="1"/>
    <x v="67"/>
    <x v="2"/>
    <s v="53105"/>
    <s v="5188000"/>
    <x v="1"/>
    <x v="0"/>
    <s v="OTHER CONTRACTUAL PROF SVCS"/>
    <s v="50000-PROGRAM EXPENDITURE BUDGET"/>
    <s v="53000-SERVICES-OTHER CHARGES"/>
    <m/>
    <n v="0"/>
    <n v="0"/>
    <n v="0"/>
    <n v="0"/>
    <n v="0"/>
    <s v="N/A"/>
    <n v="0"/>
    <n v="0"/>
    <n v="0"/>
    <n v="0"/>
    <n v="0"/>
    <n v="0"/>
    <n v="0"/>
    <n v="0"/>
    <n v="0"/>
    <n v="0"/>
    <n v="0"/>
    <n v="0"/>
    <n v="0"/>
    <s v="OIRM CAPITAL PROJECTS"/>
    <x v="67"/>
    <s v="GAAP ADJUSTMENTS"/>
    <s v="DATA PROCESSING"/>
  </r>
  <r>
    <x v="1"/>
    <x v="68"/>
    <x v="11"/>
    <s v="39796"/>
    <s v="0000000"/>
    <x v="0"/>
    <x v="1"/>
    <s v="CONTRIB OTHER FUNDS"/>
    <s v="R3000-REVENUE"/>
    <s v="R3900-OTHER FINANCING SOURCES"/>
    <m/>
    <n v="0"/>
    <n v="0"/>
    <n v="0"/>
    <n v="0"/>
    <n v="0"/>
    <s v="N/A"/>
    <n v="0"/>
    <n v="0"/>
    <n v="0"/>
    <n v="0"/>
    <n v="0"/>
    <n v="0"/>
    <n v="0"/>
    <n v="0"/>
    <n v="0"/>
    <n v="0"/>
    <n v="0"/>
    <n v="0"/>
    <n v="0"/>
    <s v="OIRM CAPITAL PROJECTS"/>
    <x v="68"/>
    <s v="OIRM CAPITAL PROJECTS"/>
    <s v="Default"/>
  </r>
  <r>
    <x v="1"/>
    <x v="68"/>
    <x v="11"/>
    <s v="39796"/>
    <s v="0000000"/>
    <x v="1"/>
    <x v="1"/>
    <s v="CONTRIB OTHER FUNDS"/>
    <s v="R3000-REVENUE"/>
    <s v="R3900-OTHER FINANCING SOURCES"/>
    <m/>
    <n v="0"/>
    <n v="0"/>
    <n v="0"/>
    <n v="0"/>
    <n v="0"/>
    <s v="N/A"/>
    <n v="0"/>
    <n v="0"/>
    <n v="0"/>
    <n v="0"/>
    <n v="0"/>
    <n v="0"/>
    <n v="0"/>
    <n v="0"/>
    <n v="0"/>
    <n v="0"/>
    <n v="0"/>
    <n v="0"/>
    <n v="0"/>
    <s v="OIRM CAPITAL PROJECTS"/>
    <x v="68"/>
    <s v="OIRM CAPITAL PROJECTS"/>
    <s v="Default"/>
  </r>
  <r>
    <x v="1"/>
    <x v="68"/>
    <x v="11"/>
    <s v="52110"/>
    <s v="5188000"/>
    <x v="1"/>
    <x v="0"/>
    <s v="OFFICE SUPPLIES"/>
    <s v="50000-PROGRAM EXPENDITURE BUDGET"/>
    <s v="52000-SUPPLIES"/>
    <m/>
    <n v="0"/>
    <n v="0"/>
    <n v="2205.71"/>
    <n v="0"/>
    <n v="-2205.71"/>
    <s v="N/A"/>
    <n v="0"/>
    <n v="0"/>
    <n v="0"/>
    <n v="0"/>
    <n v="0"/>
    <n v="0"/>
    <n v="0"/>
    <n v="0"/>
    <n v="0"/>
    <n v="2014.3500000000001"/>
    <n v="0"/>
    <n v="191.36"/>
    <n v="0"/>
    <s v="OIRM CAPITAL PROJECTS"/>
    <x v="68"/>
    <s v="OIRM CAPITAL PROJECTS"/>
    <s v="DATA PROCESSING"/>
  </r>
  <r>
    <x v="1"/>
    <x v="68"/>
    <x v="11"/>
    <s v="52189"/>
    <s v="5188000"/>
    <x v="0"/>
    <x v="0"/>
    <s v="SOFTWARE NONCAP"/>
    <s v="50000-PROGRAM EXPENDITURE BUDGET"/>
    <s v="52000-SUPPLIES"/>
    <m/>
    <n v="0"/>
    <n v="0"/>
    <n v="8022.9000000000005"/>
    <n v="0"/>
    <n v="-8022.9000000000005"/>
    <s v="N/A"/>
    <n v="0"/>
    <n v="0"/>
    <n v="0"/>
    <n v="0"/>
    <n v="0"/>
    <n v="0"/>
    <n v="0"/>
    <n v="0"/>
    <n v="0"/>
    <n v="0"/>
    <n v="0"/>
    <n v="314.10000000000002"/>
    <n v="7708.8"/>
    <s v="OIRM CAPITAL PROJECTS"/>
    <x v="68"/>
    <s v="OIRM CAPITAL PROJECTS"/>
    <s v="DATA PROCESSING"/>
  </r>
  <r>
    <x v="1"/>
    <x v="68"/>
    <x v="11"/>
    <s v="52189"/>
    <s v="5188000"/>
    <x v="1"/>
    <x v="0"/>
    <s v="SOFTWARE NONCAP"/>
    <s v="50000-PROGRAM EXPENDITURE BUDGET"/>
    <s v="52000-SUPPLIES"/>
    <m/>
    <n v="0"/>
    <n v="0"/>
    <n v="0"/>
    <n v="0"/>
    <n v="0"/>
    <s v="N/A"/>
    <n v="0"/>
    <n v="0"/>
    <n v="0"/>
    <n v="0"/>
    <n v="0"/>
    <n v="0"/>
    <n v="0"/>
    <n v="0"/>
    <n v="0"/>
    <n v="0"/>
    <n v="0"/>
    <n v="0"/>
    <n v="0"/>
    <s v="OIRM CAPITAL PROJECTS"/>
    <x v="68"/>
    <s v="OIRM CAPITAL PROJECTS"/>
    <s v="DATA PROCESSING"/>
  </r>
  <r>
    <x v="1"/>
    <x v="68"/>
    <x v="11"/>
    <s v="52190"/>
    <s v="5188000"/>
    <x v="1"/>
    <x v="0"/>
    <s v="SUPPLIES IT"/>
    <s v="50000-PROGRAM EXPENDITURE BUDGET"/>
    <s v="52000-SUPPLIES"/>
    <m/>
    <n v="0"/>
    <n v="0"/>
    <n v="38.31"/>
    <n v="0"/>
    <n v="-38.31"/>
    <s v="N/A"/>
    <n v="0"/>
    <n v="0"/>
    <n v="0"/>
    <n v="0"/>
    <n v="0"/>
    <n v="0"/>
    <n v="0"/>
    <n v="0"/>
    <n v="0"/>
    <n v="34.99"/>
    <n v="0"/>
    <n v="3.3200000000000003"/>
    <n v="0"/>
    <s v="OIRM CAPITAL PROJECTS"/>
    <x v="68"/>
    <s v="OIRM CAPITAL PROJECTS"/>
    <s v="DATA PROCESSING"/>
  </r>
  <r>
    <x v="1"/>
    <x v="68"/>
    <x v="11"/>
    <s v="53100"/>
    <s v="5188000"/>
    <x v="0"/>
    <x v="0"/>
    <s v="ADVERTISING"/>
    <s v="50000-PROGRAM EXPENDITURE BUDGET"/>
    <s v="53000-SERVICES-OTHER CHARGES"/>
    <m/>
    <n v="0"/>
    <n v="0"/>
    <n v="212.16"/>
    <n v="0"/>
    <n v="-212.16"/>
    <s v="N/A"/>
    <n v="0"/>
    <n v="0"/>
    <n v="0"/>
    <n v="0"/>
    <n v="0"/>
    <n v="0"/>
    <n v="0"/>
    <n v="0"/>
    <n v="0"/>
    <n v="175.91"/>
    <n v="0"/>
    <n v="36.25"/>
    <n v="0"/>
    <s v="OIRM CAPITAL PROJECTS"/>
    <x v="68"/>
    <s v="OIRM CAPITAL PROJECTS"/>
    <s v="DATA PROCESSING"/>
  </r>
  <r>
    <x v="1"/>
    <x v="68"/>
    <x v="11"/>
    <s v="53100"/>
    <s v="5188000"/>
    <x v="1"/>
    <x v="0"/>
    <s v="ADVERTISING"/>
    <s v="50000-PROGRAM EXPENDITURE BUDGET"/>
    <s v="53000-SERVICES-OTHER CHARGES"/>
    <m/>
    <n v="0"/>
    <n v="0"/>
    <n v="0"/>
    <n v="0"/>
    <n v="0"/>
    <s v="N/A"/>
    <n v="0"/>
    <n v="0"/>
    <n v="0"/>
    <n v="0"/>
    <n v="0"/>
    <n v="0"/>
    <n v="0"/>
    <n v="0"/>
    <n v="0"/>
    <n v="0"/>
    <n v="0"/>
    <n v="0"/>
    <n v="0"/>
    <s v="OIRM CAPITAL PROJECTS"/>
    <x v="68"/>
    <s v="OIRM CAPITAL PROJECTS"/>
    <s v="DATA PROCESSING"/>
  </r>
  <r>
    <x v="1"/>
    <x v="68"/>
    <x v="11"/>
    <s v="53104"/>
    <s v="5188000"/>
    <x v="1"/>
    <x v="0"/>
    <s v="CONSULTANT SERVICES"/>
    <s v="50000-PROGRAM EXPENDITURE BUDGET"/>
    <s v="53000-SERVICES-OTHER CHARGES"/>
    <m/>
    <n v="0"/>
    <n v="0"/>
    <n v="241178.83000000002"/>
    <n v="0"/>
    <n v="-241178.83000000002"/>
    <s v="N/A"/>
    <n v="0"/>
    <n v="0"/>
    <n v="0"/>
    <n v="0"/>
    <n v="0"/>
    <n v="0"/>
    <n v="89727.99"/>
    <n v="0"/>
    <n v="0"/>
    <n v="121692.24"/>
    <n v="0"/>
    <n v="29758.600000000002"/>
    <n v="0"/>
    <s v="OIRM CAPITAL PROJECTS"/>
    <x v="68"/>
    <s v="OIRM CAPITAL PROJECTS"/>
    <s v="DATA PROCESSING"/>
  </r>
  <r>
    <x v="1"/>
    <x v="68"/>
    <x v="11"/>
    <s v="53311"/>
    <s v="5188000"/>
    <x v="0"/>
    <x v="0"/>
    <s v="TRAVEL SUBSISTENCE OUT OF STATE"/>
    <s v="50000-PROGRAM EXPENDITURE BUDGET"/>
    <s v="53000-SERVICES-OTHER CHARGES"/>
    <m/>
    <n v="0"/>
    <n v="0"/>
    <n v="1932.63"/>
    <n v="0"/>
    <n v="-1932.63"/>
    <s v="N/A"/>
    <n v="0"/>
    <n v="0"/>
    <n v="0"/>
    <n v="0"/>
    <n v="0"/>
    <n v="0"/>
    <n v="0"/>
    <n v="0"/>
    <n v="1932.63"/>
    <n v="0"/>
    <n v="0"/>
    <n v="0"/>
    <n v="0"/>
    <s v="OIRM CAPITAL PROJECTS"/>
    <x v="68"/>
    <s v="OIRM CAPITAL PROJECTS"/>
    <s v="DATA PROCESSING"/>
  </r>
  <r>
    <x v="1"/>
    <x v="68"/>
    <x v="11"/>
    <s v="53311"/>
    <s v="5188000"/>
    <x v="1"/>
    <x v="0"/>
    <s v="TRAVEL SUBSISTENCE OUT OF STATE"/>
    <s v="50000-PROGRAM EXPENDITURE BUDGET"/>
    <s v="53000-SERVICES-OTHER CHARGES"/>
    <m/>
    <n v="0"/>
    <n v="0"/>
    <n v="0"/>
    <n v="0"/>
    <n v="0"/>
    <s v="N/A"/>
    <n v="0"/>
    <n v="0"/>
    <n v="0"/>
    <n v="0"/>
    <n v="0"/>
    <n v="0"/>
    <n v="0"/>
    <n v="0"/>
    <n v="0"/>
    <n v="0"/>
    <n v="0"/>
    <n v="0"/>
    <n v="0"/>
    <s v="OIRM CAPITAL PROJECTS"/>
    <x v="68"/>
    <s v="OIRM CAPITAL PROJECTS"/>
    <s v="DATA PROCESSING"/>
  </r>
  <r>
    <x v="1"/>
    <x v="68"/>
    <x v="11"/>
    <s v="53320"/>
    <s v="5188000"/>
    <x v="0"/>
    <x v="0"/>
    <s v="FREIGHT AND DELIVRY SRV"/>
    <s v="50000-PROGRAM EXPENDITURE BUDGET"/>
    <s v="53000-SERVICES-OTHER CHARGES"/>
    <m/>
    <n v="0"/>
    <n v="0"/>
    <n v="51.5"/>
    <n v="0"/>
    <n v="-51.5"/>
    <s v="N/A"/>
    <n v="0"/>
    <n v="0"/>
    <n v="0"/>
    <n v="0"/>
    <n v="0"/>
    <n v="0"/>
    <n v="0"/>
    <n v="0"/>
    <n v="0"/>
    <n v="3.64"/>
    <n v="0"/>
    <n v="47.86"/>
    <n v="0"/>
    <s v="OIRM CAPITAL PROJECTS"/>
    <x v="68"/>
    <s v="OIRM CAPITAL PROJECTS"/>
    <s v="DATA PROCESSING"/>
  </r>
  <r>
    <x v="1"/>
    <x v="68"/>
    <x v="11"/>
    <s v="53320"/>
    <s v="5188000"/>
    <x v="1"/>
    <x v="0"/>
    <s v="FREIGHT AND DELIVRY SRV"/>
    <s v="50000-PROGRAM EXPENDITURE BUDGET"/>
    <s v="53000-SERVICES-OTHER CHARGES"/>
    <m/>
    <n v="0"/>
    <n v="0"/>
    <n v="0"/>
    <n v="0"/>
    <n v="0"/>
    <s v="N/A"/>
    <n v="0"/>
    <n v="0"/>
    <n v="0"/>
    <n v="0"/>
    <n v="0"/>
    <n v="0"/>
    <n v="0"/>
    <n v="0"/>
    <n v="0"/>
    <n v="0"/>
    <n v="0"/>
    <n v="0"/>
    <n v="0"/>
    <s v="OIRM CAPITAL PROJECTS"/>
    <x v="68"/>
    <s v="OIRM CAPITAL PROJECTS"/>
    <s v="DATA PROCESSING"/>
  </r>
  <r>
    <x v="1"/>
    <x v="68"/>
    <x v="11"/>
    <s v="53330"/>
    <s v="5188000"/>
    <x v="0"/>
    <x v="0"/>
    <s v="PURCHASED TRANSPORTATION"/>
    <s v="50000-PROGRAM EXPENDITURE BUDGET"/>
    <s v="53000-SERVICES-OTHER CHARGES"/>
    <m/>
    <n v="0"/>
    <n v="0"/>
    <n v="61"/>
    <n v="0"/>
    <n v="-61"/>
    <s v="N/A"/>
    <n v="0"/>
    <n v="0"/>
    <n v="0"/>
    <n v="0"/>
    <n v="0"/>
    <n v="0"/>
    <n v="0"/>
    <n v="0"/>
    <n v="61"/>
    <n v="0"/>
    <n v="0"/>
    <n v="0"/>
    <n v="0"/>
    <s v="OIRM CAPITAL PROJECTS"/>
    <x v="68"/>
    <s v="OIRM CAPITAL PROJECTS"/>
    <s v="DATA PROCESSING"/>
  </r>
  <r>
    <x v="1"/>
    <x v="68"/>
    <x v="11"/>
    <s v="53330"/>
    <s v="5188000"/>
    <x v="1"/>
    <x v="0"/>
    <s v="PURCHASED TRANSPORTATION"/>
    <s v="50000-PROGRAM EXPENDITURE BUDGET"/>
    <s v="53000-SERVICES-OTHER CHARGES"/>
    <m/>
    <n v="0"/>
    <n v="0"/>
    <n v="0"/>
    <n v="0"/>
    <n v="0"/>
    <s v="N/A"/>
    <n v="0"/>
    <n v="0"/>
    <n v="0"/>
    <n v="0"/>
    <n v="0"/>
    <n v="0"/>
    <n v="0"/>
    <n v="0"/>
    <n v="0"/>
    <n v="0"/>
    <n v="0"/>
    <n v="0"/>
    <n v="0"/>
    <s v="OIRM CAPITAL PROJECTS"/>
    <x v="68"/>
    <s v="OIRM CAPITAL PROJECTS"/>
    <s v="DATA PROCESSING"/>
  </r>
  <r>
    <x v="1"/>
    <x v="68"/>
    <x v="11"/>
    <s v="53808"/>
    <s v="5188000"/>
    <x v="0"/>
    <x v="0"/>
    <s v="TAXES ASSESSMENTS MISC"/>
    <s v="50000-PROGRAM EXPENDITURE BUDGET"/>
    <s v="53000-SERVICES-OTHER CHARGES"/>
    <m/>
    <n v="0"/>
    <n v="0"/>
    <n v="1000.96"/>
    <n v="0"/>
    <n v="-1000.96"/>
    <s v="N/A"/>
    <n v="0"/>
    <n v="0"/>
    <n v="0"/>
    <n v="0"/>
    <n v="0"/>
    <n v="0"/>
    <n v="0"/>
    <n v="0"/>
    <n v="0"/>
    <n v="0"/>
    <n v="0"/>
    <n v="1000.96"/>
    <n v="0"/>
    <s v="OIRM CAPITAL PROJECTS"/>
    <x v="68"/>
    <s v="OIRM CAPITAL PROJECTS"/>
    <s v="DATA PROCESSING"/>
  </r>
  <r>
    <x v="1"/>
    <x v="68"/>
    <x v="11"/>
    <s v="53808"/>
    <s v="5188000"/>
    <x v="1"/>
    <x v="0"/>
    <s v="TAXES ASSESSMENTS MISC"/>
    <s v="50000-PROGRAM EXPENDITURE BUDGET"/>
    <s v="53000-SERVICES-OTHER CHARGES"/>
    <m/>
    <n v="0"/>
    <n v="0"/>
    <n v="0"/>
    <n v="0"/>
    <n v="0"/>
    <s v="N/A"/>
    <n v="0"/>
    <n v="0"/>
    <n v="0"/>
    <n v="0"/>
    <n v="0"/>
    <n v="0"/>
    <n v="0"/>
    <n v="0"/>
    <n v="0"/>
    <n v="0"/>
    <n v="0"/>
    <n v="0"/>
    <n v="0"/>
    <s v="OIRM CAPITAL PROJECTS"/>
    <x v="68"/>
    <s v="OIRM CAPITAL PROJECTS"/>
    <s v="DATA PROCESSING"/>
  </r>
  <r>
    <x v="1"/>
    <x v="68"/>
    <x v="11"/>
    <s v="53812"/>
    <s v="5188000"/>
    <x v="0"/>
    <x v="0"/>
    <s v="LICENSES FEES"/>
    <s v="50000-PROGRAM EXPENDITURE BUDGET"/>
    <s v="53000-SERVICES-OTHER CHARGES"/>
    <m/>
    <n v="0"/>
    <n v="0"/>
    <n v="10222.300000000001"/>
    <n v="0"/>
    <n v="-10222.300000000001"/>
    <s v="N/A"/>
    <n v="0"/>
    <n v="0"/>
    <n v="0"/>
    <n v="0"/>
    <n v="0"/>
    <n v="0"/>
    <n v="0"/>
    <n v="0"/>
    <n v="0"/>
    <n v="10222.300000000001"/>
    <n v="0"/>
    <n v="0"/>
    <n v="0"/>
    <s v="OIRM CAPITAL PROJECTS"/>
    <x v="68"/>
    <s v="OIRM CAPITAL PROJECTS"/>
    <s v="DATA PROCESSING"/>
  </r>
  <r>
    <x v="1"/>
    <x v="68"/>
    <x v="11"/>
    <s v="53812"/>
    <s v="5188000"/>
    <x v="1"/>
    <x v="0"/>
    <s v="LICENSES FEES"/>
    <s v="50000-PROGRAM EXPENDITURE BUDGET"/>
    <s v="53000-SERVICES-OTHER CHARGES"/>
    <m/>
    <n v="0"/>
    <n v="0"/>
    <n v="0"/>
    <n v="0"/>
    <n v="0"/>
    <s v="N/A"/>
    <n v="0"/>
    <n v="0"/>
    <n v="0"/>
    <n v="0"/>
    <n v="0"/>
    <n v="0"/>
    <n v="0"/>
    <n v="0"/>
    <n v="0"/>
    <n v="0"/>
    <n v="0"/>
    <n v="0"/>
    <n v="0"/>
    <s v="OIRM CAPITAL PROJECTS"/>
    <x v="68"/>
    <s v="OIRM CAPITAL PROJECTS"/>
    <s v="DATA PROCESSING"/>
  </r>
  <r>
    <x v="1"/>
    <x v="68"/>
    <x v="11"/>
    <s v="53892"/>
    <s v="5188000"/>
    <x v="0"/>
    <x v="0"/>
    <s v="TRAINING IT"/>
    <s v="50000-PROGRAM EXPENDITURE BUDGET"/>
    <s v="53000-SERVICES-OTHER CHARGES"/>
    <m/>
    <n v="0"/>
    <n v="0"/>
    <n v="7395"/>
    <n v="0"/>
    <n v="-7395"/>
    <s v="N/A"/>
    <n v="0"/>
    <n v="0"/>
    <n v="0"/>
    <n v="0"/>
    <n v="0"/>
    <n v="0"/>
    <n v="0"/>
    <n v="0"/>
    <n v="1795"/>
    <n v="0"/>
    <n v="0"/>
    <n v="5600"/>
    <n v="0"/>
    <s v="OIRM CAPITAL PROJECTS"/>
    <x v="68"/>
    <s v="OIRM CAPITAL PROJECTS"/>
    <s v="DATA PROCESSING"/>
  </r>
  <r>
    <x v="1"/>
    <x v="68"/>
    <x v="11"/>
    <s v="53892"/>
    <s v="5188000"/>
    <x v="1"/>
    <x v="0"/>
    <s v="TRAINING IT"/>
    <s v="50000-PROGRAM EXPENDITURE BUDGET"/>
    <s v="53000-SERVICES-OTHER CHARGES"/>
    <m/>
    <n v="0"/>
    <n v="0"/>
    <n v="7000"/>
    <n v="0"/>
    <n v="-7000"/>
    <s v="N/A"/>
    <n v="0"/>
    <n v="0"/>
    <n v="0"/>
    <n v="0"/>
    <n v="0"/>
    <n v="0"/>
    <n v="7000"/>
    <n v="0"/>
    <n v="0"/>
    <n v="0"/>
    <n v="0"/>
    <n v="0"/>
    <n v="0"/>
    <s v="OIRM CAPITAL PROJECTS"/>
    <x v="68"/>
    <s v="OIRM CAPITAL PROJECTS"/>
    <s v="DATA PROCESSING"/>
  </r>
  <r>
    <x v="1"/>
    <x v="68"/>
    <x v="11"/>
    <s v="55010"/>
    <s v="5188000"/>
    <x v="1"/>
    <x v="0"/>
    <s v="MOTOR POOL ER R SERVICE"/>
    <s v="50000-PROGRAM EXPENDITURE BUDGET"/>
    <s v="55000-INTRAGOVERNMENTAL SERVICES"/>
    <m/>
    <n v="0"/>
    <n v="0"/>
    <n v="35"/>
    <n v="0"/>
    <n v="-35"/>
    <s v="N/A"/>
    <n v="0"/>
    <n v="0"/>
    <n v="0"/>
    <n v="0"/>
    <n v="0"/>
    <n v="0"/>
    <n v="0"/>
    <n v="0"/>
    <n v="0"/>
    <n v="35"/>
    <n v="0"/>
    <n v="0"/>
    <n v="0"/>
    <s v="OIRM CAPITAL PROJECTS"/>
    <x v="68"/>
    <s v="OIRM CAPITAL PROJECTS"/>
    <s v="DATA PROCESSING"/>
  </r>
  <r>
    <x v="1"/>
    <x v="68"/>
    <x v="11"/>
    <s v="55023"/>
    <s v="5188000"/>
    <x v="0"/>
    <x v="0"/>
    <s v="ITS NEW DEVELOPMENT"/>
    <s v="50000-PROGRAM EXPENDITURE BUDGET"/>
    <s v="55000-INTRAGOVERNMENTAL SERVICES"/>
    <m/>
    <n v="0"/>
    <n v="0"/>
    <n v="11358.66"/>
    <n v="0"/>
    <n v="-11358.66"/>
    <s v="N/A"/>
    <n v="0"/>
    <n v="0"/>
    <n v="0"/>
    <n v="0"/>
    <n v="0"/>
    <n v="0"/>
    <n v="0"/>
    <n v="0"/>
    <n v="2588.6799999999998"/>
    <n v="17595.28"/>
    <n v="0"/>
    <n v="-8825.3000000000011"/>
    <n v="0"/>
    <s v="OIRM CAPITAL PROJECTS"/>
    <x v="68"/>
    <s v="OIRM CAPITAL PROJECTS"/>
    <s v="DATA PROCESSING"/>
  </r>
  <r>
    <x v="1"/>
    <x v="68"/>
    <x v="11"/>
    <s v="55023"/>
    <s v="5188000"/>
    <x v="1"/>
    <x v="0"/>
    <s v="ITS NEW DEVELOPMENT"/>
    <s v="50000-PROGRAM EXPENDITURE BUDGET"/>
    <s v="55000-INTRAGOVERNMENTAL SERVICES"/>
    <m/>
    <n v="0"/>
    <n v="0"/>
    <n v="346875.98"/>
    <n v="0"/>
    <n v="-346875.98"/>
    <s v="N/A"/>
    <n v="0"/>
    <n v="0"/>
    <n v="0"/>
    <n v="0"/>
    <n v="0"/>
    <n v="0"/>
    <n v="114684.19"/>
    <n v="0"/>
    <n v="0"/>
    <n v="132756.71"/>
    <n v="0"/>
    <n v="99435.08"/>
    <n v="0"/>
    <s v="OIRM CAPITAL PROJECTS"/>
    <x v="68"/>
    <s v="OIRM CAPITAL PROJECTS"/>
    <s v="DATA PROCESSING"/>
  </r>
  <r>
    <x v="1"/>
    <x v="68"/>
    <x v="11"/>
    <s v="55159"/>
    <s v="5188000"/>
    <x v="0"/>
    <x v="0"/>
    <s v="FMD COPY CENTER"/>
    <s v="50000-PROGRAM EXPENDITURE BUDGET"/>
    <s v="55000-INTRAGOVERNMENTAL SERVICES"/>
    <m/>
    <n v="0"/>
    <n v="0"/>
    <n v="1977.73"/>
    <n v="0"/>
    <n v="-1977.73"/>
    <s v="N/A"/>
    <n v="0"/>
    <n v="0"/>
    <n v="0"/>
    <n v="0"/>
    <n v="0"/>
    <n v="0"/>
    <n v="0"/>
    <n v="0"/>
    <n v="0"/>
    <n v="0"/>
    <n v="0"/>
    <n v="1977.73"/>
    <n v="0"/>
    <s v="OIRM CAPITAL PROJECTS"/>
    <x v="68"/>
    <s v="OIRM CAPITAL PROJECTS"/>
    <s v="DATA PROCESSING"/>
  </r>
  <r>
    <x v="1"/>
    <x v="68"/>
    <x v="11"/>
    <s v="55159"/>
    <s v="5188000"/>
    <x v="1"/>
    <x v="0"/>
    <s v="FMD COPY CENTER"/>
    <s v="50000-PROGRAM EXPENDITURE BUDGET"/>
    <s v="55000-INTRAGOVERNMENTAL SERVICES"/>
    <m/>
    <n v="0"/>
    <n v="0"/>
    <n v="1418.54"/>
    <n v="0"/>
    <n v="-1418.54"/>
    <s v="N/A"/>
    <n v="0"/>
    <n v="0"/>
    <n v="0"/>
    <n v="0"/>
    <n v="0"/>
    <n v="0"/>
    <n v="1289.46"/>
    <n v="0"/>
    <n v="0"/>
    <n v="114.3"/>
    <n v="0"/>
    <n v="14.780000000000001"/>
    <n v="0"/>
    <s v="OIRM CAPITAL PROJECTS"/>
    <x v="68"/>
    <s v="OIRM CAPITAL PROJECTS"/>
    <s v="DATA PROCESSING"/>
  </r>
  <r>
    <x v="1"/>
    <x v="68"/>
    <x v="11"/>
    <s v="55253"/>
    <s v="5188000"/>
    <x v="0"/>
    <x v="0"/>
    <s v="SYSTEMS SERVICES SVC"/>
    <s v="50000-PROGRAM EXPENDITURE BUDGET"/>
    <s v="55000-INTRAGOVERNMENTAL SERVICES"/>
    <m/>
    <n v="0"/>
    <n v="0"/>
    <n v="161075.47"/>
    <n v="0"/>
    <n v="-161075.47"/>
    <s v="N/A"/>
    <n v="0"/>
    <n v="0"/>
    <n v="0"/>
    <n v="0"/>
    <n v="0"/>
    <n v="0"/>
    <n v="0"/>
    <n v="0"/>
    <n v="101134.19"/>
    <n v="23304.82"/>
    <n v="0"/>
    <n v="36636.46"/>
    <n v="0"/>
    <s v="OIRM CAPITAL PROJECTS"/>
    <x v="68"/>
    <s v="OIRM CAPITAL PROJECTS"/>
    <s v="DATA PROCESSING"/>
  </r>
  <r>
    <x v="1"/>
    <x v="68"/>
    <x v="11"/>
    <s v="55253"/>
    <s v="5188000"/>
    <x v="1"/>
    <x v="0"/>
    <s v="SYSTEMS SERVICES SVC"/>
    <s v="50000-PROGRAM EXPENDITURE BUDGET"/>
    <s v="55000-INTRAGOVERNMENTAL SERVICES"/>
    <m/>
    <n v="0"/>
    <n v="0"/>
    <n v="0"/>
    <n v="0"/>
    <n v="0"/>
    <s v="N/A"/>
    <n v="0"/>
    <n v="0"/>
    <n v="0"/>
    <n v="0"/>
    <n v="0"/>
    <n v="0"/>
    <n v="0"/>
    <n v="0"/>
    <n v="0"/>
    <n v="0"/>
    <n v="0"/>
    <n v="0"/>
    <n v="0"/>
    <s v="OIRM CAPITAL PROJECTS"/>
    <x v="68"/>
    <s v="OIRM CAPITAL PROJECTS"/>
    <s v="DATA PROCESSING"/>
  </r>
  <r>
    <x v="1"/>
    <x v="68"/>
    <x v="2"/>
    <s v="52110"/>
    <s v="5188000"/>
    <x v="1"/>
    <x v="0"/>
    <s v="OFFICE SUPPLIES"/>
    <s v="50000-PROGRAM EXPENDITURE BUDGET"/>
    <s v="52000-SUPPLIES"/>
    <m/>
    <n v="0"/>
    <n v="0"/>
    <n v="-2205.71"/>
    <n v="0"/>
    <n v="2205.71"/>
    <s v="N/A"/>
    <n v="0"/>
    <n v="0"/>
    <n v="0"/>
    <n v="0"/>
    <n v="0"/>
    <n v="0"/>
    <n v="0"/>
    <n v="0"/>
    <n v="0"/>
    <n v="0"/>
    <n v="0"/>
    <n v="0"/>
    <n v="-2205.71"/>
    <s v="OIRM CAPITAL PROJECTS"/>
    <x v="68"/>
    <s v="GAAP ADJUSTMENTS"/>
    <s v="DATA PROCESSING"/>
  </r>
  <r>
    <x v="1"/>
    <x v="68"/>
    <x v="2"/>
    <s v="52190"/>
    <s v="5188000"/>
    <x v="1"/>
    <x v="0"/>
    <s v="SUPPLIES IT"/>
    <s v="50000-PROGRAM EXPENDITURE BUDGET"/>
    <s v="52000-SUPPLIES"/>
    <m/>
    <n v="0"/>
    <n v="0"/>
    <n v="-38.31"/>
    <n v="0"/>
    <n v="38.31"/>
    <s v="N/A"/>
    <n v="0"/>
    <n v="0"/>
    <n v="0"/>
    <n v="0"/>
    <n v="0"/>
    <n v="0"/>
    <n v="0"/>
    <n v="0"/>
    <n v="0"/>
    <n v="0"/>
    <n v="0"/>
    <n v="0"/>
    <n v="-38.31"/>
    <s v="OIRM CAPITAL PROJECTS"/>
    <x v="68"/>
    <s v="GAAP ADJUSTMENTS"/>
    <s v="DATA PROCESSING"/>
  </r>
  <r>
    <x v="1"/>
    <x v="68"/>
    <x v="2"/>
    <s v="52202"/>
    <s v="5188000"/>
    <x v="0"/>
    <x v="0"/>
    <s v="SUPPLIES MISCELLANEOUS"/>
    <s v="50000-PROGRAM EXPENDITURE BUDGET"/>
    <s v="52000-SUPPLIES"/>
    <m/>
    <n v="0"/>
    <n v="0"/>
    <n v="-8022.9000000000005"/>
    <n v="0"/>
    <n v="8022.9000000000005"/>
    <s v="N/A"/>
    <n v="0"/>
    <n v="0"/>
    <n v="0"/>
    <n v="0"/>
    <n v="0"/>
    <n v="0"/>
    <n v="0"/>
    <n v="0"/>
    <n v="0"/>
    <n v="0"/>
    <n v="0"/>
    <n v="0"/>
    <n v="-8022.9000000000005"/>
    <s v="OIRM CAPITAL PROJECTS"/>
    <x v="68"/>
    <s v="GAAP ADJUSTMENTS"/>
    <s v="DATA PROCESSING"/>
  </r>
  <r>
    <x v="1"/>
    <x v="68"/>
    <x v="2"/>
    <s v="52202"/>
    <s v="5188000"/>
    <x v="1"/>
    <x v="0"/>
    <s v="SUPPLIES MISCELLANEOUS"/>
    <s v="50000-PROGRAM EXPENDITURE BUDGET"/>
    <s v="52000-SUPPLIES"/>
    <m/>
    <n v="0"/>
    <n v="0"/>
    <n v="0"/>
    <n v="0"/>
    <n v="0"/>
    <s v="N/A"/>
    <n v="0"/>
    <n v="0"/>
    <n v="0"/>
    <n v="0"/>
    <n v="0"/>
    <n v="0"/>
    <n v="0"/>
    <n v="0"/>
    <n v="0"/>
    <n v="0"/>
    <n v="0"/>
    <n v="0"/>
    <n v="0"/>
    <s v="OIRM CAPITAL PROJECTS"/>
    <x v="68"/>
    <s v="GAAP ADJUSTMENTS"/>
    <s v="DATA PROCESSING"/>
  </r>
  <r>
    <x v="1"/>
    <x v="68"/>
    <x v="2"/>
    <s v="53104"/>
    <s v="5188000"/>
    <x v="1"/>
    <x v="0"/>
    <s v="CONSULTANT SERVICES"/>
    <s v="50000-PROGRAM EXPENDITURE BUDGET"/>
    <s v="53000-SERVICES-OTHER CHARGES"/>
    <m/>
    <n v="0"/>
    <n v="0"/>
    <n v="-241178.83000000002"/>
    <n v="0"/>
    <n v="241178.83000000002"/>
    <s v="N/A"/>
    <n v="0"/>
    <n v="0"/>
    <n v="0"/>
    <n v="0"/>
    <n v="0"/>
    <n v="0"/>
    <n v="0"/>
    <n v="0"/>
    <n v="0"/>
    <n v="0"/>
    <n v="0"/>
    <n v="0"/>
    <n v="-241178.83000000002"/>
    <s v="OIRM CAPITAL PROJECTS"/>
    <x v="68"/>
    <s v="GAAP ADJUSTMENTS"/>
    <s v="DATA PROCESSING"/>
  </r>
  <r>
    <x v="1"/>
    <x v="68"/>
    <x v="2"/>
    <s v="53812"/>
    <s v="5188000"/>
    <x v="0"/>
    <x v="0"/>
    <s v="LICENSES FEES"/>
    <s v="50000-PROGRAM EXPENDITURE BUDGET"/>
    <s v="53000-SERVICES-OTHER CHARGES"/>
    <m/>
    <n v="0"/>
    <n v="0"/>
    <n v="-20875.55"/>
    <n v="0"/>
    <n v="20875.55"/>
    <s v="N/A"/>
    <n v="0"/>
    <n v="0"/>
    <n v="0"/>
    <n v="0"/>
    <n v="0"/>
    <n v="0"/>
    <n v="0"/>
    <n v="0"/>
    <n v="0"/>
    <n v="0"/>
    <n v="0"/>
    <n v="0"/>
    <n v="-20875.55"/>
    <s v="OIRM CAPITAL PROJECTS"/>
    <x v="68"/>
    <s v="GAAP ADJUSTMENTS"/>
    <s v="DATA PROCESSING"/>
  </r>
  <r>
    <x v="1"/>
    <x v="68"/>
    <x v="2"/>
    <s v="53812"/>
    <s v="5188000"/>
    <x v="1"/>
    <x v="0"/>
    <s v="LICENSES FEES"/>
    <s v="50000-PROGRAM EXPENDITURE BUDGET"/>
    <s v="53000-SERVICES-OTHER CHARGES"/>
    <m/>
    <n v="0"/>
    <n v="0"/>
    <n v="0"/>
    <n v="0"/>
    <n v="0"/>
    <s v="N/A"/>
    <n v="0"/>
    <n v="0"/>
    <n v="0"/>
    <n v="0"/>
    <n v="0"/>
    <n v="0"/>
    <n v="0"/>
    <n v="0"/>
    <n v="0"/>
    <n v="0"/>
    <n v="0"/>
    <n v="0"/>
    <n v="0"/>
    <s v="OIRM CAPITAL PROJECTS"/>
    <x v="68"/>
    <s v="GAAP ADJUSTMENTS"/>
    <s v="DATA PROCESSING"/>
  </r>
  <r>
    <x v="1"/>
    <x v="68"/>
    <x v="2"/>
    <s v="53892"/>
    <s v="5188000"/>
    <x v="1"/>
    <x v="0"/>
    <s v="TRAINING IT"/>
    <s v="50000-PROGRAM EXPENDITURE BUDGET"/>
    <s v="53000-SERVICES-OTHER CHARGES"/>
    <m/>
    <n v="0"/>
    <n v="0"/>
    <n v="-7000"/>
    <n v="0"/>
    <n v="7000"/>
    <s v="N/A"/>
    <n v="0"/>
    <n v="0"/>
    <n v="0"/>
    <n v="0"/>
    <n v="0"/>
    <n v="0"/>
    <n v="0"/>
    <n v="0"/>
    <n v="0"/>
    <n v="0"/>
    <n v="0"/>
    <n v="0"/>
    <n v="-7000"/>
    <s v="OIRM CAPITAL PROJECTS"/>
    <x v="68"/>
    <s v="GAAP ADJUSTMENTS"/>
    <s v="DATA PROCESSING"/>
  </r>
  <r>
    <x v="1"/>
    <x v="68"/>
    <x v="2"/>
    <s v="55010"/>
    <s v="5188000"/>
    <x v="1"/>
    <x v="0"/>
    <s v="MOTOR POOL ER R SERVICE"/>
    <s v="50000-PROGRAM EXPENDITURE BUDGET"/>
    <s v="55000-INTRAGOVERNMENTAL SERVICES"/>
    <m/>
    <n v="0"/>
    <n v="0"/>
    <n v="-35"/>
    <n v="0"/>
    <n v="35"/>
    <s v="N/A"/>
    <n v="0"/>
    <n v="0"/>
    <n v="0"/>
    <n v="0"/>
    <n v="0"/>
    <n v="0"/>
    <n v="0"/>
    <n v="0"/>
    <n v="0"/>
    <n v="0"/>
    <n v="0"/>
    <n v="0"/>
    <n v="-35"/>
    <s v="OIRM CAPITAL PROJECTS"/>
    <x v="68"/>
    <s v="GAAP ADJUSTMENTS"/>
    <s v="DATA PROCESSING"/>
  </r>
  <r>
    <x v="1"/>
    <x v="68"/>
    <x v="2"/>
    <s v="55023"/>
    <s v="5188000"/>
    <x v="1"/>
    <x v="0"/>
    <s v="ITS NEW DEVELOPMENT"/>
    <s v="50000-PROGRAM EXPENDITURE BUDGET"/>
    <s v="55000-INTRAGOVERNMENTAL SERVICES"/>
    <m/>
    <n v="0"/>
    <n v="0"/>
    <n v="-346875.98"/>
    <n v="0"/>
    <n v="346875.98"/>
    <s v="N/A"/>
    <n v="0"/>
    <n v="0"/>
    <n v="0"/>
    <n v="0"/>
    <n v="0"/>
    <n v="0"/>
    <n v="0"/>
    <n v="0"/>
    <n v="0"/>
    <n v="0"/>
    <n v="0"/>
    <n v="0"/>
    <n v="-346875.98"/>
    <s v="OIRM CAPITAL PROJECTS"/>
    <x v="68"/>
    <s v="GAAP ADJUSTMENTS"/>
    <s v="DATA PROCESSING"/>
  </r>
  <r>
    <x v="1"/>
    <x v="68"/>
    <x v="2"/>
    <s v="55050"/>
    <s v="5188000"/>
    <x v="0"/>
    <x v="0"/>
    <s v="ROAD EQUIP ER R"/>
    <s v="50000-PROGRAM EXPENDITURE BUDGET"/>
    <s v="55000-INTRAGOVERNMENTAL SERVICES"/>
    <m/>
    <n v="0"/>
    <n v="0"/>
    <n v="-174411.86000000002"/>
    <n v="0"/>
    <n v="174411.86000000002"/>
    <s v="N/A"/>
    <n v="0"/>
    <n v="0"/>
    <n v="0"/>
    <n v="0"/>
    <n v="0"/>
    <n v="0"/>
    <n v="0"/>
    <n v="0"/>
    <n v="0"/>
    <n v="0"/>
    <n v="0"/>
    <n v="0"/>
    <n v="-174411.86000000002"/>
    <s v="OIRM CAPITAL PROJECTS"/>
    <x v="68"/>
    <s v="GAAP ADJUSTMENTS"/>
    <s v="DATA PROCESSING"/>
  </r>
  <r>
    <x v="1"/>
    <x v="68"/>
    <x v="2"/>
    <s v="55050"/>
    <s v="5188000"/>
    <x v="1"/>
    <x v="0"/>
    <s v="ROAD EQUIP ER R"/>
    <s v="50000-PROGRAM EXPENDITURE BUDGET"/>
    <s v="55000-INTRAGOVERNMENTAL SERVICES"/>
    <m/>
    <n v="0"/>
    <n v="0"/>
    <n v="0"/>
    <n v="0"/>
    <n v="0"/>
    <s v="N/A"/>
    <n v="0"/>
    <n v="0"/>
    <n v="0"/>
    <n v="0"/>
    <n v="0"/>
    <n v="0"/>
    <n v="0"/>
    <n v="0"/>
    <n v="0"/>
    <n v="0"/>
    <n v="0"/>
    <n v="0"/>
    <n v="0"/>
    <s v="OIRM CAPITAL PROJECTS"/>
    <x v="68"/>
    <s v="GAAP ADJUSTMENTS"/>
    <s v="DATA PROCESSING"/>
  </r>
  <r>
    <x v="1"/>
    <x v="68"/>
    <x v="2"/>
    <s v="55159"/>
    <s v="5188000"/>
    <x v="1"/>
    <x v="0"/>
    <s v="FMD COPY CENTER"/>
    <s v="50000-PROGRAM EXPENDITURE BUDGET"/>
    <s v="55000-INTRAGOVERNMENTAL SERVICES"/>
    <m/>
    <n v="0"/>
    <n v="0"/>
    <n v="-1418.54"/>
    <n v="0"/>
    <n v="1418.54"/>
    <s v="N/A"/>
    <n v="0"/>
    <n v="0"/>
    <n v="0"/>
    <n v="0"/>
    <n v="0"/>
    <n v="0"/>
    <n v="0"/>
    <n v="0"/>
    <n v="0"/>
    <n v="0"/>
    <n v="0"/>
    <n v="0"/>
    <n v="-1418.54"/>
    <s v="OIRM CAPITAL PROJECTS"/>
    <x v="68"/>
    <s v="GAAP ADJUSTMENTS"/>
    <s v="DATA PROCESSING"/>
  </r>
  <r>
    <x v="1"/>
    <x v="69"/>
    <x v="14"/>
    <s v="51110"/>
    <s v="5188000"/>
    <x v="0"/>
    <x v="0"/>
    <s v="REGULAR SALARIED EMPLOYEE"/>
    <s v="50000-PROGRAM EXPENDITURE BUDGET"/>
    <s v="51000-WAGES AND BENEFITS"/>
    <s v="51100-SALARIES/WAGES"/>
    <n v="0"/>
    <n v="0"/>
    <n v="-686.28"/>
    <n v="0"/>
    <n v="686.28"/>
    <s v="N/A"/>
    <n v="0"/>
    <n v="0"/>
    <n v="0"/>
    <n v="0"/>
    <n v="0"/>
    <n v="0"/>
    <n v="0"/>
    <n v="0"/>
    <n v="0"/>
    <n v="0"/>
    <n v="0"/>
    <n v="0"/>
    <n v="-686.28"/>
    <s v="OIRM CAPITAL PROJECTS"/>
    <x v="69"/>
    <s v="DES RALS OIRM IT CAPITAL"/>
    <s v="DATA PROCESSING"/>
  </r>
  <r>
    <x v="1"/>
    <x v="69"/>
    <x v="14"/>
    <s v="51110"/>
    <s v="5188000"/>
    <x v="1"/>
    <x v="0"/>
    <s v="REGULAR SALARIED EMPLOYEE"/>
    <s v="50000-PROGRAM EXPENDITURE BUDGET"/>
    <s v="51000-WAGES AND BENEFITS"/>
    <s v="51100-SALARIES/WAGES"/>
    <n v="0"/>
    <n v="0"/>
    <n v="0"/>
    <n v="0"/>
    <n v="0"/>
    <s v="N/A"/>
    <n v="0"/>
    <n v="0"/>
    <n v="0"/>
    <n v="0"/>
    <n v="0"/>
    <n v="0"/>
    <n v="0"/>
    <n v="0"/>
    <n v="0"/>
    <n v="0"/>
    <n v="0"/>
    <n v="0"/>
    <n v="0"/>
    <s v="OIRM CAPITAL PROJECTS"/>
    <x v="69"/>
    <s v="DES RALS OIRM IT CAPITAL"/>
    <s v="DATA PROCESSING"/>
  </r>
  <r>
    <x v="1"/>
    <x v="69"/>
    <x v="14"/>
    <s v="82100"/>
    <s v="5188000"/>
    <x v="0"/>
    <x v="0"/>
    <s v="EMPLOYER PAID BENEFITS"/>
    <s v="50000-PROGRAM EXPENDITURE BUDGET"/>
    <s v="82000-APPLIED OVERHEAD"/>
    <m/>
    <n v="0"/>
    <n v="0"/>
    <n v="-177.05"/>
    <n v="0"/>
    <n v="177.05"/>
    <s v="N/A"/>
    <n v="0"/>
    <n v="0"/>
    <n v="0"/>
    <n v="0"/>
    <n v="0"/>
    <n v="0"/>
    <n v="0"/>
    <n v="0"/>
    <n v="0"/>
    <n v="0"/>
    <n v="0"/>
    <n v="0"/>
    <n v="-177.05"/>
    <s v="OIRM CAPITAL PROJECTS"/>
    <x v="69"/>
    <s v="DES RALS OIRM IT CAPITAL"/>
    <s v="DATA PROCESSING"/>
  </r>
  <r>
    <x v="1"/>
    <x v="69"/>
    <x v="14"/>
    <s v="82100"/>
    <s v="5188000"/>
    <x v="1"/>
    <x v="0"/>
    <s v="EMPLOYER PAID BENEFITS"/>
    <s v="50000-PROGRAM EXPENDITURE BUDGET"/>
    <s v="82000-APPLIED OVERHEAD"/>
    <m/>
    <n v="0"/>
    <n v="0"/>
    <n v="0"/>
    <n v="0"/>
    <n v="0"/>
    <s v="N/A"/>
    <n v="0"/>
    <n v="0"/>
    <n v="0"/>
    <n v="0"/>
    <n v="0"/>
    <n v="0"/>
    <n v="0"/>
    <n v="0"/>
    <n v="0"/>
    <n v="0"/>
    <n v="0"/>
    <n v="0"/>
    <n v="0"/>
    <s v="OIRM CAPITAL PROJECTS"/>
    <x v="69"/>
    <s v="DES RALS OIRM IT CAPITAL"/>
    <s v="DATA PROCESSING"/>
  </r>
  <r>
    <x v="1"/>
    <x v="69"/>
    <x v="14"/>
    <s v="82200"/>
    <s v="5188000"/>
    <x v="0"/>
    <x v="0"/>
    <s v="PAID TIME OFF"/>
    <s v="50000-PROGRAM EXPENDITURE BUDGET"/>
    <s v="82000-APPLIED OVERHEAD"/>
    <m/>
    <n v="0"/>
    <n v="0"/>
    <n v="-205.89000000000001"/>
    <n v="0"/>
    <n v="205.89000000000001"/>
    <s v="N/A"/>
    <n v="0"/>
    <n v="0"/>
    <n v="0"/>
    <n v="0"/>
    <n v="0"/>
    <n v="0"/>
    <n v="0"/>
    <n v="0"/>
    <n v="0"/>
    <n v="0"/>
    <n v="0"/>
    <n v="0"/>
    <n v="-205.89000000000001"/>
    <s v="OIRM CAPITAL PROJECTS"/>
    <x v="69"/>
    <s v="DES RALS OIRM IT CAPITAL"/>
    <s v="DATA PROCESSING"/>
  </r>
  <r>
    <x v="1"/>
    <x v="69"/>
    <x v="14"/>
    <s v="82200"/>
    <s v="5188000"/>
    <x v="1"/>
    <x v="0"/>
    <s v="PAID TIME OFF"/>
    <s v="50000-PROGRAM EXPENDITURE BUDGET"/>
    <s v="82000-APPLIED OVERHEAD"/>
    <m/>
    <n v="0"/>
    <n v="0"/>
    <n v="0"/>
    <n v="0"/>
    <n v="0"/>
    <s v="N/A"/>
    <n v="0"/>
    <n v="0"/>
    <n v="0"/>
    <n v="0"/>
    <n v="0"/>
    <n v="0"/>
    <n v="0"/>
    <n v="0"/>
    <n v="0"/>
    <n v="0"/>
    <n v="0"/>
    <n v="0"/>
    <n v="0"/>
    <s v="OIRM CAPITAL PROJECTS"/>
    <x v="69"/>
    <s v="DES RALS OIRM IT CAPITAL"/>
    <s v="DATA PROCESSING"/>
  </r>
  <r>
    <x v="1"/>
    <x v="69"/>
    <x v="14"/>
    <s v="82300"/>
    <s v="5188000"/>
    <x v="0"/>
    <x v="0"/>
    <s v="INDIRECT COSTS"/>
    <s v="50000-PROGRAM EXPENDITURE BUDGET"/>
    <s v="82000-APPLIED OVERHEAD"/>
    <m/>
    <n v="0"/>
    <n v="0"/>
    <n v="-308.82"/>
    <n v="0"/>
    <n v="308.82"/>
    <s v="N/A"/>
    <n v="0"/>
    <n v="0"/>
    <n v="0"/>
    <n v="0"/>
    <n v="0"/>
    <n v="0"/>
    <n v="0"/>
    <n v="0"/>
    <n v="-308.82"/>
    <n v="0"/>
    <n v="0"/>
    <n v="0"/>
    <n v="0"/>
    <s v="OIRM CAPITAL PROJECTS"/>
    <x v="69"/>
    <s v="DES RALS OIRM IT CAPITAL"/>
    <s v="DATA PROCESSING"/>
  </r>
  <r>
    <x v="1"/>
    <x v="69"/>
    <x v="14"/>
    <s v="82300"/>
    <s v="5188000"/>
    <x v="1"/>
    <x v="0"/>
    <s v="INDIRECT COSTS"/>
    <s v="50000-PROGRAM EXPENDITURE BUDGET"/>
    <s v="82000-APPLIED OVERHEAD"/>
    <m/>
    <n v="0"/>
    <n v="0"/>
    <n v="75.489999999999995"/>
    <n v="0"/>
    <n v="-75.489999999999995"/>
    <s v="N/A"/>
    <n v="0"/>
    <n v="0"/>
    <n v="0"/>
    <n v="0"/>
    <n v="0"/>
    <n v="0"/>
    <n v="75.489999999999995"/>
    <n v="0"/>
    <n v="0"/>
    <n v="0"/>
    <n v="0"/>
    <n v="0"/>
    <n v="0"/>
    <s v="OIRM CAPITAL PROJECTS"/>
    <x v="69"/>
    <s v="DES RALS OIRM IT CAPITAL"/>
    <s v="DATA PROCESSING"/>
  </r>
  <r>
    <x v="1"/>
    <x v="69"/>
    <x v="2"/>
    <s v="51120"/>
    <s v="5188000"/>
    <x v="0"/>
    <x v="0"/>
    <s v="TEMPORARY"/>
    <s v="50000-PROGRAM EXPENDITURE BUDGET"/>
    <s v="51000-WAGES AND BENEFITS"/>
    <s v="51100-SALARIES/WAGES"/>
    <n v="0"/>
    <n v="0"/>
    <n v="686.28"/>
    <n v="0"/>
    <n v="-686.28"/>
    <s v="N/A"/>
    <n v="0"/>
    <n v="0"/>
    <n v="0"/>
    <n v="0"/>
    <n v="0"/>
    <n v="0"/>
    <n v="0"/>
    <n v="0"/>
    <n v="0"/>
    <n v="0"/>
    <n v="0"/>
    <n v="0"/>
    <n v="686.28"/>
    <s v="OIRM CAPITAL PROJECTS"/>
    <x v="69"/>
    <s v="GAAP ADJUSTMENTS"/>
    <s v="DATA PROCESSING"/>
  </r>
  <r>
    <x v="1"/>
    <x v="69"/>
    <x v="2"/>
    <s v="51120"/>
    <s v="5188000"/>
    <x v="1"/>
    <x v="0"/>
    <s v="TEMPORARY"/>
    <s v="50000-PROGRAM EXPENDITURE BUDGET"/>
    <s v="51000-WAGES AND BENEFITS"/>
    <s v="51100-SALARIES/WAGES"/>
    <n v="0"/>
    <n v="0"/>
    <n v="0"/>
    <n v="0"/>
    <n v="0"/>
    <s v="N/A"/>
    <n v="0"/>
    <n v="0"/>
    <n v="0"/>
    <n v="0"/>
    <n v="0"/>
    <n v="0"/>
    <n v="0"/>
    <n v="0"/>
    <n v="0"/>
    <n v="0"/>
    <n v="0"/>
    <n v="0"/>
    <n v="0"/>
    <s v="OIRM CAPITAL PROJECTS"/>
    <x v="69"/>
    <s v="GAAP ADJUSTMENTS"/>
    <s v="DATA PROCESSING"/>
  </r>
  <r>
    <x v="1"/>
    <x v="69"/>
    <x v="2"/>
    <s v="82100"/>
    <s v="5188000"/>
    <x v="0"/>
    <x v="0"/>
    <s v="EMPLOYER PAID BENEFITS"/>
    <s v="50000-PROGRAM EXPENDITURE BUDGET"/>
    <s v="82000-APPLIED OVERHEAD"/>
    <m/>
    <n v="0"/>
    <n v="0"/>
    <n v="691.76"/>
    <n v="0"/>
    <n v="-691.76"/>
    <s v="N/A"/>
    <n v="0"/>
    <n v="0"/>
    <n v="0"/>
    <n v="0"/>
    <n v="0"/>
    <n v="0"/>
    <n v="0"/>
    <n v="0"/>
    <n v="0"/>
    <n v="0"/>
    <n v="0"/>
    <n v="0"/>
    <n v="691.76"/>
    <s v="OIRM CAPITAL PROJECTS"/>
    <x v="69"/>
    <s v="GAAP ADJUSTMENTS"/>
    <s v="DATA PROCESSING"/>
  </r>
  <r>
    <x v="1"/>
    <x v="69"/>
    <x v="2"/>
    <s v="82100"/>
    <s v="5188000"/>
    <x v="1"/>
    <x v="0"/>
    <s v="EMPLOYER PAID BENEFITS"/>
    <s v="50000-PROGRAM EXPENDITURE BUDGET"/>
    <s v="82000-APPLIED OVERHEAD"/>
    <m/>
    <n v="0"/>
    <n v="0"/>
    <n v="0"/>
    <n v="0"/>
    <n v="0"/>
    <s v="N/A"/>
    <n v="0"/>
    <n v="0"/>
    <n v="0"/>
    <n v="0"/>
    <n v="0"/>
    <n v="0"/>
    <n v="0"/>
    <n v="0"/>
    <n v="0"/>
    <n v="0"/>
    <n v="0"/>
    <n v="0"/>
    <n v="0"/>
    <s v="OIRM CAPITAL PROJECTS"/>
    <x v="69"/>
    <s v="GAAP ADJUSTMENTS"/>
    <s v="DATA PROCESSING"/>
  </r>
  <r>
    <x v="1"/>
    <x v="69"/>
    <x v="2"/>
    <s v="82300"/>
    <s v="5188000"/>
    <x v="1"/>
    <x v="0"/>
    <s v="INDIRECT COSTS"/>
    <s v="50000-PROGRAM EXPENDITURE BUDGET"/>
    <s v="82000-APPLIED OVERHEAD"/>
    <m/>
    <n v="0"/>
    <n v="0"/>
    <n v="-75.489999999999995"/>
    <n v="0"/>
    <n v="75.489999999999995"/>
    <s v="N/A"/>
    <n v="0"/>
    <n v="0"/>
    <n v="0"/>
    <n v="0"/>
    <n v="0"/>
    <n v="0"/>
    <n v="0"/>
    <n v="0"/>
    <n v="0"/>
    <n v="0"/>
    <n v="0"/>
    <n v="0"/>
    <n v="-75.489999999999995"/>
    <s v="OIRM CAPITAL PROJECTS"/>
    <x v="69"/>
    <s v="GAAP ADJUSTMENTS"/>
    <s v="DATA PROCESSING"/>
  </r>
  <r>
    <x v="1"/>
    <x v="70"/>
    <x v="24"/>
    <s v="55023"/>
    <s v="5188000"/>
    <x v="0"/>
    <x v="0"/>
    <s v="ITS NEW DEVELOPMENT"/>
    <s v="50000-PROGRAM EXPENDITURE BUDGET"/>
    <s v="55000-INTRAGOVERNMENTAL SERVICES"/>
    <m/>
    <n v="0"/>
    <n v="0"/>
    <n v="0"/>
    <n v="0"/>
    <n v="0"/>
    <s v="N/A"/>
    <n v="0"/>
    <n v="0"/>
    <n v="0"/>
    <n v="0"/>
    <n v="0"/>
    <n v="0"/>
    <n v="0"/>
    <n v="0"/>
    <n v="0"/>
    <n v="0"/>
    <n v="0"/>
    <n v="0"/>
    <n v="0"/>
    <s v="OIRM CAPITAL PROJECTS"/>
    <x v="70"/>
    <s v="DAJD OIRM IT CAPITAL"/>
    <s v="DATA PROCESSING"/>
  </r>
  <r>
    <x v="1"/>
    <x v="70"/>
    <x v="24"/>
    <s v="55023"/>
    <s v="5188000"/>
    <x v="1"/>
    <x v="0"/>
    <s v="ITS NEW DEVELOPMENT"/>
    <s v="50000-PROGRAM EXPENDITURE BUDGET"/>
    <s v="55000-INTRAGOVERNMENTAL SERVICES"/>
    <m/>
    <n v="0"/>
    <n v="0"/>
    <n v="0"/>
    <n v="0"/>
    <n v="0"/>
    <s v="N/A"/>
    <n v="0"/>
    <n v="0"/>
    <n v="0"/>
    <n v="0"/>
    <n v="0"/>
    <n v="0"/>
    <n v="0"/>
    <n v="0"/>
    <n v="0"/>
    <n v="0"/>
    <n v="0"/>
    <n v="0"/>
    <n v="0"/>
    <s v="OIRM CAPITAL PROJECTS"/>
    <x v="70"/>
    <s v="DAJD OIRM IT CAPITAL"/>
    <s v="DATA PROCESSING"/>
  </r>
  <r>
    <x v="1"/>
    <x v="71"/>
    <x v="24"/>
    <s v="52181"/>
    <s v="5188000"/>
    <x v="0"/>
    <x v="0"/>
    <s v="INVENTORY EQUIP 5K UNDER"/>
    <s v="50000-PROGRAM EXPENDITURE BUDGET"/>
    <s v="52000-SUPPLIES"/>
    <m/>
    <n v="0"/>
    <n v="0"/>
    <n v="5144.4400000000005"/>
    <n v="0"/>
    <n v="-5144.4400000000005"/>
    <s v="N/A"/>
    <n v="0"/>
    <n v="0"/>
    <n v="0"/>
    <n v="0"/>
    <n v="0"/>
    <n v="0"/>
    <n v="0"/>
    <n v="0"/>
    <n v="4679.76"/>
    <n v="0"/>
    <n v="0"/>
    <n v="464.68"/>
    <n v="0"/>
    <s v="OIRM CAPITAL PROJECTS"/>
    <x v="71"/>
    <s v="DAJD OIRM IT CAPITAL"/>
    <s v="DATA PROCESSING"/>
  </r>
  <r>
    <x v="1"/>
    <x v="71"/>
    <x v="24"/>
    <s v="52181"/>
    <s v="5188000"/>
    <x v="1"/>
    <x v="0"/>
    <s v="INVENTORY EQUIP 5K UNDER"/>
    <s v="50000-PROGRAM EXPENDITURE BUDGET"/>
    <s v="52000-SUPPLIES"/>
    <m/>
    <n v="0"/>
    <n v="0"/>
    <n v="0"/>
    <n v="0"/>
    <n v="0"/>
    <s v="N/A"/>
    <n v="0"/>
    <n v="0"/>
    <n v="0"/>
    <n v="0"/>
    <n v="0"/>
    <n v="0"/>
    <n v="0"/>
    <n v="0"/>
    <n v="0"/>
    <n v="0"/>
    <n v="0"/>
    <n v="0"/>
    <n v="0"/>
    <s v="OIRM CAPITAL PROJECTS"/>
    <x v="71"/>
    <s v="DAJD OIRM IT CAPITAL"/>
    <s v="DATA PROCESSING"/>
  </r>
  <r>
    <x v="1"/>
    <x v="71"/>
    <x v="24"/>
    <s v="52190"/>
    <s v="5188000"/>
    <x v="0"/>
    <x v="0"/>
    <s v="SUPPLIES IT"/>
    <s v="50000-PROGRAM EXPENDITURE BUDGET"/>
    <s v="52000-SUPPLIES"/>
    <m/>
    <n v="0"/>
    <n v="0"/>
    <n v="0"/>
    <n v="0"/>
    <n v="0"/>
    <s v="N/A"/>
    <n v="0"/>
    <n v="0"/>
    <n v="0"/>
    <n v="0"/>
    <n v="0"/>
    <n v="0"/>
    <n v="0"/>
    <n v="0"/>
    <n v="0"/>
    <n v="0"/>
    <n v="0"/>
    <n v="0"/>
    <n v="0"/>
    <s v="OIRM CAPITAL PROJECTS"/>
    <x v="71"/>
    <s v="DAJD OIRM IT CAPITAL"/>
    <s v="DATA PROCESSING"/>
  </r>
  <r>
    <x v="1"/>
    <x v="71"/>
    <x v="24"/>
    <s v="52190"/>
    <s v="5188000"/>
    <x v="1"/>
    <x v="0"/>
    <s v="SUPPLIES IT"/>
    <s v="50000-PROGRAM EXPENDITURE BUDGET"/>
    <s v="52000-SUPPLIES"/>
    <m/>
    <n v="0"/>
    <n v="0"/>
    <n v="0"/>
    <n v="0"/>
    <n v="0"/>
    <s v="N/A"/>
    <n v="0"/>
    <n v="0"/>
    <n v="0"/>
    <n v="0"/>
    <n v="0"/>
    <n v="0"/>
    <n v="0"/>
    <n v="0"/>
    <n v="0"/>
    <n v="0"/>
    <n v="0"/>
    <n v="0"/>
    <n v="0"/>
    <s v="OIRM CAPITAL PROJECTS"/>
    <x v="71"/>
    <s v="DAJD OIRM IT CAPITAL"/>
    <s v="DATA PROCESSING"/>
  </r>
  <r>
    <x v="1"/>
    <x v="71"/>
    <x v="24"/>
    <s v="53808"/>
    <s v="5188000"/>
    <x v="0"/>
    <x v="0"/>
    <s v="TAXES ASSESSMENTS MISC"/>
    <s v="50000-PROGRAM EXPENDITURE BUDGET"/>
    <s v="53000-SERVICES-OTHER CHARGES"/>
    <m/>
    <n v="0"/>
    <n v="0"/>
    <n v="44.14"/>
    <n v="0"/>
    <n v="-44.14"/>
    <s v="N/A"/>
    <n v="0"/>
    <n v="0"/>
    <n v="0"/>
    <n v="0"/>
    <n v="0"/>
    <n v="0"/>
    <n v="0"/>
    <n v="0"/>
    <n v="0"/>
    <n v="0"/>
    <n v="0"/>
    <n v="44.14"/>
    <n v="0"/>
    <s v="OIRM CAPITAL PROJECTS"/>
    <x v="71"/>
    <s v="DAJD OIRM IT CAPITAL"/>
    <s v="DATA PROCESSING"/>
  </r>
  <r>
    <x v="1"/>
    <x v="71"/>
    <x v="24"/>
    <s v="53808"/>
    <s v="5188000"/>
    <x v="1"/>
    <x v="0"/>
    <s v="TAXES ASSESSMENTS MISC"/>
    <s v="50000-PROGRAM EXPENDITURE BUDGET"/>
    <s v="53000-SERVICES-OTHER CHARGES"/>
    <m/>
    <n v="0"/>
    <n v="0"/>
    <n v="0"/>
    <n v="0"/>
    <n v="0"/>
    <s v="N/A"/>
    <n v="0"/>
    <n v="0"/>
    <n v="0"/>
    <n v="0"/>
    <n v="0"/>
    <n v="0"/>
    <n v="0"/>
    <n v="0"/>
    <n v="0"/>
    <n v="0"/>
    <n v="0"/>
    <n v="0"/>
    <n v="0"/>
    <s v="OIRM CAPITAL PROJECTS"/>
    <x v="71"/>
    <s v="DAJD OIRM IT CAPITAL"/>
    <s v="DATA PROCESSING"/>
  </r>
  <r>
    <x v="1"/>
    <x v="71"/>
    <x v="24"/>
    <s v="55265"/>
    <s v="5188000"/>
    <x v="0"/>
    <x v="0"/>
    <s v="KCIT WORKSTATION SERVICES"/>
    <s v="50000-PROGRAM EXPENDITURE BUDGET"/>
    <s v="55000-INTRAGOVERNMENTAL SERVICES"/>
    <m/>
    <n v="0"/>
    <n v="0"/>
    <n v="4504.8100000000004"/>
    <n v="0"/>
    <n v="-4504.8100000000004"/>
    <s v="N/A"/>
    <n v="0"/>
    <n v="0"/>
    <n v="0"/>
    <n v="0"/>
    <n v="0"/>
    <n v="0"/>
    <n v="0"/>
    <n v="0"/>
    <n v="0"/>
    <n v="0"/>
    <n v="0"/>
    <n v="4504.8100000000004"/>
    <n v="0"/>
    <s v="OIRM CAPITAL PROJECTS"/>
    <x v="71"/>
    <s v="DAJD OIRM IT CAPITAL"/>
    <s v="DATA PROCESSING"/>
  </r>
  <r>
    <x v="1"/>
    <x v="71"/>
    <x v="24"/>
    <s v="55265"/>
    <s v="5188000"/>
    <x v="1"/>
    <x v="0"/>
    <s v="KCIT WORKSTATION SERVICES"/>
    <s v="50000-PROGRAM EXPENDITURE BUDGET"/>
    <s v="55000-INTRAGOVERNMENTAL SERVICES"/>
    <m/>
    <n v="0"/>
    <n v="0"/>
    <n v="0"/>
    <n v="0"/>
    <n v="0"/>
    <s v="N/A"/>
    <n v="0"/>
    <n v="0"/>
    <n v="0"/>
    <n v="0"/>
    <n v="0"/>
    <n v="0"/>
    <n v="0"/>
    <n v="0"/>
    <n v="0"/>
    <n v="0"/>
    <n v="0"/>
    <n v="0"/>
    <n v="0"/>
    <s v="OIRM CAPITAL PROJECTS"/>
    <x v="71"/>
    <s v="DAJD OIRM IT CAPITAL"/>
    <s v="DATA PROCESSING"/>
  </r>
  <r>
    <x v="1"/>
    <x v="71"/>
    <x v="24"/>
    <s v="56741"/>
    <s v="5188000"/>
    <x v="0"/>
    <x v="0"/>
    <s v="EDP HARDWARE"/>
    <s v="50000-PROGRAM EXPENDITURE BUDGET"/>
    <s v="56000-CAPITAL OUTLAY"/>
    <m/>
    <n v="0"/>
    <n v="0"/>
    <n v="8390.5499999999993"/>
    <n v="-0.01"/>
    <n v="-8390.5400000000009"/>
    <s v="N/A"/>
    <n v="0"/>
    <n v="0"/>
    <n v="0"/>
    <n v="0"/>
    <n v="0"/>
    <n v="0"/>
    <n v="0"/>
    <n v="0"/>
    <n v="0"/>
    <n v="0"/>
    <n v="0"/>
    <n v="8390.5499999999993"/>
    <n v="0"/>
    <s v="OIRM CAPITAL PROJECTS"/>
    <x v="71"/>
    <s v="DAJD OIRM IT CAPITAL"/>
    <s v="DATA PROCESSING"/>
  </r>
  <r>
    <x v="1"/>
    <x v="71"/>
    <x v="24"/>
    <s v="56741"/>
    <s v="5188000"/>
    <x v="1"/>
    <x v="0"/>
    <s v="EDP HARDWARE"/>
    <s v="50000-PROGRAM EXPENDITURE BUDGET"/>
    <s v="56000-CAPITAL OUTLAY"/>
    <m/>
    <n v="0"/>
    <n v="0"/>
    <n v="0"/>
    <n v="0"/>
    <n v="0"/>
    <s v="N/A"/>
    <n v="0"/>
    <n v="0"/>
    <n v="0"/>
    <n v="0"/>
    <n v="0"/>
    <n v="0"/>
    <n v="0"/>
    <n v="0"/>
    <n v="0"/>
    <n v="0"/>
    <n v="0"/>
    <n v="0"/>
    <n v="0"/>
    <s v="OIRM CAPITAL PROJECTS"/>
    <x v="71"/>
    <s v="DAJD OIRM IT CAPITAL"/>
    <s v="DATA PROCESSING"/>
  </r>
  <r>
    <x v="1"/>
    <x v="72"/>
    <x v="13"/>
    <s v="33865"/>
    <s v="0000000"/>
    <x v="0"/>
    <x v="1"/>
    <s v="MEDIAID INCENTITIVE FUNDS"/>
    <s v="R3000-REVENUE"/>
    <s v="R3380-INTERGOVERNMENTAL PAYMENTS"/>
    <m/>
    <n v="0"/>
    <n v="0"/>
    <n v="-297500"/>
    <n v="0"/>
    <n v="297500"/>
    <s v="N/A"/>
    <n v="0"/>
    <n v="0"/>
    <n v="0"/>
    <n v="0"/>
    <n v="0"/>
    <n v="0"/>
    <n v="0"/>
    <n v="0"/>
    <n v="0"/>
    <n v="0"/>
    <n v="0"/>
    <n v="-297500"/>
    <n v="0"/>
    <s v="OIRM CAPITAL PROJECTS"/>
    <x v="72"/>
    <s v="DPH OIRM  IT CAPITAL"/>
    <s v="Default"/>
  </r>
  <r>
    <x v="1"/>
    <x v="72"/>
    <x v="13"/>
    <s v="33865"/>
    <s v="0000000"/>
    <x v="1"/>
    <x v="1"/>
    <s v="MEDIAID INCENTITIVE FUNDS"/>
    <s v="R3000-REVENUE"/>
    <s v="R3380-INTERGOVERNMENTAL PAYMENTS"/>
    <m/>
    <n v="0"/>
    <n v="0"/>
    <n v="-127500"/>
    <n v="0"/>
    <n v="127500"/>
    <s v="N/A"/>
    <n v="0"/>
    <n v="0"/>
    <n v="0"/>
    <n v="0"/>
    <n v="0"/>
    <n v="0"/>
    <n v="0"/>
    <n v="0"/>
    <n v="0"/>
    <n v="0"/>
    <n v="0"/>
    <n v="-127500"/>
    <n v="0"/>
    <s v="OIRM CAPITAL PROJECTS"/>
    <x v="72"/>
    <s v="DPH OIRM  IT CAPITAL"/>
    <s v="Default"/>
  </r>
  <r>
    <x v="1"/>
    <x v="72"/>
    <x v="13"/>
    <s v="39796"/>
    <s v="0000000"/>
    <x v="0"/>
    <x v="1"/>
    <s v="CONTRIB OTHER FUNDS"/>
    <s v="R3000-REVENUE"/>
    <s v="R3900-OTHER FINANCING SOURCES"/>
    <m/>
    <n v="0"/>
    <n v="0"/>
    <n v="-173200"/>
    <n v="0"/>
    <n v="173200"/>
    <s v="N/A"/>
    <n v="0"/>
    <n v="0"/>
    <n v="0"/>
    <n v="0"/>
    <n v="0"/>
    <n v="0"/>
    <n v="0"/>
    <n v="0"/>
    <n v="-173200"/>
    <n v="0"/>
    <n v="0"/>
    <n v="0"/>
    <n v="0"/>
    <s v="OIRM CAPITAL PROJECTS"/>
    <x v="72"/>
    <s v="DPH OIRM  IT CAPITAL"/>
    <s v="Default"/>
  </r>
  <r>
    <x v="1"/>
    <x v="72"/>
    <x v="13"/>
    <s v="39796"/>
    <s v="0000000"/>
    <x v="1"/>
    <x v="1"/>
    <s v="CONTRIB OTHER FUNDS"/>
    <s v="R3000-REVENUE"/>
    <s v="R3900-OTHER FINANCING SOURCES"/>
    <m/>
    <n v="0"/>
    <n v="0"/>
    <n v="-654175"/>
    <n v="0"/>
    <n v="654175"/>
    <s v="N/A"/>
    <n v="0"/>
    <n v="0"/>
    <n v="0"/>
    <n v="0"/>
    <n v="0"/>
    <n v="0"/>
    <n v="0"/>
    <n v="0"/>
    <n v="0"/>
    <n v="-654175"/>
    <n v="0"/>
    <n v="0"/>
    <n v="0"/>
    <s v="OIRM CAPITAL PROJECTS"/>
    <x v="72"/>
    <s v="DPH OIRM  IT CAPITAL"/>
    <s v="Default"/>
  </r>
  <r>
    <x v="1"/>
    <x v="72"/>
    <x v="13"/>
    <s v="39796"/>
    <s v="5188000"/>
    <x v="0"/>
    <x v="1"/>
    <s v="CONTRIB OTHER FUNDS"/>
    <s v="R3000-REVENUE"/>
    <s v="R3900-OTHER FINANCING SOURCES"/>
    <m/>
    <n v="0"/>
    <n v="0"/>
    <n v="0"/>
    <n v="0"/>
    <n v="0"/>
    <s v="N/A"/>
    <n v="0"/>
    <n v="0"/>
    <n v="0"/>
    <n v="0"/>
    <n v="0"/>
    <n v="0"/>
    <n v="0"/>
    <n v="0"/>
    <n v="0"/>
    <n v="0"/>
    <n v="0"/>
    <n v="0"/>
    <n v="0"/>
    <s v="OIRM CAPITAL PROJECTS"/>
    <x v="72"/>
    <s v="DPH OIRM  IT CAPITAL"/>
    <s v="DATA PROCESSING"/>
  </r>
  <r>
    <x v="1"/>
    <x v="72"/>
    <x v="13"/>
    <s v="39796"/>
    <s v="5188000"/>
    <x v="1"/>
    <x v="1"/>
    <s v="CONTRIB OTHER FUNDS"/>
    <s v="R3000-REVENUE"/>
    <s v="R3900-OTHER FINANCING SOURCES"/>
    <m/>
    <n v="0"/>
    <n v="0"/>
    <n v="0"/>
    <n v="0"/>
    <n v="0"/>
    <s v="N/A"/>
    <n v="0"/>
    <n v="0"/>
    <n v="0"/>
    <n v="0"/>
    <n v="0"/>
    <n v="0"/>
    <n v="0"/>
    <n v="0"/>
    <n v="0"/>
    <n v="0"/>
    <n v="0"/>
    <n v="0"/>
    <n v="0"/>
    <s v="OIRM CAPITAL PROJECTS"/>
    <x v="72"/>
    <s v="DPH OIRM  IT CAPITAL"/>
    <s v="DATA PROCESSING"/>
  </r>
  <r>
    <x v="1"/>
    <x v="72"/>
    <x v="13"/>
    <s v="45149"/>
    <s v="0000000"/>
    <x v="0"/>
    <x v="1"/>
    <s v="OTHER MISC PH REVENUE"/>
    <s v="R3000-REVENUE"/>
    <s v="R3600-MISCELLANEOUS REVENUE"/>
    <m/>
    <n v="0"/>
    <n v="0"/>
    <n v="0"/>
    <n v="0"/>
    <n v="0"/>
    <s v="N/A"/>
    <n v="0"/>
    <n v="-2558385"/>
    <n v="0"/>
    <n v="0"/>
    <n v="0"/>
    <n v="0"/>
    <n v="0"/>
    <n v="2558385"/>
    <n v="0"/>
    <n v="0"/>
    <n v="0"/>
    <n v="0"/>
    <n v="0"/>
    <s v="OIRM CAPITAL PROJECTS"/>
    <x v="72"/>
    <s v="DPH OIRM  IT CAPITAL"/>
    <s v="Default"/>
  </r>
  <r>
    <x v="1"/>
    <x v="72"/>
    <x v="13"/>
    <s v="45149"/>
    <s v="0000000"/>
    <x v="1"/>
    <x v="1"/>
    <s v="OTHER MISC PH REVENUE"/>
    <s v="R3000-REVENUE"/>
    <s v="R3600-MISCELLANEOUS REVENUE"/>
    <m/>
    <n v="0"/>
    <n v="0"/>
    <n v="0"/>
    <n v="0"/>
    <n v="0"/>
    <s v="N/A"/>
    <n v="0"/>
    <n v="0"/>
    <n v="0"/>
    <n v="0"/>
    <n v="0"/>
    <n v="0"/>
    <n v="0"/>
    <n v="0"/>
    <n v="0"/>
    <n v="0"/>
    <n v="0"/>
    <n v="0"/>
    <n v="0"/>
    <s v="OIRM CAPITAL PROJECTS"/>
    <x v="72"/>
    <s v="DPH OIRM  IT CAPITAL"/>
    <s v="Default"/>
  </r>
  <r>
    <x v="1"/>
    <x v="72"/>
    <x v="13"/>
    <s v="45149"/>
    <s v="5188000"/>
    <x v="0"/>
    <x v="1"/>
    <s v="OTHER MISC PH REVENUE"/>
    <s v="R3000-REVENUE"/>
    <s v="R3600-MISCELLANEOUS REVENUE"/>
    <m/>
    <n v="0"/>
    <n v="0"/>
    <n v="0"/>
    <n v="0"/>
    <n v="0"/>
    <s v="N/A"/>
    <n v="0"/>
    <n v="0"/>
    <n v="0"/>
    <n v="0"/>
    <n v="0"/>
    <n v="0"/>
    <n v="0"/>
    <n v="0"/>
    <n v="0"/>
    <n v="0"/>
    <n v="0"/>
    <n v="0"/>
    <n v="0"/>
    <s v="OIRM CAPITAL PROJECTS"/>
    <x v="72"/>
    <s v="DPH OIRM  IT CAPITAL"/>
    <s v="DATA PROCESSING"/>
  </r>
  <r>
    <x v="1"/>
    <x v="72"/>
    <x v="13"/>
    <s v="45149"/>
    <s v="5188000"/>
    <x v="1"/>
    <x v="1"/>
    <s v="OTHER MISC PH REVENUE"/>
    <s v="R3000-REVENUE"/>
    <s v="R3600-MISCELLANEOUS REVENUE"/>
    <m/>
    <n v="0"/>
    <n v="0"/>
    <n v="0"/>
    <n v="0"/>
    <n v="0"/>
    <s v="N/A"/>
    <n v="0"/>
    <n v="0"/>
    <n v="0"/>
    <n v="0"/>
    <n v="0"/>
    <n v="0"/>
    <n v="0"/>
    <n v="0"/>
    <n v="0"/>
    <n v="0"/>
    <n v="0"/>
    <n v="0"/>
    <n v="0"/>
    <s v="OIRM CAPITAL PROJECTS"/>
    <x v="72"/>
    <s v="DPH OIRM  IT CAPITAL"/>
    <s v="DATA PROCESSING"/>
  </r>
  <r>
    <x v="1"/>
    <x v="72"/>
    <x v="13"/>
    <s v="51110"/>
    <s v="5188000"/>
    <x v="0"/>
    <x v="0"/>
    <s v="REGULAR SALARIED EMPLOYEE"/>
    <s v="50000-PROGRAM EXPENDITURE BUDGET"/>
    <s v="51000-WAGES AND BENEFITS"/>
    <s v="51100-SALARIES/WAGES"/>
    <n v="0"/>
    <n v="0"/>
    <n v="652000.95000000007"/>
    <n v="0"/>
    <n v="-652000.95000000007"/>
    <s v="N/A"/>
    <n v="0"/>
    <n v="0"/>
    <n v="0"/>
    <n v="0"/>
    <n v="0"/>
    <n v="0"/>
    <n v="0"/>
    <n v="0"/>
    <n v="413219.95"/>
    <n v="57205.840000000004"/>
    <n v="0"/>
    <n v="181575.16"/>
    <n v="0"/>
    <s v="OIRM CAPITAL PROJECTS"/>
    <x v="72"/>
    <s v="DPH OIRM  IT CAPITAL"/>
    <s v="DATA PROCESSING"/>
  </r>
  <r>
    <x v="1"/>
    <x v="72"/>
    <x v="13"/>
    <s v="51110"/>
    <s v="5188000"/>
    <x v="1"/>
    <x v="0"/>
    <s v="REGULAR SALARIED EMPLOYEE"/>
    <s v="50000-PROGRAM EXPENDITURE BUDGET"/>
    <s v="51000-WAGES AND BENEFITS"/>
    <s v="51100-SALARIES/WAGES"/>
    <n v="0"/>
    <n v="0"/>
    <n v="1072864.03"/>
    <n v="0"/>
    <n v="-1072864.03"/>
    <s v="N/A"/>
    <n v="0"/>
    <n v="0"/>
    <n v="0"/>
    <n v="0"/>
    <n v="0"/>
    <n v="0"/>
    <n v="513364.47000000003"/>
    <n v="0"/>
    <n v="0"/>
    <n v="279770.21000000002"/>
    <n v="0"/>
    <n v="279729.35000000003"/>
    <n v="0"/>
    <s v="OIRM CAPITAL PROJECTS"/>
    <x v="72"/>
    <s v="DPH OIRM  IT CAPITAL"/>
    <s v="DATA PROCESSING"/>
  </r>
  <r>
    <x v="1"/>
    <x v="72"/>
    <x v="13"/>
    <s v="51120"/>
    <s v="5188000"/>
    <x v="0"/>
    <x v="0"/>
    <s v="TEMPORARY"/>
    <s v="50000-PROGRAM EXPENDITURE BUDGET"/>
    <s v="51000-WAGES AND BENEFITS"/>
    <s v="51100-SALARIES/WAGES"/>
    <n v="0"/>
    <n v="0"/>
    <n v="870.51"/>
    <n v="0"/>
    <n v="-870.51"/>
    <s v="N/A"/>
    <n v="0"/>
    <n v="0"/>
    <n v="0"/>
    <n v="0"/>
    <n v="0"/>
    <n v="0"/>
    <n v="0"/>
    <n v="0"/>
    <n v="0"/>
    <n v="621.28"/>
    <n v="0"/>
    <n v="249.23000000000002"/>
    <n v="0"/>
    <s v="OIRM CAPITAL PROJECTS"/>
    <x v="72"/>
    <s v="DPH OIRM  IT CAPITAL"/>
    <s v="DATA PROCESSING"/>
  </r>
  <r>
    <x v="1"/>
    <x v="72"/>
    <x v="13"/>
    <s v="51120"/>
    <s v="5188000"/>
    <x v="1"/>
    <x v="0"/>
    <s v="TEMPORARY"/>
    <s v="50000-PROGRAM EXPENDITURE BUDGET"/>
    <s v="51000-WAGES AND BENEFITS"/>
    <s v="51100-SALARIES/WAGES"/>
    <n v="0"/>
    <n v="0"/>
    <n v="648.20000000000005"/>
    <n v="0"/>
    <n v="-648.20000000000005"/>
    <s v="N/A"/>
    <n v="0"/>
    <n v="0"/>
    <n v="0"/>
    <n v="0"/>
    <n v="0"/>
    <n v="0"/>
    <n v="612.1"/>
    <n v="0"/>
    <n v="0"/>
    <n v="0"/>
    <n v="0"/>
    <n v="36.1"/>
    <n v="0"/>
    <s v="OIRM CAPITAL PROJECTS"/>
    <x v="72"/>
    <s v="DPH OIRM  IT CAPITAL"/>
    <s v="DATA PROCESSING"/>
  </r>
  <r>
    <x v="1"/>
    <x v="72"/>
    <x v="13"/>
    <s v="51130"/>
    <s v="5188000"/>
    <x v="0"/>
    <x v="0"/>
    <s v="OVERTIME"/>
    <s v="50000-PROGRAM EXPENDITURE BUDGET"/>
    <s v="51000-WAGES AND BENEFITS"/>
    <s v="51100-SALARIES/WAGES"/>
    <n v="0"/>
    <n v="0"/>
    <n v="3270.4300000000003"/>
    <n v="0"/>
    <n v="-3270.4300000000003"/>
    <s v="N/A"/>
    <n v="0"/>
    <n v="0"/>
    <n v="0"/>
    <n v="0"/>
    <n v="0"/>
    <n v="0"/>
    <n v="0"/>
    <n v="0"/>
    <n v="1986.95"/>
    <n v="74.27"/>
    <n v="0"/>
    <n v="1209.21"/>
    <n v="0"/>
    <s v="OIRM CAPITAL PROJECTS"/>
    <x v="72"/>
    <s v="DPH OIRM  IT CAPITAL"/>
    <s v="DATA PROCESSING"/>
  </r>
  <r>
    <x v="1"/>
    <x v="72"/>
    <x v="13"/>
    <s v="51130"/>
    <s v="5188000"/>
    <x v="1"/>
    <x v="0"/>
    <s v="OVERTIME"/>
    <s v="50000-PROGRAM EXPENDITURE BUDGET"/>
    <s v="51000-WAGES AND BENEFITS"/>
    <s v="51100-SALARIES/WAGES"/>
    <n v="0"/>
    <n v="0"/>
    <n v="6550.42"/>
    <n v="0"/>
    <n v="-6550.42"/>
    <s v="N/A"/>
    <n v="0"/>
    <n v="0"/>
    <n v="0"/>
    <n v="0"/>
    <n v="0"/>
    <n v="0"/>
    <n v="2874.27"/>
    <n v="0"/>
    <n v="0"/>
    <n v="2948.42"/>
    <n v="0"/>
    <n v="727.73"/>
    <n v="0"/>
    <s v="OIRM CAPITAL PROJECTS"/>
    <x v="72"/>
    <s v="DPH OIRM  IT CAPITAL"/>
    <s v="DATA PROCESSING"/>
  </r>
  <r>
    <x v="1"/>
    <x v="72"/>
    <x v="13"/>
    <s v="51143"/>
    <s v="5188000"/>
    <x v="0"/>
    <x v="0"/>
    <s v="DUTY ASSIGNMENT"/>
    <s v="50000-PROGRAM EXPENDITURE BUDGET"/>
    <s v="51000-WAGES AND BENEFITS"/>
    <s v="51100-SALARIES/WAGES"/>
    <n v="0"/>
    <n v="0"/>
    <n v="69.27"/>
    <n v="0"/>
    <n v="-69.27"/>
    <s v="N/A"/>
    <n v="0"/>
    <n v="0"/>
    <n v="0"/>
    <n v="0"/>
    <n v="0"/>
    <n v="0"/>
    <n v="0"/>
    <n v="0"/>
    <n v="69.27"/>
    <n v="0"/>
    <n v="0"/>
    <n v="0"/>
    <n v="0"/>
    <s v="OIRM CAPITAL PROJECTS"/>
    <x v="72"/>
    <s v="DPH OIRM  IT CAPITAL"/>
    <s v="DATA PROCESSING"/>
  </r>
  <r>
    <x v="1"/>
    <x v="72"/>
    <x v="13"/>
    <s v="51143"/>
    <s v="5188000"/>
    <x v="1"/>
    <x v="0"/>
    <s v="DUTY ASSIGNMENT"/>
    <s v="50000-PROGRAM EXPENDITURE BUDGET"/>
    <s v="51000-WAGES AND BENEFITS"/>
    <s v="51100-SALARIES/WAGES"/>
    <n v="0"/>
    <n v="0"/>
    <n v="4703.9800000000005"/>
    <n v="0"/>
    <n v="-4703.9800000000005"/>
    <s v="N/A"/>
    <n v="0"/>
    <n v="0"/>
    <n v="0"/>
    <n v="0"/>
    <n v="0"/>
    <n v="0"/>
    <n v="20.18"/>
    <n v="0"/>
    <n v="0"/>
    <n v="0"/>
    <n v="0"/>
    <n v="4683.8"/>
    <n v="0"/>
    <s v="OIRM CAPITAL PROJECTS"/>
    <x v="72"/>
    <s v="DPH OIRM  IT CAPITAL"/>
    <s v="DATA PROCESSING"/>
  </r>
  <r>
    <x v="1"/>
    <x v="72"/>
    <x v="13"/>
    <s v="51144"/>
    <s v="5188000"/>
    <x v="0"/>
    <x v="0"/>
    <s v="PAY DIFFERENTIAL PREMIUM"/>
    <s v="50000-PROGRAM EXPENDITURE BUDGET"/>
    <s v="51000-WAGES AND BENEFITS"/>
    <s v="51100-SALARIES/WAGES"/>
    <n v="0"/>
    <n v="0"/>
    <n v="101.57000000000001"/>
    <n v="0"/>
    <n v="-101.57000000000001"/>
    <s v="N/A"/>
    <n v="0"/>
    <n v="0"/>
    <n v="0"/>
    <n v="0"/>
    <n v="0"/>
    <n v="0"/>
    <n v="0"/>
    <n v="0"/>
    <n v="92.570000000000007"/>
    <n v="0"/>
    <n v="0"/>
    <n v="9"/>
    <n v="0"/>
    <s v="OIRM CAPITAL PROJECTS"/>
    <x v="72"/>
    <s v="DPH OIRM  IT CAPITAL"/>
    <s v="DATA PROCESSING"/>
  </r>
  <r>
    <x v="1"/>
    <x v="72"/>
    <x v="13"/>
    <s v="51144"/>
    <s v="5188000"/>
    <x v="1"/>
    <x v="0"/>
    <s v="PAY DIFFERENTIAL PREMIUM"/>
    <s v="50000-PROGRAM EXPENDITURE BUDGET"/>
    <s v="51000-WAGES AND BENEFITS"/>
    <s v="51100-SALARIES/WAGES"/>
    <n v="0"/>
    <n v="0"/>
    <n v="49.76"/>
    <n v="0"/>
    <n v="-49.76"/>
    <s v="N/A"/>
    <n v="0"/>
    <n v="0"/>
    <n v="0"/>
    <n v="0"/>
    <n v="0"/>
    <n v="0"/>
    <n v="15.25"/>
    <n v="0"/>
    <n v="0"/>
    <n v="5.79"/>
    <n v="0"/>
    <n v="28.72"/>
    <n v="0"/>
    <s v="OIRM CAPITAL PROJECTS"/>
    <x v="72"/>
    <s v="DPH OIRM  IT CAPITAL"/>
    <s v="DATA PROCESSING"/>
  </r>
  <r>
    <x v="1"/>
    <x v="72"/>
    <x v="13"/>
    <s v="51199"/>
    <s v="5188000"/>
    <x v="1"/>
    <x v="0"/>
    <s v="MISC LABOR"/>
    <s v="50000-PROGRAM EXPENDITURE BUDGET"/>
    <s v="51000-WAGES AND BENEFITS"/>
    <s v="51100-SALARIES/WAGES"/>
    <n v="0"/>
    <n v="0"/>
    <n v="4000"/>
    <n v="0"/>
    <n v="-4000"/>
    <s v="N/A"/>
    <n v="0"/>
    <n v="0"/>
    <n v="0"/>
    <n v="0"/>
    <n v="0"/>
    <n v="0"/>
    <n v="0"/>
    <n v="0"/>
    <n v="0"/>
    <n v="0"/>
    <n v="0"/>
    <n v="4000"/>
    <n v="0"/>
    <s v="OIRM CAPITAL PROJECTS"/>
    <x v="72"/>
    <s v="DPH OIRM  IT CAPITAL"/>
    <s v="DATA PROCESSING"/>
  </r>
  <r>
    <x v="1"/>
    <x v="72"/>
    <x v="13"/>
    <s v="51315"/>
    <s v="5188000"/>
    <x v="0"/>
    <x v="0"/>
    <s v="MED DENTAL LIFE INS BENEFITS/NON 587"/>
    <s v="50000-PROGRAM EXPENDITURE BUDGET"/>
    <s v="51000-WAGES AND BENEFITS"/>
    <s v="51300-PERSONNEL BENEFITS"/>
    <n v="0"/>
    <n v="0"/>
    <n v="106846"/>
    <n v="0"/>
    <n v="-106846"/>
    <s v="N/A"/>
    <n v="0"/>
    <n v="0"/>
    <n v="0"/>
    <n v="0"/>
    <n v="0"/>
    <n v="0"/>
    <n v="0"/>
    <n v="0"/>
    <n v="63847"/>
    <n v="9121"/>
    <n v="0"/>
    <n v="33878"/>
    <n v="0"/>
    <s v="OIRM CAPITAL PROJECTS"/>
    <x v="72"/>
    <s v="DPH OIRM  IT CAPITAL"/>
    <s v="DATA PROCESSING"/>
  </r>
  <r>
    <x v="1"/>
    <x v="72"/>
    <x v="13"/>
    <s v="51315"/>
    <s v="5188000"/>
    <x v="1"/>
    <x v="0"/>
    <s v="MED DENTAL LIFE INS BENEFITS/NON 587"/>
    <s v="50000-PROGRAM EXPENDITURE BUDGET"/>
    <s v="51000-WAGES AND BENEFITS"/>
    <s v="51300-PERSONNEL BENEFITS"/>
    <n v="0"/>
    <n v="0"/>
    <n v="218195"/>
    <n v="0"/>
    <n v="-218195"/>
    <s v="N/A"/>
    <n v="0"/>
    <n v="0"/>
    <n v="0"/>
    <n v="0"/>
    <n v="0"/>
    <n v="0"/>
    <n v="104375"/>
    <n v="0"/>
    <n v="0"/>
    <n v="56910"/>
    <n v="0"/>
    <n v="56910"/>
    <n v="0"/>
    <s v="OIRM CAPITAL PROJECTS"/>
    <x v="72"/>
    <s v="DPH OIRM  IT CAPITAL"/>
    <s v="DATA PROCESSING"/>
  </r>
  <r>
    <x v="1"/>
    <x v="72"/>
    <x v="13"/>
    <s v="51320"/>
    <s v="5188000"/>
    <x v="0"/>
    <x v="0"/>
    <s v="SOCIAL SECURITY MEDICARE FICA"/>
    <s v="50000-PROGRAM EXPENDITURE BUDGET"/>
    <s v="51000-WAGES AND BENEFITS"/>
    <s v="51300-PERSONNEL BENEFITS"/>
    <n v="0"/>
    <n v="0"/>
    <n v="48687.6"/>
    <n v="0"/>
    <n v="-48687.6"/>
    <s v="N/A"/>
    <n v="0"/>
    <n v="0"/>
    <n v="0"/>
    <n v="0"/>
    <n v="0"/>
    <n v="0"/>
    <n v="0"/>
    <n v="0"/>
    <n v="29940.38"/>
    <n v="3876.4500000000003"/>
    <n v="0"/>
    <n v="14870.77"/>
    <n v="0"/>
    <s v="OIRM CAPITAL PROJECTS"/>
    <x v="72"/>
    <s v="DPH OIRM  IT CAPITAL"/>
    <s v="DATA PROCESSING"/>
  </r>
  <r>
    <x v="1"/>
    <x v="72"/>
    <x v="13"/>
    <s v="51320"/>
    <s v="5188000"/>
    <x v="1"/>
    <x v="0"/>
    <s v="SOCIAL SECURITY MEDICARE FICA"/>
    <s v="50000-PROGRAM EXPENDITURE BUDGET"/>
    <s v="51000-WAGES AND BENEFITS"/>
    <s v="51300-PERSONNEL BENEFITS"/>
    <n v="0"/>
    <n v="0"/>
    <n v="85223.16"/>
    <n v="0"/>
    <n v="-85223.16"/>
    <s v="N/A"/>
    <n v="0"/>
    <n v="0"/>
    <n v="0"/>
    <n v="0"/>
    <n v="0"/>
    <n v="0"/>
    <n v="38999.21"/>
    <n v="0"/>
    <n v="0"/>
    <n v="23629.16"/>
    <n v="0"/>
    <n v="22594.79"/>
    <n v="0"/>
    <s v="OIRM CAPITAL PROJECTS"/>
    <x v="72"/>
    <s v="DPH OIRM  IT CAPITAL"/>
    <s v="DATA PROCESSING"/>
  </r>
  <r>
    <x v="1"/>
    <x v="72"/>
    <x v="13"/>
    <s v="51330"/>
    <s v="5188000"/>
    <x v="0"/>
    <x v="0"/>
    <s v="RETIREMENT"/>
    <s v="50000-PROGRAM EXPENDITURE BUDGET"/>
    <s v="51000-WAGES AND BENEFITS"/>
    <s v="51300-PERSONNEL BENEFITS"/>
    <n v="0"/>
    <n v="0"/>
    <n v="52955.3"/>
    <n v="0"/>
    <n v="-52955.3"/>
    <s v="N/A"/>
    <n v="0"/>
    <n v="0"/>
    <n v="0"/>
    <n v="0"/>
    <n v="0"/>
    <n v="0"/>
    <n v="0"/>
    <n v="0"/>
    <n v="29947.670000000002"/>
    <n v="4602.26"/>
    <n v="0"/>
    <n v="18405.37"/>
    <n v="0"/>
    <s v="OIRM CAPITAL PROJECTS"/>
    <x v="72"/>
    <s v="DPH OIRM  IT CAPITAL"/>
    <s v="DATA PROCESSING"/>
  </r>
  <r>
    <x v="1"/>
    <x v="72"/>
    <x v="13"/>
    <s v="51330"/>
    <s v="5188000"/>
    <x v="1"/>
    <x v="0"/>
    <s v="RETIREMENT"/>
    <s v="50000-PROGRAM EXPENDITURE BUDGET"/>
    <s v="51000-WAGES AND BENEFITS"/>
    <s v="51300-PERSONNEL BENEFITS"/>
    <n v="0"/>
    <n v="0"/>
    <n v="102740.87"/>
    <n v="0"/>
    <n v="-102740.87"/>
    <s v="N/A"/>
    <n v="0"/>
    <n v="0"/>
    <n v="0"/>
    <n v="0"/>
    <n v="0"/>
    <n v="0"/>
    <n v="46772.72"/>
    <n v="0"/>
    <n v="0"/>
    <n v="28360.22"/>
    <n v="0"/>
    <n v="27607.93"/>
    <n v="0"/>
    <s v="OIRM CAPITAL PROJECTS"/>
    <x v="72"/>
    <s v="DPH OIRM  IT CAPITAL"/>
    <s v="DATA PROCESSING"/>
  </r>
  <r>
    <x v="1"/>
    <x v="72"/>
    <x v="13"/>
    <s v="51355"/>
    <s v="5188000"/>
    <x v="0"/>
    <x v="0"/>
    <s v="FLEX BENEFIT CASHBACK"/>
    <s v="50000-PROGRAM EXPENDITURE BUDGET"/>
    <s v="51000-WAGES AND BENEFITS"/>
    <s v="51300-PERSONNEL BENEFITS"/>
    <n v="0"/>
    <n v="0"/>
    <n v="90.54"/>
    <n v="0"/>
    <n v="-90.54"/>
    <s v="N/A"/>
    <n v="0"/>
    <n v="0"/>
    <n v="0"/>
    <n v="0"/>
    <n v="0"/>
    <n v="0"/>
    <n v="0"/>
    <n v="0"/>
    <n v="0"/>
    <n v="0"/>
    <n v="0"/>
    <n v="90.54"/>
    <n v="0"/>
    <s v="OIRM CAPITAL PROJECTS"/>
    <x v="72"/>
    <s v="DPH OIRM  IT CAPITAL"/>
    <s v="DATA PROCESSING"/>
  </r>
  <r>
    <x v="1"/>
    <x v="72"/>
    <x v="13"/>
    <s v="51355"/>
    <s v="5188000"/>
    <x v="1"/>
    <x v="0"/>
    <s v="FLEX BENEFIT CASHBACK"/>
    <s v="50000-PROGRAM EXPENDITURE BUDGET"/>
    <s v="51000-WAGES AND BENEFITS"/>
    <s v="51300-PERSONNEL BENEFITS"/>
    <n v="0"/>
    <n v="0"/>
    <n v="749.82"/>
    <n v="0"/>
    <n v="-749.82"/>
    <s v="N/A"/>
    <n v="0"/>
    <n v="0"/>
    <n v="0"/>
    <n v="0"/>
    <n v="0"/>
    <n v="0"/>
    <n v="364.46"/>
    <n v="0"/>
    <n v="0"/>
    <n v="195"/>
    <n v="0"/>
    <n v="190.36"/>
    <n v="0"/>
    <s v="OIRM CAPITAL PROJECTS"/>
    <x v="72"/>
    <s v="DPH OIRM  IT CAPITAL"/>
    <s v="DATA PROCESSING"/>
  </r>
  <r>
    <x v="1"/>
    <x v="72"/>
    <x v="13"/>
    <s v="52110"/>
    <s v="5188000"/>
    <x v="0"/>
    <x v="0"/>
    <s v="OFFICE SUPPLIES"/>
    <s v="50000-PROGRAM EXPENDITURE BUDGET"/>
    <s v="52000-SUPPLIES"/>
    <m/>
    <n v="0"/>
    <n v="0"/>
    <n v="4135.07"/>
    <n v="0"/>
    <n v="-4135.07"/>
    <s v="N/A"/>
    <n v="0"/>
    <n v="0"/>
    <n v="0"/>
    <n v="0"/>
    <n v="0"/>
    <n v="0"/>
    <n v="0"/>
    <n v="0"/>
    <n v="535.52"/>
    <n v="0"/>
    <n v="0"/>
    <n v="3599.55"/>
    <n v="0"/>
    <s v="OIRM CAPITAL PROJECTS"/>
    <x v="72"/>
    <s v="DPH OIRM  IT CAPITAL"/>
    <s v="DATA PROCESSING"/>
  </r>
  <r>
    <x v="1"/>
    <x v="72"/>
    <x v="13"/>
    <s v="52110"/>
    <s v="5188000"/>
    <x v="1"/>
    <x v="0"/>
    <s v="OFFICE SUPPLIES"/>
    <s v="50000-PROGRAM EXPENDITURE BUDGET"/>
    <s v="52000-SUPPLIES"/>
    <m/>
    <n v="0"/>
    <n v="0"/>
    <n v="10434.73"/>
    <n v="0"/>
    <n v="-10434.73"/>
    <s v="N/A"/>
    <n v="0"/>
    <n v="0"/>
    <n v="0"/>
    <n v="0"/>
    <n v="0"/>
    <n v="0"/>
    <n v="3421.76"/>
    <n v="0"/>
    <n v="0"/>
    <n v="2315.08"/>
    <n v="0"/>
    <n v="4697.8900000000003"/>
    <n v="0"/>
    <s v="OIRM CAPITAL PROJECTS"/>
    <x v="72"/>
    <s v="DPH OIRM  IT CAPITAL"/>
    <s v="DATA PROCESSING"/>
  </r>
  <r>
    <x v="1"/>
    <x v="72"/>
    <x v="13"/>
    <s v="52180"/>
    <s v="5188000"/>
    <x v="0"/>
    <x v="0"/>
    <s v="MINOR ASSET NON CONTR LT 5K"/>
    <s v="50000-PROGRAM EXPENDITURE BUDGET"/>
    <s v="52000-SUPPLIES"/>
    <m/>
    <n v="0"/>
    <n v="0"/>
    <n v="1256.3500000000001"/>
    <n v="0"/>
    <n v="-1256.3500000000001"/>
    <s v="N/A"/>
    <n v="0"/>
    <n v="0"/>
    <n v="0"/>
    <n v="0"/>
    <n v="0"/>
    <n v="0"/>
    <n v="0"/>
    <n v="0"/>
    <n v="0"/>
    <n v="1256.3500000000001"/>
    <n v="0"/>
    <n v="0"/>
    <n v="0"/>
    <s v="OIRM CAPITAL PROJECTS"/>
    <x v="72"/>
    <s v="DPH OIRM  IT CAPITAL"/>
    <s v="DATA PROCESSING"/>
  </r>
  <r>
    <x v="1"/>
    <x v="72"/>
    <x v="13"/>
    <s v="52180"/>
    <s v="5188000"/>
    <x v="1"/>
    <x v="0"/>
    <s v="MINOR ASSET NON CONTR LT 5K"/>
    <s v="50000-PROGRAM EXPENDITURE BUDGET"/>
    <s v="52000-SUPPLIES"/>
    <m/>
    <n v="0"/>
    <n v="0"/>
    <n v="23351.15"/>
    <n v="0"/>
    <n v="-23351.15"/>
    <s v="N/A"/>
    <n v="0"/>
    <n v="0"/>
    <n v="0"/>
    <n v="0"/>
    <n v="0"/>
    <n v="0"/>
    <n v="20218.150000000001"/>
    <n v="0"/>
    <n v="0"/>
    <n v="3133"/>
    <n v="0"/>
    <n v="0"/>
    <n v="0"/>
    <s v="OIRM CAPITAL PROJECTS"/>
    <x v="72"/>
    <s v="DPH OIRM  IT CAPITAL"/>
    <s v="DATA PROCESSING"/>
  </r>
  <r>
    <x v="1"/>
    <x v="72"/>
    <x v="13"/>
    <s v="52181"/>
    <s v="5188000"/>
    <x v="0"/>
    <x v="0"/>
    <s v="INVENTORY EQUIP 5K UNDER"/>
    <s v="50000-PROGRAM EXPENDITURE BUDGET"/>
    <s v="52000-SUPPLIES"/>
    <m/>
    <n v="0"/>
    <n v="0"/>
    <n v="-1894.45"/>
    <n v="0"/>
    <n v="1894.45"/>
    <s v="N/A"/>
    <n v="0"/>
    <n v="0"/>
    <n v="0"/>
    <n v="0"/>
    <n v="0"/>
    <n v="0"/>
    <n v="0"/>
    <n v="0"/>
    <n v="0"/>
    <n v="0"/>
    <n v="0"/>
    <n v="-1894.45"/>
    <n v="0"/>
    <s v="OIRM CAPITAL PROJECTS"/>
    <x v="72"/>
    <s v="DPH OIRM  IT CAPITAL"/>
    <s v="DATA PROCESSING"/>
  </r>
  <r>
    <x v="1"/>
    <x v="72"/>
    <x v="13"/>
    <s v="52181"/>
    <s v="5188000"/>
    <x v="1"/>
    <x v="0"/>
    <s v="INVENTORY EQUIP 5K UNDER"/>
    <s v="50000-PROGRAM EXPENDITURE BUDGET"/>
    <s v="52000-SUPPLIES"/>
    <m/>
    <n v="0"/>
    <n v="0"/>
    <n v="4648.28"/>
    <n v="0"/>
    <n v="-4648.28"/>
    <s v="N/A"/>
    <n v="0"/>
    <n v="0"/>
    <n v="0"/>
    <n v="0"/>
    <n v="0"/>
    <n v="0"/>
    <n v="4648.28"/>
    <n v="0"/>
    <n v="0"/>
    <n v="0"/>
    <n v="0"/>
    <n v="0"/>
    <n v="0"/>
    <s v="OIRM CAPITAL PROJECTS"/>
    <x v="72"/>
    <s v="DPH OIRM  IT CAPITAL"/>
    <s v="DATA PROCESSING"/>
  </r>
  <r>
    <x v="1"/>
    <x v="72"/>
    <x v="13"/>
    <s v="52189"/>
    <s v="5188000"/>
    <x v="0"/>
    <x v="0"/>
    <s v="SOFTWARE NONCAP"/>
    <s v="50000-PROGRAM EXPENDITURE BUDGET"/>
    <s v="52000-SUPPLIES"/>
    <m/>
    <n v="0"/>
    <n v="0"/>
    <n v="13856.83"/>
    <n v="0"/>
    <n v="-13856.83"/>
    <s v="N/A"/>
    <n v="0"/>
    <n v="0"/>
    <n v="0"/>
    <n v="0"/>
    <n v="0"/>
    <n v="0"/>
    <n v="0"/>
    <n v="0"/>
    <n v="962.68000000000006"/>
    <n v="0"/>
    <n v="0"/>
    <n v="12894.15"/>
    <n v="0"/>
    <s v="OIRM CAPITAL PROJECTS"/>
    <x v="72"/>
    <s v="DPH OIRM  IT CAPITAL"/>
    <s v="DATA PROCESSING"/>
  </r>
  <r>
    <x v="1"/>
    <x v="72"/>
    <x v="13"/>
    <s v="52189"/>
    <s v="5188000"/>
    <x v="1"/>
    <x v="0"/>
    <s v="SOFTWARE NONCAP"/>
    <s v="50000-PROGRAM EXPENDITURE BUDGET"/>
    <s v="52000-SUPPLIES"/>
    <m/>
    <n v="0"/>
    <n v="0"/>
    <n v="398.93"/>
    <n v="0"/>
    <n v="-398.93"/>
    <s v="N/A"/>
    <n v="0"/>
    <n v="0"/>
    <n v="0"/>
    <n v="0"/>
    <n v="0"/>
    <n v="0"/>
    <n v="0"/>
    <n v="0"/>
    <n v="0"/>
    <n v="398.93"/>
    <n v="0"/>
    <n v="0"/>
    <n v="0"/>
    <s v="OIRM CAPITAL PROJECTS"/>
    <x v="72"/>
    <s v="DPH OIRM  IT CAPITAL"/>
    <s v="DATA PROCESSING"/>
  </r>
  <r>
    <x v="1"/>
    <x v="72"/>
    <x v="13"/>
    <s v="52190"/>
    <s v="5188000"/>
    <x v="0"/>
    <x v="0"/>
    <s v="SUPPLIES IT"/>
    <s v="50000-PROGRAM EXPENDITURE BUDGET"/>
    <s v="52000-SUPPLIES"/>
    <m/>
    <n v="0"/>
    <n v="0"/>
    <n v="65868.53"/>
    <n v="0"/>
    <n v="-65868.53"/>
    <s v="N/A"/>
    <n v="0"/>
    <n v="0"/>
    <n v="0"/>
    <n v="0"/>
    <n v="0"/>
    <n v="0"/>
    <n v="0"/>
    <n v="0"/>
    <n v="10127.030000000001"/>
    <n v="423.04"/>
    <n v="0"/>
    <n v="55318.46"/>
    <n v="0"/>
    <s v="OIRM CAPITAL PROJECTS"/>
    <x v="72"/>
    <s v="DPH OIRM  IT CAPITAL"/>
    <s v="DATA PROCESSING"/>
  </r>
  <r>
    <x v="1"/>
    <x v="72"/>
    <x v="13"/>
    <s v="52190"/>
    <s v="5188000"/>
    <x v="1"/>
    <x v="0"/>
    <s v="SUPPLIES IT"/>
    <s v="50000-PROGRAM EXPENDITURE BUDGET"/>
    <s v="52000-SUPPLIES"/>
    <m/>
    <n v="0"/>
    <n v="0"/>
    <n v="39406.950000000004"/>
    <n v="0"/>
    <n v="-39406.950000000004"/>
    <s v="N/A"/>
    <n v="0"/>
    <n v="0"/>
    <n v="0"/>
    <n v="0"/>
    <n v="0"/>
    <n v="0"/>
    <n v="17358.599999999999"/>
    <n v="0"/>
    <n v="0"/>
    <n v="2266.5700000000002"/>
    <n v="0"/>
    <n v="19781.78"/>
    <n v="0"/>
    <s v="OIRM CAPITAL PROJECTS"/>
    <x v="72"/>
    <s v="DPH OIRM  IT CAPITAL"/>
    <s v="DATA PROCESSING"/>
  </r>
  <r>
    <x v="1"/>
    <x v="72"/>
    <x v="13"/>
    <s v="52202"/>
    <s v="5188000"/>
    <x v="0"/>
    <x v="0"/>
    <s v="SUPPLIES MISCELLANEOUS"/>
    <s v="50000-PROGRAM EXPENDITURE BUDGET"/>
    <s v="52000-SUPPLIES"/>
    <m/>
    <n v="0"/>
    <n v="0"/>
    <n v="3791.9500000000003"/>
    <n v="0"/>
    <n v="-3791.9500000000003"/>
    <s v="N/A"/>
    <n v="0"/>
    <n v="0"/>
    <n v="0"/>
    <n v="0"/>
    <n v="0"/>
    <n v="0"/>
    <n v="0"/>
    <n v="0"/>
    <n v="3712.05"/>
    <n v="79.900000000000006"/>
    <n v="0"/>
    <n v="0"/>
    <n v="0"/>
    <s v="OIRM CAPITAL PROJECTS"/>
    <x v="72"/>
    <s v="DPH OIRM  IT CAPITAL"/>
    <s v="DATA PROCESSING"/>
  </r>
  <r>
    <x v="1"/>
    <x v="72"/>
    <x v="13"/>
    <s v="52202"/>
    <s v="5188000"/>
    <x v="1"/>
    <x v="0"/>
    <s v="SUPPLIES MISCELLANEOUS"/>
    <s v="50000-PROGRAM EXPENDITURE BUDGET"/>
    <s v="52000-SUPPLIES"/>
    <m/>
    <n v="0"/>
    <n v="0"/>
    <n v="5352.92"/>
    <n v="0"/>
    <n v="-5352.92"/>
    <s v="N/A"/>
    <n v="0"/>
    <n v="0"/>
    <n v="0"/>
    <n v="0"/>
    <n v="0"/>
    <n v="0"/>
    <n v="0"/>
    <n v="0"/>
    <n v="0"/>
    <n v="0"/>
    <n v="0"/>
    <n v="5352.92"/>
    <n v="0"/>
    <s v="OIRM CAPITAL PROJECTS"/>
    <x v="72"/>
    <s v="DPH OIRM  IT CAPITAL"/>
    <s v="DATA PROCESSING"/>
  </r>
  <r>
    <x v="1"/>
    <x v="72"/>
    <x v="13"/>
    <s v="52208"/>
    <s v="5188000"/>
    <x v="1"/>
    <x v="0"/>
    <s v="SUPPLIES UNIFORMS CLOTHING"/>
    <s v="50000-PROGRAM EXPENDITURE BUDGET"/>
    <s v="52000-SUPPLIES"/>
    <m/>
    <n v="0"/>
    <n v="0"/>
    <n v="547.4"/>
    <n v="0"/>
    <n v="-547.4"/>
    <s v="N/A"/>
    <n v="0"/>
    <n v="0"/>
    <n v="0"/>
    <n v="0"/>
    <n v="0"/>
    <n v="0"/>
    <n v="547.4"/>
    <n v="0"/>
    <n v="0"/>
    <n v="0"/>
    <n v="0"/>
    <n v="0"/>
    <n v="0"/>
    <s v="OIRM CAPITAL PROJECTS"/>
    <x v="72"/>
    <s v="DPH OIRM  IT CAPITAL"/>
    <s v="DATA PROCESSING"/>
  </r>
  <r>
    <x v="1"/>
    <x v="72"/>
    <x v="13"/>
    <s v="52222"/>
    <s v="5188000"/>
    <x v="0"/>
    <x v="0"/>
    <s v="SUPPLIES COMMUNICATIONS"/>
    <s v="50000-PROGRAM EXPENDITURE BUDGET"/>
    <s v="52000-SUPPLIES"/>
    <m/>
    <n v="0"/>
    <n v="0"/>
    <n v="606.55000000000007"/>
    <n v="0"/>
    <n v="-606.55000000000007"/>
    <s v="N/A"/>
    <n v="0"/>
    <n v="0"/>
    <n v="0"/>
    <n v="0"/>
    <n v="0"/>
    <n v="0"/>
    <n v="0"/>
    <n v="0"/>
    <n v="497.06"/>
    <n v="0"/>
    <n v="0"/>
    <n v="109.49000000000001"/>
    <n v="0"/>
    <s v="OIRM CAPITAL PROJECTS"/>
    <x v="72"/>
    <s v="DPH OIRM  IT CAPITAL"/>
    <s v="DATA PROCESSING"/>
  </r>
  <r>
    <x v="1"/>
    <x v="72"/>
    <x v="13"/>
    <s v="52222"/>
    <s v="5188000"/>
    <x v="1"/>
    <x v="0"/>
    <s v="SUPPLIES COMMUNICATIONS"/>
    <s v="50000-PROGRAM EXPENDITURE BUDGET"/>
    <s v="52000-SUPPLIES"/>
    <m/>
    <n v="0"/>
    <n v="0"/>
    <n v="1287.06"/>
    <n v="0"/>
    <n v="-1287.06"/>
    <s v="N/A"/>
    <n v="0"/>
    <n v="0"/>
    <n v="0"/>
    <n v="0"/>
    <n v="0"/>
    <n v="0"/>
    <n v="476.79"/>
    <n v="0"/>
    <n v="0"/>
    <n v="0"/>
    <n v="0"/>
    <n v="810.27"/>
    <n v="0"/>
    <s v="OIRM CAPITAL PROJECTS"/>
    <x v="72"/>
    <s v="DPH OIRM  IT CAPITAL"/>
    <s v="DATA PROCESSING"/>
  </r>
  <r>
    <x v="1"/>
    <x v="72"/>
    <x v="13"/>
    <s v="52290"/>
    <s v="5188000"/>
    <x v="0"/>
    <x v="0"/>
    <s v="MISC OPERATING SUPPLIES"/>
    <s v="50000-PROGRAM EXPENDITURE BUDGET"/>
    <s v="52000-SUPPLIES"/>
    <m/>
    <n v="0"/>
    <n v="0"/>
    <n v="513.23"/>
    <n v="0"/>
    <n v="-513.23"/>
    <s v="N/A"/>
    <n v="0"/>
    <n v="0"/>
    <n v="0"/>
    <n v="0"/>
    <n v="0"/>
    <n v="0"/>
    <n v="0"/>
    <n v="0"/>
    <n v="235.82"/>
    <n v="0"/>
    <n v="0"/>
    <n v="277.41000000000003"/>
    <n v="0"/>
    <s v="OIRM CAPITAL PROJECTS"/>
    <x v="72"/>
    <s v="DPH OIRM  IT CAPITAL"/>
    <s v="DATA PROCESSING"/>
  </r>
  <r>
    <x v="1"/>
    <x v="72"/>
    <x v="13"/>
    <s v="52290"/>
    <s v="5188000"/>
    <x v="1"/>
    <x v="0"/>
    <s v="MISC OPERATING SUPPLIES"/>
    <s v="50000-PROGRAM EXPENDITURE BUDGET"/>
    <s v="52000-SUPPLIES"/>
    <m/>
    <n v="0"/>
    <n v="0"/>
    <n v="0"/>
    <n v="0"/>
    <n v="0"/>
    <s v="N/A"/>
    <n v="0"/>
    <n v="0"/>
    <n v="0"/>
    <n v="0"/>
    <n v="0"/>
    <n v="0"/>
    <n v="0"/>
    <n v="0"/>
    <n v="0"/>
    <n v="0"/>
    <n v="0"/>
    <n v="0"/>
    <n v="0"/>
    <s v="OIRM CAPITAL PROJECTS"/>
    <x v="72"/>
    <s v="DPH OIRM  IT CAPITAL"/>
    <s v="DATA PROCESSING"/>
  </r>
  <r>
    <x v="1"/>
    <x v="72"/>
    <x v="13"/>
    <s v="53102"/>
    <s v="5188000"/>
    <x v="1"/>
    <x v="0"/>
    <s v="PROFESSIONAL SERVICES"/>
    <s v="50000-PROGRAM EXPENDITURE BUDGET"/>
    <s v="53000-SERVICES-OTHER CHARGES"/>
    <m/>
    <n v="0"/>
    <n v="0"/>
    <n v="567.54"/>
    <n v="0"/>
    <n v="-567.54"/>
    <s v="N/A"/>
    <n v="0"/>
    <n v="0"/>
    <n v="0"/>
    <n v="0"/>
    <n v="0"/>
    <n v="0"/>
    <n v="552.98"/>
    <n v="0"/>
    <n v="0"/>
    <n v="14.56"/>
    <n v="0"/>
    <n v="0"/>
    <n v="0"/>
    <s v="OIRM CAPITAL PROJECTS"/>
    <x v="72"/>
    <s v="DPH OIRM  IT CAPITAL"/>
    <s v="DATA PROCESSING"/>
  </r>
  <r>
    <x v="1"/>
    <x v="72"/>
    <x v="13"/>
    <s v="53104"/>
    <s v="5188000"/>
    <x v="1"/>
    <x v="0"/>
    <s v="CONSULTANT SERVICES"/>
    <s v="50000-PROGRAM EXPENDITURE BUDGET"/>
    <s v="53000-SERVICES-OTHER CHARGES"/>
    <m/>
    <n v="0"/>
    <n v="0"/>
    <n v="32097.96"/>
    <n v="0"/>
    <n v="-32097.96"/>
    <s v="N/A"/>
    <n v="0"/>
    <n v="0"/>
    <n v="0"/>
    <n v="0"/>
    <n v="0"/>
    <n v="0"/>
    <n v="32097.96"/>
    <n v="0"/>
    <n v="0"/>
    <n v="0"/>
    <n v="0"/>
    <n v="0"/>
    <n v="0"/>
    <s v="OIRM CAPITAL PROJECTS"/>
    <x v="72"/>
    <s v="DPH OIRM  IT CAPITAL"/>
    <s v="DATA PROCESSING"/>
  </r>
  <r>
    <x v="1"/>
    <x v="72"/>
    <x v="13"/>
    <s v="53105"/>
    <s v="5188000"/>
    <x v="0"/>
    <x v="0"/>
    <s v="OTHER CONTRACTUAL PROF SVCS"/>
    <s v="50000-PROGRAM EXPENDITURE BUDGET"/>
    <s v="53000-SERVICES-OTHER CHARGES"/>
    <m/>
    <n v="0"/>
    <n v="0"/>
    <n v="35"/>
    <n v="0"/>
    <n v="-35"/>
    <s v="N/A"/>
    <n v="0"/>
    <n v="0"/>
    <n v="0"/>
    <n v="0"/>
    <n v="0"/>
    <n v="0"/>
    <n v="0"/>
    <n v="0"/>
    <n v="0"/>
    <n v="0"/>
    <n v="0"/>
    <n v="35"/>
    <n v="0"/>
    <s v="OIRM CAPITAL PROJECTS"/>
    <x v="72"/>
    <s v="DPH OIRM  IT CAPITAL"/>
    <s v="DATA PROCESSING"/>
  </r>
  <r>
    <x v="1"/>
    <x v="72"/>
    <x v="13"/>
    <s v="53105"/>
    <s v="5188000"/>
    <x v="1"/>
    <x v="0"/>
    <s v="OTHER CONTRACTUAL PROF SVCS"/>
    <s v="50000-PROGRAM EXPENDITURE BUDGET"/>
    <s v="53000-SERVICES-OTHER CHARGES"/>
    <m/>
    <n v="0"/>
    <n v="0"/>
    <n v="0"/>
    <n v="0"/>
    <n v="0"/>
    <s v="N/A"/>
    <n v="0"/>
    <n v="0"/>
    <n v="0"/>
    <n v="0"/>
    <n v="0"/>
    <n v="0"/>
    <n v="0"/>
    <n v="0"/>
    <n v="0"/>
    <n v="0"/>
    <n v="0"/>
    <n v="0"/>
    <n v="0"/>
    <s v="OIRM CAPITAL PROJECTS"/>
    <x v="72"/>
    <s v="DPH OIRM  IT CAPITAL"/>
    <s v="DATA PROCESSING"/>
  </r>
  <r>
    <x v="1"/>
    <x v="72"/>
    <x v="13"/>
    <s v="53106"/>
    <s v="5188000"/>
    <x v="1"/>
    <x v="0"/>
    <s v="PROFESSIONAL SERVICES IT"/>
    <s v="50000-PROGRAM EXPENDITURE BUDGET"/>
    <s v="53000-SERVICES-OTHER CHARGES"/>
    <m/>
    <n v="0"/>
    <n v="0"/>
    <n v="89789"/>
    <n v="0"/>
    <n v="-89789"/>
    <s v="N/A"/>
    <n v="0"/>
    <n v="0"/>
    <n v="0"/>
    <n v="0"/>
    <n v="0"/>
    <n v="0"/>
    <n v="0"/>
    <n v="0"/>
    <n v="0"/>
    <n v="0"/>
    <n v="0"/>
    <n v="89789"/>
    <n v="0"/>
    <s v="OIRM CAPITAL PROJECTS"/>
    <x v="72"/>
    <s v="DPH OIRM  IT CAPITAL"/>
    <s v="DATA PROCESSING"/>
  </r>
  <r>
    <x v="1"/>
    <x v="72"/>
    <x v="13"/>
    <s v="53108"/>
    <s v="5188000"/>
    <x v="1"/>
    <x v="0"/>
    <s v="CONSTRUCTION CONTRACTS"/>
    <s v="50000-PROGRAM EXPENDITURE BUDGET"/>
    <s v="53000-SERVICES-OTHER CHARGES"/>
    <m/>
    <n v="0"/>
    <n v="0"/>
    <n v="30548.04"/>
    <n v="0"/>
    <n v="-30548.04"/>
    <s v="N/A"/>
    <n v="0"/>
    <n v="0"/>
    <n v="0"/>
    <n v="0"/>
    <n v="0"/>
    <n v="0"/>
    <n v="30548.04"/>
    <n v="0"/>
    <n v="0"/>
    <n v="0"/>
    <n v="0"/>
    <n v="0"/>
    <n v="0"/>
    <s v="OIRM CAPITAL PROJECTS"/>
    <x v="72"/>
    <s v="DPH OIRM  IT CAPITAL"/>
    <s v="DATA PROCESSING"/>
  </r>
  <r>
    <x v="1"/>
    <x v="72"/>
    <x v="13"/>
    <s v="53120"/>
    <s v="5188000"/>
    <x v="0"/>
    <x v="0"/>
    <s v="MISCELLANEOUS SERVICES"/>
    <s v="50000-PROGRAM EXPENDITURE BUDGET"/>
    <s v="53000-SERVICES-OTHER CHARGES"/>
    <m/>
    <n v="0"/>
    <n v="0"/>
    <n v="18186.12"/>
    <n v="0"/>
    <n v="-18186.12"/>
    <s v="N/A"/>
    <n v="0"/>
    <n v="0"/>
    <n v="0"/>
    <n v="0"/>
    <n v="0"/>
    <n v="0"/>
    <n v="0"/>
    <n v="0"/>
    <n v="0"/>
    <n v="0"/>
    <n v="0"/>
    <n v="18186.12"/>
    <n v="0"/>
    <s v="OIRM CAPITAL PROJECTS"/>
    <x v="72"/>
    <s v="DPH OIRM  IT CAPITAL"/>
    <s v="DATA PROCESSING"/>
  </r>
  <r>
    <x v="1"/>
    <x v="72"/>
    <x v="13"/>
    <s v="53120"/>
    <s v="5188000"/>
    <x v="1"/>
    <x v="0"/>
    <s v="MISCELLANEOUS SERVICES"/>
    <s v="50000-PROGRAM EXPENDITURE BUDGET"/>
    <s v="53000-SERVICES-OTHER CHARGES"/>
    <m/>
    <n v="0"/>
    <n v="0"/>
    <n v="2101.64"/>
    <n v="5667.72"/>
    <n v="-7769.3600000000006"/>
    <s v="N/A"/>
    <n v="0"/>
    <n v="0"/>
    <n v="0"/>
    <n v="0"/>
    <n v="0"/>
    <n v="0"/>
    <n v="1211.6400000000001"/>
    <n v="0"/>
    <n v="0"/>
    <n v="875"/>
    <n v="0"/>
    <n v="15"/>
    <n v="0"/>
    <s v="OIRM CAPITAL PROJECTS"/>
    <x v="72"/>
    <s v="DPH OIRM  IT CAPITAL"/>
    <s v="DATA PROCESSING"/>
  </r>
  <r>
    <x v="1"/>
    <x v="72"/>
    <x v="13"/>
    <s v="53210"/>
    <s v="5188000"/>
    <x v="1"/>
    <x v="0"/>
    <s v="SERVICES COMMUNICATIONS"/>
    <s v="50000-PROGRAM EXPENDITURE BUDGET"/>
    <s v="53000-SERVICES-OTHER CHARGES"/>
    <m/>
    <n v="0"/>
    <n v="0"/>
    <n v="35"/>
    <n v="0"/>
    <n v="-35"/>
    <s v="N/A"/>
    <n v="0"/>
    <n v="0"/>
    <n v="0"/>
    <n v="0"/>
    <n v="0"/>
    <n v="0"/>
    <n v="0"/>
    <n v="0"/>
    <n v="0"/>
    <n v="0"/>
    <n v="0"/>
    <n v="35"/>
    <n v="0"/>
    <s v="OIRM CAPITAL PROJECTS"/>
    <x v="72"/>
    <s v="DPH OIRM  IT CAPITAL"/>
    <s v="DATA PROCESSING"/>
  </r>
  <r>
    <x v="1"/>
    <x v="72"/>
    <x v="13"/>
    <s v="53212"/>
    <s v="5188000"/>
    <x v="0"/>
    <x v="0"/>
    <s v="SERVICES COMMUNICATIONS TELECOM ONGOING CHRG"/>
    <s v="50000-PROGRAM EXPENDITURE BUDGET"/>
    <s v="53000-SERVICES-OTHER CHARGES"/>
    <m/>
    <n v="0"/>
    <n v="0"/>
    <n v="9.0299999999999994"/>
    <n v="0"/>
    <n v="-9.0299999999999994"/>
    <s v="N/A"/>
    <n v="0"/>
    <n v="0"/>
    <n v="0"/>
    <n v="0"/>
    <n v="0"/>
    <n v="0"/>
    <n v="0"/>
    <n v="0"/>
    <n v="0"/>
    <n v="0"/>
    <n v="0"/>
    <n v="9.0299999999999994"/>
    <n v="0"/>
    <s v="OIRM CAPITAL PROJECTS"/>
    <x v="72"/>
    <s v="DPH OIRM  IT CAPITAL"/>
    <s v="DATA PROCESSING"/>
  </r>
  <r>
    <x v="1"/>
    <x v="72"/>
    <x v="13"/>
    <s v="53212"/>
    <s v="5188000"/>
    <x v="1"/>
    <x v="0"/>
    <s v="SERVICES COMMUNICATIONS TELECOM ONGOING CHRG"/>
    <s v="50000-PROGRAM EXPENDITURE BUDGET"/>
    <s v="53000-SERVICES-OTHER CHARGES"/>
    <m/>
    <n v="0"/>
    <n v="0"/>
    <n v="10.91"/>
    <n v="0"/>
    <n v="-10.91"/>
    <s v="N/A"/>
    <n v="0"/>
    <n v="0"/>
    <n v="0"/>
    <n v="0"/>
    <n v="0"/>
    <n v="0"/>
    <n v="10.91"/>
    <n v="0"/>
    <n v="0"/>
    <n v="0"/>
    <n v="0"/>
    <n v="0"/>
    <n v="0"/>
    <s v="OIRM CAPITAL PROJECTS"/>
    <x v="72"/>
    <s v="DPH OIRM  IT CAPITAL"/>
    <s v="DATA PROCESSING"/>
  </r>
  <r>
    <x v="1"/>
    <x v="72"/>
    <x v="13"/>
    <s v="53213"/>
    <s v="5188000"/>
    <x v="0"/>
    <x v="0"/>
    <s v="SERVICES COMMUNICATIONS CELL PHONE PAGER SVC"/>
    <s v="50000-PROGRAM EXPENDITURE BUDGET"/>
    <s v="53000-SERVICES-OTHER CHARGES"/>
    <m/>
    <n v="0"/>
    <n v="0"/>
    <n v="1920.4"/>
    <n v="0"/>
    <n v="-1920.4"/>
    <s v="N/A"/>
    <n v="0"/>
    <n v="0"/>
    <n v="0"/>
    <n v="0"/>
    <n v="0"/>
    <n v="0"/>
    <n v="0"/>
    <n v="0"/>
    <n v="941.21"/>
    <n v="232.56"/>
    <n v="0"/>
    <n v="746.63"/>
    <n v="0"/>
    <s v="OIRM CAPITAL PROJECTS"/>
    <x v="72"/>
    <s v="DPH OIRM  IT CAPITAL"/>
    <s v="DATA PROCESSING"/>
  </r>
  <r>
    <x v="1"/>
    <x v="72"/>
    <x v="13"/>
    <s v="53213"/>
    <s v="5188000"/>
    <x v="1"/>
    <x v="0"/>
    <s v="SERVICES COMMUNICATIONS CELL PHONE PAGER SVC"/>
    <s v="50000-PROGRAM EXPENDITURE BUDGET"/>
    <s v="53000-SERVICES-OTHER CHARGES"/>
    <m/>
    <n v="0"/>
    <n v="0"/>
    <n v="7921"/>
    <n v="0"/>
    <n v="-7921"/>
    <s v="N/A"/>
    <n v="0"/>
    <n v="0"/>
    <n v="0"/>
    <n v="0"/>
    <n v="0"/>
    <n v="0"/>
    <n v="3394.14"/>
    <n v="0"/>
    <n v="0"/>
    <n v="2250.91"/>
    <n v="0"/>
    <n v="2275.9500000000003"/>
    <n v="0"/>
    <s v="OIRM CAPITAL PROJECTS"/>
    <x v="72"/>
    <s v="DPH OIRM  IT CAPITAL"/>
    <s v="DATA PROCESSING"/>
  </r>
  <r>
    <x v="1"/>
    <x v="72"/>
    <x v="13"/>
    <s v="53220"/>
    <s v="5188000"/>
    <x v="0"/>
    <x v="0"/>
    <s v="POSTAGE"/>
    <s v="50000-PROGRAM EXPENDITURE BUDGET"/>
    <s v="53000-SERVICES-OTHER CHARGES"/>
    <m/>
    <n v="0"/>
    <n v="0"/>
    <n v="3.8200000000000003"/>
    <n v="0"/>
    <n v="-3.8200000000000003"/>
    <s v="N/A"/>
    <n v="0"/>
    <n v="0"/>
    <n v="0"/>
    <n v="0"/>
    <n v="0"/>
    <n v="0"/>
    <n v="0"/>
    <n v="0"/>
    <n v="2.2400000000000002"/>
    <n v="0"/>
    <n v="0"/>
    <n v="1.58"/>
    <n v="0"/>
    <s v="OIRM CAPITAL PROJECTS"/>
    <x v="72"/>
    <s v="DPH OIRM  IT CAPITAL"/>
    <s v="DATA PROCESSING"/>
  </r>
  <r>
    <x v="1"/>
    <x v="72"/>
    <x v="13"/>
    <s v="53220"/>
    <s v="5188000"/>
    <x v="1"/>
    <x v="0"/>
    <s v="POSTAGE"/>
    <s v="50000-PROGRAM EXPENDITURE BUDGET"/>
    <s v="53000-SERVICES-OTHER CHARGES"/>
    <m/>
    <n v="0"/>
    <n v="0"/>
    <n v="5.05"/>
    <n v="0"/>
    <n v="-5.05"/>
    <s v="N/A"/>
    <n v="0"/>
    <n v="0"/>
    <n v="0"/>
    <n v="0"/>
    <n v="0"/>
    <n v="0"/>
    <n v="5.05"/>
    <n v="0"/>
    <n v="0"/>
    <n v="0"/>
    <n v="0"/>
    <n v="0"/>
    <n v="0"/>
    <s v="OIRM CAPITAL PROJECTS"/>
    <x v="72"/>
    <s v="DPH OIRM  IT CAPITAL"/>
    <s v="DATA PROCESSING"/>
  </r>
  <r>
    <x v="1"/>
    <x v="72"/>
    <x v="13"/>
    <s v="53310"/>
    <s v="5188000"/>
    <x v="0"/>
    <x v="0"/>
    <s v="TRAVEL SUBSISTENCE IN STATE"/>
    <s v="50000-PROGRAM EXPENDITURE BUDGET"/>
    <s v="53000-SERVICES-OTHER CHARGES"/>
    <m/>
    <n v="0"/>
    <n v="0"/>
    <n v="17"/>
    <n v="0"/>
    <n v="-17"/>
    <s v="N/A"/>
    <n v="0"/>
    <n v="0"/>
    <n v="0"/>
    <n v="0"/>
    <n v="0"/>
    <n v="0"/>
    <n v="0"/>
    <n v="0"/>
    <n v="17"/>
    <n v="0"/>
    <n v="0"/>
    <n v="0"/>
    <n v="0"/>
    <s v="OIRM CAPITAL PROJECTS"/>
    <x v="72"/>
    <s v="DPH OIRM  IT CAPITAL"/>
    <s v="DATA PROCESSING"/>
  </r>
  <r>
    <x v="1"/>
    <x v="72"/>
    <x v="13"/>
    <s v="53310"/>
    <s v="5188000"/>
    <x v="1"/>
    <x v="0"/>
    <s v="TRAVEL SUBSISTENCE IN STATE"/>
    <s v="50000-PROGRAM EXPENDITURE BUDGET"/>
    <s v="53000-SERVICES-OTHER CHARGES"/>
    <m/>
    <n v="0"/>
    <n v="0"/>
    <n v="0"/>
    <n v="0"/>
    <n v="0"/>
    <s v="N/A"/>
    <n v="0"/>
    <n v="0"/>
    <n v="0"/>
    <n v="0"/>
    <n v="0"/>
    <n v="0"/>
    <n v="0"/>
    <n v="0"/>
    <n v="0"/>
    <n v="0"/>
    <n v="0"/>
    <n v="0"/>
    <n v="0"/>
    <s v="OIRM CAPITAL PROJECTS"/>
    <x v="72"/>
    <s v="DPH OIRM  IT CAPITAL"/>
    <s v="DATA PROCESSING"/>
  </r>
  <r>
    <x v="1"/>
    <x v="72"/>
    <x v="13"/>
    <s v="53311"/>
    <s v="5188000"/>
    <x v="0"/>
    <x v="0"/>
    <s v="TRAVEL SUBSISTENCE OUT OF STATE"/>
    <s v="50000-PROGRAM EXPENDITURE BUDGET"/>
    <s v="53000-SERVICES-OTHER CHARGES"/>
    <m/>
    <n v="0"/>
    <n v="0"/>
    <n v="1638.2"/>
    <n v="0"/>
    <n v="-1638.2"/>
    <s v="N/A"/>
    <n v="0"/>
    <n v="0"/>
    <n v="0"/>
    <n v="0"/>
    <n v="0"/>
    <n v="0"/>
    <n v="0"/>
    <n v="0"/>
    <n v="601.94000000000005"/>
    <n v="0"/>
    <n v="0"/>
    <n v="1036.26"/>
    <n v="0"/>
    <s v="OIRM CAPITAL PROJECTS"/>
    <x v="72"/>
    <s v="DPH OIRM  IT CAPITAL"/>
    <s v="DATA PROCESSING"/>
  </r>
  <r>
    <x v="1"/>
    <x v="72"/>
    <x v="13"/>
    <s v="53311"/>
    <s v="5188000"/>
    <x v="1"/>
    <x v="0"/>
    <s v="TRAVEL SUBSISTENCE OUT OF STATE"/>
    <s v="50000-PROGRAM EXPENDITURE BUDGET"/>
    <s v="53000-SERVICES-OTHER CHARGES"/>
    <m/>
    <n v="0"/>
    <n v="0"/>
    <n v="5311.38"/>
    <n v="0"/>
    <n v="-5311.38"/>
    <s v="N/A"/>
    <n v="0"/>
    <n v="0"/>
    <n v="0"/>
    <n v="0"/>
    <n v="0"/>
    <n v="0"/>
    <n v="4778.9400000000005"/>
    <n v="0"/>
    <n v="0"/>
    <n v="0"/>
    <n v="0"/>
    <n v="532.44000000000005"/>
    <n v="0"/>
    <s v="OIRM CAPITAL PROJECTS"/>
    <x v="72"/>
    <s v="DPH OIRM  IT CAPITAL"/>
    <s v="DATA PROCESSING"/>
  </r>
  <r>
    <x v="1"/>
    <x v="72"/>
    <x v="13"/>
    <s v="53330"/>
    <s v="5188000"/>
    <x v="0"/>
    <x v="0"/>
    <s v="PURCHASED TRANSPORTATION"/>
    <s v="50000-PROGRAM EXPENDITURE BUDGET"/>
    <s v="53000-SERVICES-OTHER CHARGES"/>
    <m/>
    <n v="0"/>
    <n v="0"/>
    <n v="1122.8399999999999"/>
    <n v="0"/>
    <n v="-1122.8399999999999"/>
    <s v="N/A"/>
    <n v="0"/>
    <n v="0"/>
    <n v="0"/>
    <n v="0"/>
    <n v="0"/>
    <n v="0"/>
    <n v="0"/>
    <n v="0"/>
    <n v="614.64"/>
    <n v="236.9"/>
    <n v="0"/>
    <n v="271.3"/>
    <n v="0"/>
    <s v="OIRM CAPITAL PROJECTS"/>
    <x v="72"/>
    <s v="DPH OIRM  IT CAPITAL"/>
    <s v="DATA PROCESSING"/>
  </r>
  <r>
    <x v="1"/>
    <x v="72"/>
    <x v="13"/>
    <s v="53330"/>
    <s v="5188000"/>
    <x v="1"/>
    <x v="0"/>
    <s v="PURCHASED TRANSPORTATION"/>
    <s v="50000-PROGRAM EXPENDITURE BUDGET"/>
    <s v="53000-SERVICES-OTHER CHARGES"/>
    <m/>
    <n v="0"/>
    <n v="0"/>
    <n v="1193.57"/>
    <n v="0"/>
    <n v="-1193.57"/>
    <s v="N/A"/>
    <n v="0"/>
    <n v="0"/>
    <n v="0"/>
    <n v="0"/>
    <n v="0"/>
    <n v="0"/>
    <n v="1079.57"/>
    <n v="0"/>
    <n v="0"/>
    <n v="48"/>
    <n v="0"/>
    <n v="66"/>
    <n v="0"/>
    <s v="OIRM CAPITAL PROJECTS"/>
    <x v="72"/>
    <s v="DPH OIRM  IT CAPITAL"/>
    <s v="DATA PROCESSING"/>
  </r>
  <r>
    <x v="1"/>
    <x v="72"/>
    <x v="13"/>
    <s v="53712"/>
    <s v="5188000"/>
    <x v="0"/>
    <x v="0"/>
    <s v="RENT LEASE COPY MACHINE"/>
    <s v="50000-PROGRAM EXPENDITURE BUDGET"/>
    <s v="53000-SERVICES-OTHER CHARGES"/>
    <m/>
    <n v="0"/>
    <n v="0"/>
    <n v="880.52"/>
    <n v="0"/>
    <n v="-880.52"/>
    <s v="N/A"/>
    <n v="0"/>
    <n v="0"/>
    <n v="0"/>
    <n v="0"/>
    <n v="0"/>
    <n v="0"/>
    <n v="0"/>
    <n v="0"/>
    <n v="0"/>
    <n v="0"/>
    <n v="0"/>
    <n v="880.52"/>
    <n v="0"/>
    <s v="OIRM CAPITAL PROJECTS"/>
    <x v="72"/>
    <s v="DPH OIRM  IT CAPITAL"/>
    <s v="DATA PROCESSING"/>
  </r>
  <r>
    <x v="1"/>
    <x v="72"/>
    <x v="13"/>
    <s v="53712"/>
    <s v="5188000"/>
    <x v="1"/>
    <x v="0"/>
    <s v="RENT LEASE COPY MACHINE"/>
    <s v="50000-PROGRAM EXPENDITURE BUDGET"/>
    <s v="53000-SERVICES-OTHER CHARGES"/>
    <m/>
    <n v="0"/>
    <n v="0"/>
    <n v="1318.45"/>
    <n v="0"/>
    <n v="-1318.45"/>
    <s v="N/A"/>
    <n v="0"/>
    <n v="0"/>
    <n v="0"/>
    <n v="0"/>
    <n v="0"/>
    <n v="0"/>
    <n v="0"/>
    <n v="0"/>
    <n v="0"/>
    <n v="1318.45"/>
    <n v="0"/>
    <n v="0"/>
    <n v="0"/>
    <s v="OIRM CAPITAL PROJECTS"/>
    <x v="72"/>
    <s v="DPH OIRM  IT CAPITAL"/>
    <s v="DATA PROCESSING"/>
  </r>
  <r>
    <x v="1"/>
    <x v="72"/>
    <x v="13"/>
    <s v="53808"/>
    <s v="5188000"/>
    <x v="0"/>
    <x v="0"/>
    <s v="TAXES ASSESSMENTS MISC"/>
    <s v="50000-PROGRAM EXPENDITURE BUDGET"/>
    <s v="53000-SERVICES-OTHER CHARGES"/>
    <m/>
    <n v="0"/>
    <n v="0"/>
    <n v="7.59"/>
    <n v="0"/>
    <n v="-7.59"/>
    <s v="N/A"/>
    <n v="0"/>
    <n v="0"/>
    <n v="0"/>
    <n v="0"/>
    <n v="0"/>
    <n v="0"/>
    <n v="0"/>
    <n v="0"/>
    <n v="0"/>
    <n v="0"/>
    <n v="0"/>
    <n v="7.59"/>
    <n v="0"/>
    <s v="OIRM CAPITAL PROJECTS"/>
    <x v="72"/>
    <s v="DPH OIRM  IT CAPITAL"/>
    <s v="DATA PROCESSING"/>
  </r>
  <r>
    <x v="1"/>
    <x v="72"/>
    <x v="13"/>
    <s v="53808"/>
    <s v="5188000"/>
    <x v="1"/>
    <x v="0"/>
    <s v="TAXES ASSESSMENTS MISC"/>
    <s v="50000-PROGRAM EXPENDITURE BUDGET"/>
    <s v="53000-SERVICES-OTHER CHARGES"/>
    <m/>
    <n v="0"/>
    <n v="0"/>
    <n v="58.94"/>
    <n v="0"/>
    <n v="-58.94"/>
    <s v="N/A"/>
    <n v="0"/>
    <n v="0"/>
    <n v="0"/>
    <n v="0"/>
    <n v="0"/>
    <n v="0"/>
    <n v="58.94"/>
    <n v="0"/>
    <n v="0"/>
    <n v="0"/>
    <n v="0"/>
    <n v="0"/>
    <n v="0"/>
    <s v="OIRM CAPITAL PROJECTS"/>
    <x v="72"/>
    <s v="DPH OIRM  IT CAPITAL"/>
    <s v="DATA PROCESSING"/>
  </r>
  <r>
    <x v="1"/>
    <x v="72"/>
    <x v="13"/>
    <s v="53814"/>
    <s v="5188000"/>
    <x v="0"/>
    <x v="0"/>
    <s v="TRAINING"/>
    <s v="50000-PROGRAM EXPENDITURE BUDGET"/>
    <s v="53000-SERVICES-OTHER CHARGES"/>
    <m/>
    <n v="0"/>
    <n v="0"/>
    <n v="861.9"/>
    <n v="0"/>
    <n v="-861.9"/>
    <s v="N/A"/>
    <n v="0"/>
    <n v="0"/>
    <n v="0"/>
    <n v="0"/>
    <n v="0"/>
    <n v="0"/>
    <n v="0"/>
    <n v="0"/>
    <n v="861.9"/>
    <n v="0"/>
    <n v="0"/>
    <n v="0"/>
    <n v="0"/>
    <s v="OIRM CAPITAL PROJECTS"/>
    <x v="72"/>
    <s v="DPH OIRM  IT CAPITAL"/>
    <s v="DATA PROCESSING"/>
  </r>
  <r>
    <x v="1"/>
    <x v="72"/>
    <x v="13"/>
    <s v="53814"/>
    <s v="5188000"/>
    <x v="1"/>
    <x v="0"/>
    <s v="TRAINING"/>
    <s v="50000-PROGRAM EXPENDITURE BUDGET"/>
    <s v="53000-SERVICES-OTHER CHARGES"/>
    <m/>
    <n v="0"/>
    <n v="0"/>
    <n v="0"/>
    <n v="0"/>
    <n v="0"/>
    <s v="N/A"/>
    <n v="0"/>
    <n v="0"/>
    <n v="0"/>
    <n v="0"/>
    <n v="0"/>
    <n v="0"/>
    <n v="0"/>
    <n v="0"/>
    <n v="0"/>
    <n v="0"/>
    <n v="0"/>
    <n v="0"/>
    <n v="0"/>
    <s v="OIRM CAPITAL PROJECTS"/>
    <x v="72"/>
    <s v="DPH OIRM  IT CAPITAL"/>
    <s v="DATA PROCESSING"/>
  </r>
  <r>
    <x v="1"/>
    <x v="72"/>
    <x v="13"/>
    <s v="53890"/>
    <s v="5188000"/>
    <x v="0"/>
    <x v="0"/>
    <s v="MISC SERVICES CHARGES"/>
    <s v="50000-PROGRAM EXPENDITURE BUDGET"/>
    <s v="53000-SERVICES-OTHER CHARGES"/>
    <m/>
    <n v="0"/>
    <n v="0"/>
    <n v="225.87"/>
    <n v="0"/>
    <n v="-225.87"/>
    <s v="N/A"/>
    <n v="0"/>
    <n v="0"/>
    <n v="0"/>
    <n v="0"/>
    <n v="0"/>
    <n v="0"/>
    <n v="0"/>
    <n v="0"/>
    <n v="0"/>
    <n v="0"/>
    <n v="0"/>
    <n v="225.87"/>
    <n v="0"/>
    <s v="OIRM CAPITAL PROJECTS"/>
    <x v="72"/>
    <s v="DPH OIRM  IT CAPITAL"/>
    <s v="DATA PROCESSING"/>
  </r>
  <r>
    <x v="1"/>
    <x v="72"/>
    <x v="13"/>
    <s v="53890"/>
    <s v="5188000"/>
    <x v="1"/>
    <x v="0"/>
    <s v="MISC SERVICES CHARGES"/>
    <s v="50000-PROGRAM EXPENDITURE BUDGET"/>
    <s v="53000-SERVICES-OTHER CHARGES"/>
    <m/>
    <n v="0"/>
    <n v="0"/>
    <n v="9264.0400000000009"/>
    <n v="0"/>
    <n v="-9264.0400000000009"/>
    <s v="N/A"/>
    <n v="0"/>
    <n v="0"/>
    <n v="0"/>
    <n v="0"/>
    <n v="0"/>
    <n v="0"/>
    <n v="2594.46"/>
    <n v="0"/>
    <n v="0"/>
    <n v="6389.52"/>
    <n v="0"/>
    <n v="280.06"/>
    <n v="0"/>
    <s v="OIRM CAPITAL PROJECTS"/>
    <x v="72"/>
    <s v="DPH OIRM  IT CAPITAL"/>
    <s v="DATA PROCESSING"/>
  </r>
  <r>
    <x v="1"/>
    <x v="72"/>
    <x v="13"/>
    <s v="55010"/>
    <s v="5188000"/>
    <x v="0"/>
    <x v="0"/>
    <s v="MOTOR POOL ER R SERVICE"/>
    <s v="50000-PROGRAM EXPENDITURE BUDGET"/>
    <s v="55000-INTRAGOVERNMENTAL SERVICES"/>
    <m/>
    <n v="0"/>
    <n v="0"/>
    <n v="1033"/>
    <n v="0"/>
    <n v="-1033"/>
    <s v="N/A"/>
    <n v="0"/>
    <n v="0"/>
    <n v="0"/>
    <n v="0"/>
    <n v="0"/>
    <n v="0"/>
    <n v="0"/>
    <n v="0"/>
    <n v="16"/>
    <n v="208"/>
    <n v="0"/>
    <n v="809"/>
    <n v="0"/>
    <s v="OIRM CAPITAL PROJECTS"/>
    <x v="72"/>
    <s v="DPH OIRM  IT CAPITAL"/>
    <s v="DATA PROCESSING"/>
  </r>
  <r>
    <x v="1"/>
    <x v="72"/>
    <x v="13"/>
    <s v="55010"/>
    <s v="5188000"/>
    <x v="1"/>
    <x v="0"/>
    <s v="MOTOR POOL ER R SERVICE"/>
    <s v="50000-PROGRAM EXPENDITURE BUDGET"/>
    <s v="55000-INTRAGOVERNMENTAL SERVICES"/>
    <m/>
    <n v="0"/>
    <n v="0"/>
    <n v="320"/>
    <n v="0"/>
    <n v="-320"/>
    <s v="N/A"/>
    <n v="0"/>
    <n v="0"/>
    <n v="0"/>
    <n v="0"/>
    <n v="0"/>
    <n v="0"/>
    <n v="299"/>
    <n v="0"/>
    <n v="0"/>
    <n v="21"/>
    <n v="0"/>
    <n v="0"/>
    <n v="0"/>
    <s v="OIRM CAPITAL PROJECTS"/>
    <x v="72"/>
    <s v="DPH OIRM  IT CAPITAL"/>
    <s v="DATA PROCESSING"/>
  </r>
  <r>
    <x v="1"/>
    <x v="72"/>
    <x v="13"/>
    <s v="55023"/>
    <s v="5188000"/>
    <x v="1"/>
    <x v="0"/>
    <s v="ITS NEW DEVELOPMENT"/>
    <s v="50000-PROGRAM EXPENDITURE BUDGET"/>
    <s v="55000-INTRAGOVERNMENTAL SERVICES"/>
    <m/>
    <n v="0"/>
    <n v="0"/>
    <n v="1837.69"/>
    <n v="0"/>
    <n v="-1837.69"/>
    <s v="N/A"/>
    <n v="0"/>
    <n v="0"/>
    <n v="0"/>
    <n v="0"/>
    <n v="0"/>
    <n v="0"/>
    <n v="1837.69"/>
    <n v="0"/>
    <n v="0"/>
    <n v="0"/>
    <n v="0"/>
    <n v="0"/>
    <n v="0"/>
    <s v="OIRM CAPITAL PROJECTS"/>
    <x v="72"/>
    <s v="DPH OIRM  IT CAPITAL"/>
    <s v="DATA PROCESSING"/>
  </r>
  <r>
    <x v="1"/>
    <x v="72"/>
    <x v="13"/>
    <s v="55144"/>
    <s v="5188000"/>
    <x v="0"/>
    <x v="0"/>
    <s v="PROPERTY SERVICES"/>
    <s v="50000-PROGRAM EXPENDITURE BUDGET"/>
    <s v="55000-INTRAGOVERNMENTAL SERVICES"/>
    <m/>
    <n v="0"/>
    <n v="0"/>
    <n v="0"/>
    <n v="0"/>
    <n v="0"/>
    <s v="N/A"/>
    <n v="0"/>
    <n v="0"/>
    <n v="0"/>
    <n v="0"/>
    <n v="0"/>
    <n v="0"/>
    <n v="0"/>
    <n v="0"/>
    <n v="0"/>
    <n v="0"/>
    <n v="0"/>
    <n v="0"/>
    <n v="0"/>
    <s v="OIRM CAPITAL PROJECTS"/>
    <x v="72"/>
    <s v="DPH OIRM  IT CAPITAL"/>
    <s v="DATA PROCESSING"/>
  </r>
  <r>
    <x v="1"/>
    <x v="72"/>
    <x v="13"/>
    <s v="55144"/>
    <s v="5188000"/>
    <x v="1"/>
    <x v="0"/>
    <s v="PROPERTY SERVICES"/>
    <s v="50000-PROGRAM EXPENDITURE BUDGET"/>
    <s v="55000-INTRAGOVERNMENTAL SERVICES"/>
    <m/>
    <n v="0"/>
    <n v="0"/>
    <n v="1087.3900000000001"/>
    <n v="0"/>
    <n v="-1087.3900000000001"/>
    <s v="N/A"/>
    <n v="0"/>
    <n v="0"/>
    <n v="0"/>
    <n v="0"/>
    <n v="0"/>
    <n v="0"/>
    <n v="350.85"/>
    <n v="0"/>
    <n v="0"/>
    <n v="84.51"/>
    <n v="0"/>
    <n v="652.03"/>
    <n v="0"/>
    <s v="OIRM CAPITAL PROJECTS"/>
    <x v="72"/>
    <s v="DPH OIRM  IT CAPITAL"/>
    <s v="DATA PROCESSING"/>
  </r>
  <r>
    <x v="1"/>
    <x v="72"/>
    <x v="13"/>
    <s v="55145"/>
    <s v="5188000"/>
    <x v="0"/>
    <x v="0"/>
    <s v="FACILITIES MANAGEMENT"/>
    <s v="50000-PROGRAM EXPENDITURE BUDGET"/>
    <s v="55000-INTRAGOVERNMENTAL SERVICES"/>
    <m/>
    <n v="0"/>
    <n v="0"/>
    <n v="51107.49"/>
    <n v="0"/>
    <n v="-51107.49"/>
    <s v="N/A"/>
    <n v="0"/>
    <n v="0"/>
    <n v="0"/>
    <n v="0"/>
    <n v="0"/>
    <n v="0"/>
    <n v="0"/>
    <n v="0"/>
    <n v="301.90000000000003"/>
    <n v="12072.67"/>
    <n v="0"/>
    <n v="38732.92"/>
    <n v="0"/>
    <s v="OIRM CAPITAL PROJECTS"/>
    <x v="72"/>
    <s v="DPH OIRM  IT CAPITAL"/>
    <s v="DATA PROCESSING"/>
  </r>
  <r>
    <x v="1"/>
    <x v="72"/>
    <x v="13"/>
    <s v="55145"/>
    <s v="5188000"/>
    <x v="1"/>
    <x v="0"/>
    <s v="FACILITIES MANAGEMENT"/>
    <s v="50000-PROGRAM EXPENDITURE BUDGET"/>
    <s v="55000-INTRAGOVERNMENTAL SERVICES"/>
    <m/>
    <n v="0"/>
    <n v="0"/>
    <n v="4241.49"/>
    <n v="0"/>
    <n v="-4241.49"/>
    <s v="N/A"/>
    <n v="0"/>
    <n v="0"/>
    <n v="0"/>
    <n v="0"/>
    <n v="0"/>
    <n v="0"/>
    <n v="2648.51"/>
    <n v="0"/>
    <n v="0"/>
    <n v="0"/>
    <n v="0"/>
    <n v="1592.98"/>
    <n v="0"/>
    <s v="OIRM CAPITAL PROJECTS"/>
    <x v="72"/>
    <s v="DPH OIRM  IT CAPITAL"/>
    <s v="DATA PROCESSING"/>
  </r>
  <r>
    <x v="1"/>
    <x v="72"/>
    <x v="13"/>
    <s v="55159"/>
    <s v="5188000"/>
    <x v="0"/>
    <x v="0"/>
    <s v="FMD COPY CENTER"/>
    <s v="50000-PROGRAM EXPENDITURE BUDGET"/>
    <s v="55000-INTRAGOVERNMENTAL SERVICES"/>
    <m/>
    <n v="0"/>
    <n v="0"/>
    <n v="961.05000000000007"/>
    <n v="0"/>
    <n v="-961.05000000000007"/>
    <s v="N/A"/>
    <n v="0"/>
    <n v="0"/>
    <n v="0"/>
    <n v="0"/>
    <n v="0"/>
    <n v="0"/>
    <n v="0"/>
    <n v="0"/>
    <n v="857.4"/>
    <n v="0"/>
    <n v="0"/>
    <n v="103.65"/>
    <n v="0"/>
    <s v="OIRM CAPITAL PROJECTS"/>
    <x v="72"/>
    <s v="DPH OIRM  IT CAPITAL"/>
    <s v="DATA PROCESSING"/>
  </r>
  <r>
    <x v="1"/>
    <x v="72"/>
    <x v="13"/>
    <s v="55159"/>
    <s v="5188000"/>
    <x v="1"/>
    <x v="0"/>
    <s v="FMD COPY CENTER"/>
    <s v="50000-PROGRAM EXPENDITURE BUDGET"/>
    <s v="55000-INTRAGOVERNMENTAL SERVICES"/>
    <m/>
    <n v="0"/>
    <n v="0"/>
    <n v="865.85"/>
    <n v="0"/>
    <n v="-865.85"/>
    <s v="N/A"/>
    <n v="0"/>
    <n v="0"/>
    <n v="0"/>
    <n v="0"/>
    <n v="0"/>
    <n v="0"/>
    <n v="37.65"/>
    <n v="0"/>
    <n v="0"/>
    <n v="828.2"/>
    <n v="0"/>
    <n v="0"/>
    <n v="0"/>
    <s v="OIRM CAPITAL PROJECTS"/>
    <x v="72"/>
    <s v="DPH OIRM  IT CAPITAL"/>
    <s v="DATA PROCESSING"/>
  </r>
  <r>
    <x v="1"/>
    <x v="72"/>
    <x v="13"/>
    <s v="55160"/>
    <s v="5188000"/>
    <x v="0"/>
    <x v="0"/>
    <s v="CONST FACILITY MGMT"/>
    <s v="50000-PROGRAM EXPENDITURE BUDGET"/>
    <s v="55000-INTRAGOVERNMENTAL SERVICES"/>
    <m/>
    <n v="0"/>
    <n v="0"/>
    <n v="0"/>
    <n v="0"/>
    <n v="0"/>
    <s v="N/A"/>
    <n v="0"/>
    <n v="0"/>
    <n v="0"/>
    <n v="0"/>
    <n v="0"/>
    <n v="0"/>
    <n v="0"/>
    <n v="0"/>
    <n v="0"/>
    <n v="0"/>
    <n v="0"/>
    <n v="0"/>
    <n v="0"/>
    <s v="OIRM CAPITAL PROJECTS"/>
    <x v="72"/>
    <s v="DPH OIRM  IT CAPITAL"/>
    <s v="DATA PROCESSING"/>
  </r>
  <r>
    <x v="1"/>
    <x v="72"/>
    <x v="13"/>
    <s v="55160"/>
    <s v="5188000"/>
    <x v="1"/>
    <x v="0"/>
    <s v="CONST FACILITY MGMT"/>
    <s v="50000-PROGRAM EXPENDITURE BUDGET"/>
    <s v="55000-INTRAGOVERNMENTAL SERVICES"/>
    <m/>
    <n v="0"/>
    <n v="0"/>
    <n v="59646.020000000004"/>
    <n v="0"/>
    <n v="-59646.020000000004"/>
    <s v="N/A"/>
    <n v="0"/>
    <n v="0"/>
    <n v="0"/>
    <n v="0"/>
    <n v="0"/>
    <n v="0"/>
    <n v="8931.02"/>
    <n v="0"/>
    <n v="0"/>
    <n v="2151.0300000000002"/>
    <n v="0"/>
    <n v="48563.97"/>
    <n v="0"/>
    <s v="OIRM CAPITAL PROJECTS"/>
    <x v="72"/>
    <s v="DPH OIRM  IT CAPITAL"/>
    <s v="DATA PROCESSING"/>
  </r>
  <r>
    <x v="1"/>
    <x v="72"/>
    <x v="13"/>
    <s v="55247"/>
    <s v="5188000"/>
    <x v="0"/>
    <x v="0"/>
    <s v="KCIT SERVICES"/>
    <s v="50000-PROGRAM EXPENDITURE BUDGET"/>
    <s v="55000-INTRAGOVERNMENTAL SERVICES"/>
    <m/>
    <n v="0"/>
    <n v="0"/>
    <n v="0"/>
    <n v="0"/>
    <n v="0"/>
    <s v="N/A"/>
    <n v="-5969.1500000000005"/>
    <n v="0"/>
    <n v="0"/>
    <n v="0"/>
    <n v="0"/>
    <n v="0"/>
    <n v="0"/>
    <n v="0"/>
    <n v="5969.1500000000005"/>
    <n v="0"/>
    <n v="0"/>
    <n v="0"/>
    <n v="0"/>
    <s v="OIRM CAPITAL PROJECTS"/>
    <x v="72"/>
    <s v="DPH OIRM  IT CAPITAL"/>
    <s v="DATA PROCESSING"/>
  </r>
  <r>
    <x v="1"/>
    <x v="72"/>
    <x v="13"/>
    <s v="55247"/>
    <s v="5188000"/>
    <x v="1"/>
    <x v="0"/>
    <s v="KCIT SERVICES"/>
    <s v="50000-PROGRAM EXPENDITURE BUDGET"/>
    <s v="55000-INTRAGOVERNMENTAL SERVICES"/>
    <m/>
    <n v="0"/>
    <n v="0"/>
    <n v="0"/>
    <n v="0"/>
    <n v="0"/>
    <s v="N/A"/>
    <n v="0"/>
    <n v="0"/>
    <n v="0"/>
    <n v="0"/>
    <n v="0"/>
    <n v="0"/>
    <n v="0"/>
    <n v="0"/>
    <n v="0"/>
    <n v="0"/>
    <n v="0"/>
    <n v="0"/>
    <n v="0"/>
    <s v="OIRM CAPITAL PROJECTS"/>
    <x v="72"/>
    <s v="DPH OIRM  IT CAPITAL"/>
    <s v="DATA PROCESSING"/>
  </r>
  <r>
    <x v="1"/>
    <x v="72"/>
    <x v="13"/>
    <s v="55265"/>
    <s v="5188000"/>
    <x v="0"/>
    <x v="0"/>
    <s v="KCIT WORKSTATION SERVICES"/>
    <s v="50000-PROGRAM EXPENDITURE BUDGET"/>
    <s v="55000-INTRAGOVERNMENTAL SERVICES"/>
    <m/>
    <n v="0"/>
    <n v="0"/>
    <n v="1841.21"/>
    <n v="0"/>
    <n v="-1841.21"/>
    <s v="N/A"/>
    <n v="0"/>
    <n v="0"/>
    <n v="0"/>
    <n v="0"/>
    <n v="0"/>
    <n v="0"/>
    <n v="0"/>
    <n v="0"/>
    <n v="0"/>
    <n v="0"/>
    <n v="0"/>
    <n v="1841.21"/>
    <n v="0"/>
    <s v="OIRM CAPITAL PROJECTS"/>
    <x v="72"/>
    <s v="DPH OIRM  IT CAPITAL"/>
    <s v="DATA PROCESSING"/>
  </r>
  <r>
    <x v="1"/>
    <x v="72"/>
    <x v="13"/>
    <s v="55265"/>
    <s v="5188000"/>
    <x v="1"/>
    <x v="0"/>
    <s v="KCIT WORKSTATION SERVICES"/>
    <s v="50000-PROGRAM EXPENDITURE BUDGET"/>
    <s v="55000-INTRAGOVERNMENTAL SERVICES"/>
    <m/>
    <n v="0"/>
    <n v="0"/>
    <n v="0"/>
    <n v="0"/>
    <n v="0"/>
    <s v="N/A"/>
    <n v="0"/>
    <n v="0"/>
    <n v="0"/>
    <n v="0"/>
    <n v="0"/>
    <n v="0"/>
    <n v="0"/>
    <n v="0"/>
    <n v="0"/>
    <n v="0"/>
    <n v="0"/>
    <n v="0"/>
    <n v="0"/>
    <s v="OIRM CAPITAL PROJECTS"/>
    <x v="72"/>
    <s v="DPH OIRM  IT CAPITAL"/>
    <s v="DATA PROCESSING"/>
  </r>
  <r>
    <x v="1"/>
    <x v="72"/>
    <x v="13"/>
    <s v="55331"/>
    <s v="5188000"/>
    <x v="0"/>
    <x v="0"/>
    <s v="LONG TERM LEASES"/>
    <s v="50000-PROGRAM EXPENDITURE BUDGET"/>
    <s v="55000-INTRAGOVERNMENTAL SERVICES"/>
    <m/>
    <n v="0"/>
    <n v="0"/>
    <n v="-31.87"/>
    <n v="0"/>
    <n v="31.87"/>
    <s v="N/A"/>
    <n v="0"/>
    <n v="0"/>
    <n v="0"/>
    <n v="0"/>
    <n v="0"/>
    <n v="0"/>
    <n v="0"/>
    <n v="0"/>
    <n v="0"/>
    <n v="0"/>
    <n v="0"/>
    <n v="-31.87"/>
    <n v="0"/>
    <s v="OIRM CAPITAL PROJECTS"/>
    <x v="72"/>
    <s v="DPH OIRM  IT CAPITAL"/>
    <s v="DATA PROCESSING"/>
  </r>
  <r>
    <x v="1"/>
    <x v="72"/>
    <x v="13"/>
    <s v="55331"/>
    <s v="5188000"/>
    <x v="1"/>
    <x v="0"/>
    <s v="LONG TERM LEASES"/>
    <s v="50000-PROGRAM EXPENDITURE BUDGET"/>
    <s v="55000-INTRAGOVERNMENTAL SERVICES"/>
    <m/>
    <n v="0"/>
    <n v="0"/>
    <n v="57386.18"/>
    <n v="0"/>
    <n v="-57386.18"/>
    <s v="N/A"/>
    <n v="0"/>
    <n v="0"/>
    <n v="0"/>
    <n v="0"/>
    <n v="0"/>
    <n v="0"/>
    <n v="18335.63"/>
    <n v="0"/>
    <n v="0"/>
    <n v="4416.3900000000003"/>
    <n v="0"/>
    <n v="34634.160000000003"/>
    <n v="0"/>
    <s v="OIRM CAPITAL PROJECTS"/>
    <x v="72"/>
    <s v="DPH OIRM  IT CAPITAL"/>
    <s v="DATA PROCESSING"/>
  </r>
  <r>
    <x v="1"/>
    <x v="72"/>
    <x v="13"/>
    <s v="55342"/>
    <s v="5188000"/>
    <x v="0"/>
    <x v="0"/>
    <s v="MAJOR MAINT RESERVE"/>
    <s v="50000-PROGRAM EXPENDITURE BUDGET"/>
    <s v="55000-INTRAGOVERNMENTAL SERVICES"/>
    <m/>
    <n v="0"/>
    <n v="0"/>
    <n v="0"/>
    <n v="0"/>
    <n v="0"/>
    <s v="N/A"/>
    <n v="0"/>
    <n v="0"/>
    <n v="0"/>
    <n v="0"/>
    <n v="0"/>
    <n v="0"/>
    <n v="0"/>
    <n v="0"/>
    <n v="0"/>
    <n v="0"/>
    <n v="0"/>
    <n v="0"/>
    <n v="0"/>
    <s v="OIRM CAPITAL PROJECTS"/>
    <x v="72"/>
    <s v="DPH OIRM  IT CAPITAL"/>
    <s v="DATA PROCESSING"/>
  </r>
  <r>
    <x v="1"/>
    <x v="72"/>
    <x v="13"/>
    <s v="55342"/>
    <s v="5188000"/>
    <x v="1"/>
    <x v="0"/>
    <s v="MAJOR MAINT RESERVE"/>
    <s v="50000-PROGRAM EXPENDITURE BUDGET"/>
    <s v="55000-INTRAGOVERNMENTAL SERVICES"/>
    <m/>
    <n v="0"/>
    <n v="0"/>
    <n v="3899.2200000000003"/>
    <n v="0"/>
    <n v="-3899.2200000000003"/>
    <s v="N/A"/>
    <n v="0"/>
    <n v="0"/>
    <n v="0"/>
    <n v="0"/>
    <n v="0"/>
    <n v="0"/>
    <n v="1032.45"/>
    <n v="0"/>
    <n v="0"/>
    <n v="623.85"/>
    <n v="0"/>
    <n v="2242.92"/>
    <n v="0"/>
    <s v="OIRM CAPITAL PROJECTS"/>
    <x v="72"/>
    <s v="DPH OIRM  IT CAPITAL"/>
    <s v="DATA PROCESSING"/>
  </r>
  <r>
    <x v="1"/>
    <x v="72"/>
    <x v="13"/>
    <s v="55381"/>
    <s v="5188000"/>
    <x v="0"/>
    <x v="0"/>
    <s v="OH CO CE RATES PH"/>
    <s v="50000-PROGRAM EXPENDITURE BUDGET"/>
    <s v="55000-INTRAGOVERNMENTAL SERVICES"/>
    <m/>
    <n v="0"/>
    <n v="0"/>
    <n v="151.24"/>
    <n v="0"/>
    <n v="-151.24"/>
    <s v="N/A"/>
    <n v="0"/>
    <n v="0"/>
    <n v="0"/>
    <n v="0"/>
    <n v="0"/>
    <n v="0"/>
    <n v="0"/>
    <n v="0"/>
    <n v="0"/>
    <n v="0"/>
    <n v="0"/>
    <n v="151.24"/>
    <n v="0"/>
    <s v="OIRM CAPITAL PROJECTS"/>
    <x v="72"/>
    <s v="DPH OIRM  IT CAPITAL"/>
    <s v="DATA PROCESSING"/>
  </r>
  <r>
    <x v="1"/>
    <x v="72"/>
    <x v="13"/>
    <s v="55381"/>
    <s v="5188000"/>
    <x v="1"/>
    <x v="0"/>
    <s v="OH CO CE RATES PH"/>
    <s v="50000-PROGRAM EXPENDITURE BUDGET"/>
    <s v="55000-INTRAGOVERNMENTAL SERVICES"/>
    <m/>
    <n v="0"/>
    <n v="0"/>
    <n v="0"/>
    <n v="0"/>
    <n v="0"/>
    <s v="N/A"/>
    <n v="0"/>
    <n v="0"/>
    <n v="0"/>
    <n v="0"/>
    <n v="0"/>
    <n v="0"/>
    <n v="0"/>
    <n v="0"/>
    <n v="0"/>
    <n v="0"/>
    <n v="0"/>
    <n v="0"/>
    <n v="0"/>
    <s v="OIRM CAPITAL PROJECTS"/>
    <x v="72"/>
    <s v="DPH OIRM  IT CAPITAL"/>
    <s v="DATA PROCESSING"/>
  </r>
  <r>
    <x v="1"/>
    <x v="72"/>
    <x v="13"/>
    <s v="55387"/>
    <s v="5188000"/>
    <x v="0"/>
    <x v="0"/>
    <s v="OH QPP NURSING"/>
    <s v="50000-PROGRAM EXPENDITURE BUDGET"/>
    <s v="55000-INTRAGOVERNMENTAL SERVICES"/>
    <m/>
    <n v="0"/>
    <n v="0"/>
    <n v="2525.5100000000002"/>
    <n v="0"/>
    <n v="-2525.5100000000002"/>
    <s v="N/A"/>
    <n v="0"/>
    <n v="0"/>
    <n v="0"/>
    <n v="0"/>
    <n v="0"/>
    <n v="0"/>
    <n v="0"/>
    <n v="0"/>
    <n v="0"/>
    <n v="0"/>
    <n v="0"/>
    <n v="2525.5100000000002"/>
    <n v="0"/>
    <s v="OIRM CAPITAL PROJECTS"/>
    <x v="72"/>
    <s v="DPH OIRM  IT CAPITAL"/>
    <s v="DATA PROCESSING"/>
  </r>
  <r>
    <x v="1"/>
    <x v="72"/>
    <x v="13"/>
    <s v="55387"/>
    <s v="5188000"/>
    <x v="1"/>
    <x v="0"/>
    <s v="OH QPP NURSING"/>
    <s v="50000-PROGRAM EXPENDITURE BUDGET"/>
    <s v="55000-INTRAGOVERNMENTAL SERVICES"/>
    <m/>
    <n v="0"/>
    <n v="0"/>
    <n v="0"/>
    <n v="0"/>
    <n v="0"/>
    <s v="N/A"/>
    <n v="0"/>
    <n v="0"/>
    <n v="0"/>
    <n v="0"/>
    <n v="0"/>
    <n v="0"/>
    <n v="0"/>
    <n v="0"/>
    <n v="0"/>
    <n v="0"/>
    <n v="0"/>
    <n v="0"/>
    <n v="0"/>
    <s v="OIRM CAPITAL PROJECTS"/>
    <x v="72"/>
    <s v="DPH OIRM  IT CAPITAL"/>
    <s v="DATA PROCESSING"/>
  </r>
  <r>
    <x v="1"/>
    <x v="72"/>
    <x v="13"/>
    <s v="55389"/>
    <s v="5188000"/>
    <x v="0"/>
    <x v="0"/>
    <s v="OH QPP MEDICAL"/>
    <s v="50000-PROGRAM EXPENDITURE BUDGET"/>
    <s v="55000-INTRAGOVERNMENTAL SERVICES"/>
    <m/>
    <n v="0"/>
    <n v="0"/>
    <n v="553.20000000000005"/>
    <n v="0"/>
    <n v="-553.20000000000005"/>
    <s v="N/A"/>
    <n v="0"/>
    <n v="0"/>
    <n v="0"/>
    <n v="0"/>
    <n v="0"/>
    <n v="0"/>
    <n v="0"/>
    <n v="0"/>
    <n v="0"/>
    <n v="0"/>
    <n v="0"/>
    <n v="553.20000000000005"/>
    <n v="0"/>
    <s v="OIRM CAPITAL PROJECTS"/>
    <x v="72"/>
    <s v="DPH OIRM  IT CAPITAL"/>
    <s v="DATA PROCESSING"/>
  </r>
  <r>
    <x v="1"/>
    <x v="72"/>
    <x v="13"/>
    <s v="55389"/>
    <s v="5188000"/>
    <x v="1"/>
    <x v="0"/>
    <s v="OH QPP MEDICAL"/>
    <s v="50000-PROGRAM EXPENDITURE BUDGET"/>
    <s v="55000-INTRAGOVERNMENTAL SERVICES"/>
    <m/>
    <n v="0"/>
    <n v="0"/>
    <n v="0"/>
    <n v="0"/>
    <n v="0"/>
    <s v="N/A"/>
    <n v="0"/>
    <n v="0"/>
    <n v="0"/>
    <n v="0"/>
    <n v="0"/>
    <n v="0"/>
    <n v="0"/>
    <n v="0"/>
    <n v="0"/>
    <n v="0"/>
    <n v="0"/>
    <n v="0"/>
    <n v="0"/>
    <s v="OIRM CAPITAL PROJECTS"/>
    <x v="72"/>
    <s v="DPH OIRM  IT CAPITAL"/>
    <s v="DATA PROCESSING"/>
  </r>
  <r>
    <x v="1"/>
    <x v="72"/>
    <x v="13"/>
    <s v="55391"/>
    <s v="5188000"/>
    <x v="0"/>
    <x v="0"/>
    <s v="OH QPP PHARMACY"/>
    <s v="50000-PROGRAM EXPENDITURE BUDGET"/>
    <s v="55000-INTRAGOVERNMENTAL SERVICES"/>
    <m/>
    <n v="0"/>
    <n v="0"/>
    <n v="378.33"/>
    <n v="0"/>
    <n v="-378.33"/>
    <s v="N/A"/>
    <n v="0"/>
    <n v="0"/>
    <n v="0"/>
    <n v="0"/>
    <n v="0"/>
    <n v="0"/>
    <n v="0"/>
    <n v="0"/>
    <n v="0"/>
    <n v="0"/>
    <n v="0"/>
    <n v="378.33"/>
    <n v="0"/>
    <s v="OIRM CAPITAL PROJECTS"/>
    <x v="72"/>
    <s v="DPH OIRM  IT CAPITAL"/>
    <s v="DATA PROCESSING"/>
  </r>
  <r>
    <x v="1"/>
    <x v="72"/>
    <x v="13"/>
    <s v="55391"/>
    <s v="5188000"/>
    <x v="1"/>
    <x v="0"/>
    <s v="OH QPP PHARMACY"/>
    <s v="50000-PROGRAM EXPENDITURE BUDGET"/>
    <s v="55000-INTRAGOVERNMENTAL SERVICES"/>
    <m/>
    <n v="0"/>
    <n v="0"/>
    <n v="0"/>
    <n v="0"/>
    <n v="0"/>
    <s v="N/A"/>
    <n v="0"/>
    <n v="0"/>
    <n v="0"/>
    <n v="0"/>
    <n v="0"/>
    <n v="0"/>
    <n v="0"/>
    <n v="0"/>
    <n v="0"/>
    <n v="0"/>
    <n v="0"/>
    <n v="0"/>
    <n v="0"/>
    <s v="OIRM CAPITAL PROJECTS"/>
    <x v="72"/>
    <s v="DPH OIRM  IT CAPITAL"/>
    <s v="DATA PROCESSING"/>
  </r>
  <r>
    <x v="1"/>
    <x v="72"/>
    <x v="13"/>
    <s v="55401"/>
    <s v="5188000"/>
    <x v="0"/>
    <x v="0"/>
    <s v="OH DEPT GRTS CONTRS PH"/>
    <s v="50000-PROGRAM EXPENDITURE BUDGET"/>
    <s v="55000-INTRAGOVERNMENTAL SERVICES"/>
    <m/>
    <n v="0"/>
    <n v="0"/>
    <n v="4839.6000000000004"/>
    <n v="0"/>
    <n v="-4839.6000000000004"/>
    <s v="N/A"/>
    <n v="0"/>
    <n v="0"/>
    <n v="0"/>
    <n v="0"/>
    <n v="0"/>
    <n v="0"/>
    <n v="0"/>
    <n v="0"/>
    <n v="0"/>
    <n v="3369"/>
    <n v="0"/>
    <n v="1470.6000000000001"/>
    <n v="0"/>
    <s v="OIRM CAPITAL PROJECTS"/>
    <x v="72"/>
    <s v="DPH OIRM  IT CAPITAL"/>
    <s v="DATA PROCESSING"/>
  </r>
  <r>
    <x v="1"/>
    <x v="72"/>
    <x v="13"/>
    <s v="55401"/>
    <s v="5188000"/>
    <x v="1"/>
    <x v="0"/>
    <s v="OH DEPT GRTS CONTRS PH"/>
    <s v="50000-PROGRAM EXPENDITURE BUDGET"/>
    <s v="55000-INTRAGOVERNMENTAL SERVICES"/>
    <m/>
    <n v="0"/>
    <n v="0"/>
    <n v="2373"/>
    <n v="0"/>
    <n v="-2373"/>
    <s v="N/A"/>
    <n v="0"/>
    <n v="0"/>
    <n v="0"/>
    <n v="0"/>
    <n v="0"/>
    <n v="0"/>
    <n v="0"/>
    <n v="0"/>
    <n v="0"/>
    <n v="791"/>
    <n v="0"/>
    <n v="1582"/>
    <n v="0"/>
    <s v="OIRM CAPITAL PROJECTS"/>
    <x v="72"/>
    <s v="DPH OIRM  IT CAPITAL"/>
    <s v="DATA PROCESSING"/>
  </r>
  <r>
    <x v="1"/>
    <x v="72"/>
    <x v="13"/>
    <s v="55404"/>
    <s v="5188000"/>
    <x v="0"/>
    <x v="0"/>
    <s v="OH DEPT FISCAL SVCS PH"/>
    <s v="50000-PROGRAM EXPENDITURE BUDGET"/>
    <s v="55000-INTRAGOVERNMENTAL SERVICES"/>
    <m/>
    <n v="0"/>
    <n v="0"/>
    <n v="92.24"/>
    <n v="0"/>
    <n v="-92.24"/>
    <s v="N/A"/>
    <n v="0"/>
    <n v="0"/>
    <n v="0"/>
    <n v="0"/>
    <n v="0"/>
    <n v="0"/>
    <n v="0"/>
    <n v="0"/>
    <n v="0"/>
    <n v="0"/>
    <n v="0"/>
    <n v="92.24"/>
    <n v="0"/>
    <s v="OIRM CAPITAL PROJECTS"/>
    <x v="72"/>
    <s v="DPH OIRM  IT CAPITAL"/>
    <s v="DATA PROCESSING"/>
  </r>
  <r>
    <x v="1"/>
    <x v="72"/>
    <x v="13"/>
    <s v="55404"/>
    <s v="5188000"/>
    <x v="1"/>
    <x v="0"/>
    <s v="OH DEPT FISCAL SVCS PH"/>
    <s v="50000-PROGRAM EXPENDITURE BUDGET"/>
    <s v="55000-INTRAGOVERNMENTAL SERVICES"/>
    <m/>
    <n v="0"/>
    <n v="0"/>
    <n v="0"/>
    <n v="0"/>
    <n v="0"/>
    <s v="N/A"/>
    <n v="0"/>
    <n v="0"/>
    <n v="0"/>
    <n v="0"/>
    <n v="0"/>
    <n v="0"/>
    <n v="0"/>
    <n v="0"/>
    <n v="0"/>
    <n v="0"/>
    <n v="0"/>
    <n v="0"/>
    <n v="0"/>
    <s v="OIRM CAPITAL PROJECTS"/>
    <x v="72"/>
    <s v="DPH OIRM  IT CAPITAL"/>
    <s v="DATA PROCESSING"/>
  </r>
  <r>
    <x v="1"/>
    <x v="72"/>
    <x v="13"/>
    <s v="56720"/>
    <s v="5188000"/>
    <x v="0"/>
    <x v="0"/>
    <s v="FURNITURE"/>
    <s v="50000-PROGRAM EXPENDITURE BUDGET"/>
    <s v="56000-CAPITAL OUTLAY"/>
    <m/>
    <n v="0"/>
    <n v="0"/>
    <n v="365.73"/>
    <n v="0"/>
    <n v="-365.73"/>
    <s v="N/A"/>
    <n v="0"/>
    <n v="0"/>
    <n v="0"/>
    <n v="0"/>
    <n v="0"/>
    <n v="0"/>
    <n v="0"/>
    <n v="0"/>
    <n v="365.73"/>
    <n v="0"/>
    <n v="0"/>
    <n v="0"/>
    <n v="0"/>
    <s v="OIRM CAPITAL PROJECTS"/>
    <x v="72"/>
    <s v="DPH OIRM  IT CAPITAL"/>
    <s v="DATA PROCESSING"/>
  </r>
  <r>
    <x v="1"/>
    <x v="72"/>
    <x v="13"/>
    <s v="56720"/>
    <s v="5188000"/>
    <x v="1"/>
    <x v="0"/>
    <s v="FURNITURE"/>
    <s v="50000-PROGRAM EXPENDITURE BUDGET"/>
    <s v="56000-CAPITAL OUTLAY"/>
    <m/>
    <n v="0"/>
    <n v="0"/>
    <n v="0"/>
    <n v="0"/>
    <n v="0"/>
    <s v="N/A"/>
    <n v="0"/>
    <n v="0"/>
    <n v="0"/>
    <n v="0"/>
    <n v="0"/>
    <n v="0"/>
    <n v="0"/>
    <n v="0"/>
    <n v="0"/>
    <n v="0"/>
    <n v="0"/>
    <n v="0"/>
    <n v="0"/>
    <s v="OIRM CAPITAL PROJECTS"/>
    <x v="72"/>
    <s v="DPH OIRM  IT CAPITAL"/>
    <s v="DATA PROCESSING"/>
  </r>
  <r>
    <x v="1"/>
    <x v="72"/>
    <x v="13"/>
    <s v="56740"/>
    <s v="5188000"/>
    <x v="0"/>
    <x v="0"/>
    <s v="EDP EQUIPMENT"/>
    <s v="50000-PROGRAM EXPENDITURE BUDGET"/>
    <s v="56000-CAPITAL OUTLAY"/>
    <m/>
    <n v="0"/>
    <n v="0"/>
    <n v="5038.37"/>
    <n v="0"/>
    <n v="-5038.37"/>
    <s v="N/A"/>
    <n v="0"/>
    <n v="0"/>
    <n v="0"/>
    <n v="0"/>
    <n v="0"/>
    <n v="0"/>
    <n v="0"/>
    <n v="0"/>
    <n v="0"/>
    <n v="5038.37"/>
    <n v="0"/>
    <n v="0"/>
    <n v="0"/>
    <s v="OIRM CAPITAL PROJECTS"/>
    <x v="72"/>
    <s v="DPH OIRM  IT CAPITAL"/>
    <s v="DATA PROCESSING"/>
  </r>
  <r>
    <x v="1"/>
    <x v="72"/>
    <x v="13"/>
    <s v="56740"/>
    <s v="5188000"/>
    <x v="1"/>
    <x v="0"/>
    <s v="EDP EQUIPMENT"/>
    <s v="50000-PROGRAM EXPENDITURE BUDGET"/>
    <s v="56000-CAPITAL OUTLAY"/>
    <m/>
    <n v="0"/>
    <n v="0"/>
    <n v="0"/>
    <n v="0"/>
    <n v="0"/>
    <s v="N/A"/>
    <n v="0"/>
    <n v="0"/>
    <n v="0"/>
    <n v="0"/>
    <n v="0"/>
    <n v="0"/>
    <n v="0"/>
    <n v="0"/>
    <n v="0"/>
    <n v="0"/>
    <n v="0"/>
    <n v="0"/>
    <n v="0"/>
    <s v="OIRM CAPITAL PROJECTS"/>
    <x v="72"/>
    <s v="DPH OIRM  IT CAPITAL"/>
    <s v="DATA PROCESSING"/>
  </r>
  <r>
    <x v="1"/>
    <x v="72"/>
    <x v="13"/>
    <s v="56741"/>
    <s v="5188000"/>
    <x v="0"/>
    <x v="0"/>
    <s v="EDP HARDWARE"/>
    <s v="50000-PROGRAM EXPENDITURE BUDGET"/>
    <s v="56000-CAPITAL OUTLAY"/>
    <m/>
    <n v="0"/>
    <n v="0"/>
    <n v="0"/>
    <n v="0"/>
    <n v="0"/>
    <s v="N/A"/>
    <n v="0"/>
    <n v="0"/>
    <n v="0"/>
    <n v="0"/>
    <n v="0"/>
    <n v="0"/>
    <n v="0"/>
    <n v="0"/>
    <n v="0"/>
    <n v="0"/>
    <n v="0"/>
    <n v="0"/>
    <n v="0"/>
    <s v="OIRM CAPITAL PROJECTS"/>
    <x v="72"/>
    <s v="DPH OIRM  IT CAPITAL"/>
    <s v="DATA PROCESSING"/>
  </r>
  <r>
    <x v="1"/>
    <x v="72"/>
    <x v="13"/>
    <s v="56741"/>
    <s v="5188000"/>
    <x v="1"/>
    <x v="0"/>
    <s v="EDP HARDWARE"/>
    <s v="50000-PROGRAM EXPENDITURE BUDGET"/>
    <s v="56000-CAPITAL OUTLAY"/>
    <m/>
    <n v="0"/>
    <n v="0"/>
    <n v="0"/>
    <n v="0"/>
    <n v="0"/>
    <s v="N/A"/>
    <n v="0"/>
    <n v="0"/>
    <n v="0"/>
    <n v="0"/>
    <n v="0"/>
    <n v="0"/>
    <n v="0"/>
    <n v="0"/>
    <n v="0"/>
    <n v="0"/>
    <n v="0"/>
    <n v="0"/>
    <n v="0"/>
    <s v="OIRM CAPITAL PROJECTS"/>
    <x v="72"/>
    <s v="DPH OIRM  IT CAPITAL"/>
    <s v="DATA PROCESSING"/>
  </r>
  <r>
    <x v="1"/>
    <x v="72"/>
    <x v="13"/>
    <s v="56742"/>
    <s v="5188000"/>
    <x v="0"/>
    <x v="0"/>
    <s v="EDP SOFTWARE"/>
    <s v="50000-PROGRAM EXPENDITURE BUDGET"/>
    <s v="56000-CAPITAL OUTLAY"/>
    <m/>
    <n v="0"/>
    <n v="0"/>
    <n v="129190.44"/>
    <n v="0"/>
    <n v="-129190.44"/>
    <s v="N/A"/>
    <n v="-328450"/>
    <n v="0"/>
    <n v="0"/>
    <n v="394140"/>
    <n v="0"/>
    <n v="7941.05"/>
    <n v="5006.25"/>
    <n v="3206.25"/>
    <n v="14821.41"/>
    <n v="19724.670000000002"/>
    <n v="2966.31"/>
    <n v="9834.5"/>
    <n v="0"/>
    <s v="OIRM CAPITAL PROJECTS"/>
    <x v="72"/>
    <s v="DPH OIRM  IT CAPITAL"/>
    <s v="DATA PROCESSING"/>
  </r>
  <r>
    <x v="1"/>
    <x v="72"/>
    <x v="13"/>
    <s v="56742"/>
    <s v="5188000"/>
    <x v="1"/>
    <x v="0"/>
    <s v="EDP SOFTWARE"/>
    <s v="50000-PROGRAM EXPENDITURE BUDGET"/>
    <s v="56000-CAPITAL OUTLAY"/>
    <m/>
    <n v="0"/>
    <n v="0"/>
    <n v="116937.19"/>
    <n v="0"/>
    <n v="-116937.19"/>
    <s v="N/A"/>
    <n v="0"/>
    <n v="0"/>
    <n v="56016.9"/>
    <n v="3221.4900000000002"/>
    <n v="0"/>
    <n v="5920.87"/>
    <n v="4281.34"/>
    <n v="1595.54"/>
    <n v="918"/>
    <n v="5972.16"/>
    <n v="0"/>
    <n v="39010.89"/>
    <n v="0"/>
    <s v="OIRM CAPITAL PROJECTS"/>
    <x v="72"/>
    <s v="DPH OIRM  IT CAPITAL"/>
    <s v="DATA PROCESSING"/>
  </r>
  <r>
    <x v="1"/>
    <x v="72"/>
    <x v="13"/>
    <s v="59998"/>
    <s v="5188000"/>
    <x v="0"/>
    <x v="0"/>
    <s v="EXP REIMB SUSPENSE"/>
    <s v="50000-PROGRAM EXPENDITURE BUDGET"/>
    <s v="59900-CONTRA EXPENDITURES"/>
    <m/>
    <n v="0"/>
    <n v="0"/>
    <n v="0"/>
    <n v="0"/>
    <n v="0"/>
    <s v="N/A"/>
    <n v="0"/>
    <n v="0"/>
    <n v="0"/>
    <n v="0"/>
    <n v="0"/>
    <n v="0"/>
    <n v="0"/>
    <n v="0"/>
    <n v="31.87"/>
    <n v="0"/>
    <n v="0"/>
    <n v="0"/>
    <n v="-31.87"/>
    <s v="OIRM CAPITAL PROJECTS"/>
    <x v="72"/>
    <s v="DPH OIRM  IT CAPITAL"/>
    <s v="DATA PROCESSING"/>
  </r>
  <r>
    <x v="1"/>
    <x v="72"/>
    <x v="13"/>
    <s v="59998"/>
    <s v="5188000"/>
    <x v="1"/>
    <x v="0"/>
    <s v="EXP REIMB SUSPENSE"/>
    <s v="50000-PROGRAM EXPENDITURE BUDGET"/>
    <s v="59900-CONTRA EXPENDITURES"/>
    <m/>
    <n v="0"/>
    <n v="0"/>
    <n v="0"/>
    <n v="0"/>
    <n v="0"/>
    <s v="N/A"/>
    <n v="0"/>
    <n v="0"/>
    <n v="0"/>
    <n v="0"/>
    <n v="0"/>
    <n v="0"/>
    <n v="0"/>
    <n v="0"/>
    <n v="0"/>
    <n v="0"/>
    <n v="0"/>
    <n v="0"/>
    <n v="0"/>
    <s v="OIRM CAPITAL PROJECTS"/>
    <x v="72"/>
    <s v="DPH OIRM  IT CAPITAL"/>
    <s v="DATA PROCESSING"/>
  </r>
  <r>
    <x v="1"/>
    <x v="72"/>
    <x v="13"/>
    <s v="82100"/>
    <s v="5188000"/>
    <x v="0"/>
    <x v="0"/>
    <s v="EMPLOYER PAID BENEFITS"/>
    <s v="50000-PROGRAM EXPENDITURE BUDGET"/>
    <s v="82000-APPLIED OVERHEAD"/>
    <m/>
    <n v="0"/>
    <n v="0"/>
    <n v="186913.93"/>
    <n v="0"/>
    <n v="-186913.93"/>
    <s v="N/A"/>
    <n v="0"/>
    <n v="0"/>
    <n v="0"/>
    <n v="0"/>
    <n v="0"/>
    <n v="0"/>
    <n v="0"/>
    <n v="0"/>
    <n v="105439.26000000001"/>
    <n v="20119.34"/>
    <n v="0"/>
    <n v="61355.33"/>
    <n v="0"/>
    <s v="OIRM CAPITAL PROJECTS"/>
    <x v="72"/>
    <s v="DPH OIRM  IT CAPITAL"/>
    <s v="DATA PROCESSING"/>
  </r>
  <r>
    <x v="1"/>
    <x v="72"/>
    <x v="13"/>
    <s v="82100"/>
    <s v="5188000"/>
    <x v="1"/>
    <x v="0"/>
    <s v="EMPLOYER PAID BENEFITS"/>
    <s v="50000-PROGRAM EXPENDITURE BUDGET"/>
    <s v="82000-APPLIED OVERHEAD"/>
    <m/>
    <n v="0"/>
    <n v="0"/>
    <n v="368280.76"/>
    <n v="0"/>
    <n v="-368280.76"/>
    <s v="N/A"/>
    <n v="0"/>
    <n v="0"/>
    <n v="0"/>
    <n v="0"/>
    <n v="0"/>
    <n v="0"/>
    <n v="175818.51"/>
    <n v="0"/>
    <n v="0"/>
    <n v="95716.92"/>
    <n v="0"/>
    <n v="96745.33"/>
    <n v="0"/>
    <s v="OIRM CAPITAL PROJECTS"/>
    <x v="72"/>
    <s v="DPH OIRM  IT CAPITAL"/>
    <s v="DATA PROCESSING"/>
  </r>
  <r>
    <x v="1"/>
    <x v="72"/>
    <x v="13"/>
    <s v="82200"/>
    <s v="5188000"/>
    <x v="0"/>
    <x v="0"/>
    <s v="PAID TIME OFF"/>
    <s v="50000-PROGRAM EXPENDITURE BUDGET"/>
    <s v="82000-APPLIED OVERHEAD"/>
    <m/>
    <n v="0"/>
    <n v="0"/>
    <n v="111074.07"/>
    <n v="0"/>
    <n v="-111074.07"/>
    <s v="N/A"/>
    <n v="0"/>
    <n v="0"/>
    <n v="0"/>
    <n v="0"/>
    <n v="0"/>
    <n v="0"/>
    <n v="0"/>
    <n v="0"/>
    <n v="60724.5"/>
    <n v="11764.64"/>
    <n v="0"/>
    <n v="38584.93"/>
    <n v="0"/>
    <s v="OIRM CAPITAL PROJECTS"/>
    <x v="72"/>
    <s v="DPH OIRM  IT CAPITAL"/>
    <s v="DATA PROCESSING"/>
  </r>
  <r>
    <x v="1"/>
    <x v="72"/>
    <x v="13"/>
    <s v="82200"/>
    <s v="5188000"/>
    <x v="1"/>
    <x v="0"/>
    <s v="PAID TIME OFF"/>
    <s v="50000-PROGRAM EXPENDITURE BUDGET"/>
    <s v="82000-APPLIED OVERHEAD"/>
    <m/>
    <n v="0"/>
    <n v="0"/>
    <n v="254922.93"/>
    <n v="0"/>
    <n v="-254922.93"/>
    <s v="N/A"/>
    <n v="0"/>
    <n v="0"/>
    <n v="0"/>
    <n v="0"/>
    <n v="0"/>
    <n v="0"/>
    <n v="129159.98"/>
    <n v="0"/>
    <n v="0"/>
    <n v="62447.700000000004"/>
    <n v="0"/>
    <n v="63315.25"/>
    <n v="0"/>
    <s v="OIRM CAPITAL PROJECTS"/>
    <x v="72"/>
    <s v="DPH OIRM  IT CAPITAL"/>
    <s v="DATA PROCESSING"/>
  </r>
  <r>
    <x v="1"/>
    <x v="72"/>
    <x v="13"/>
    <s v="82300"/>
    <s v="5188000"/>
    <x v="0"/>
    <x v="0"/>
    <s v="INDIRECT COSTS"/>
    <s v="50000-PROGRAM EXPENDITURE BUDGET"/>
    <s v="82000-APPLIED OVERHEAD"/>
    <m/>
    <n v="0"/>
    <n v="0"/>
    <n v="22520.83"/>
    <n v="0"/>
    <n v="-22520.83"/>
    <s v="N/A"/>
    <n v="0"/>
    <n v="0"/>
    <n v="0"/>
    <n v="0"/>
    <n v="0"/>
    <n v="0"/>
    <n v="0"/>
    <n v="0"/>
    <n v="16254.06"/>
    <n v="3549.44"/>
    <n v="0"/>
    <n v="2717.33"/>
    <n v="0"/>
    <s v="OIRM CAPITAL PROJECTS"/>
    <x v="72"/>
    <s v="DPH OIRM  IT CAPITAL"/>
    <s v="DATA PROCESSING"/>
  </r>
  <r>
    <x v="1"/>
    <x v="72"/>
    <x v="13"/>
    <s v="82300"/>
    <s v="5188000"/>
    <x v="1"/>
    <x v="0"/>
    <s v="INDIRECT COSTS"/>
    <s v="50000-PROGRAM EXPENDITURE BUDGET"/>
    <s v="82000-APPLIED OVERHEAD"/>
    <m/>
    <n v="0"/>
    <n v="0"/>
    <n v="27434.97"/>
    <n v="0"/>
    <n v="-27434.97"/>
    <s v="N/A"/>
    <n v="0"/>
    <n v="0"/>
    <n v="0"/>
    <n v="0"/>
    <n v="0"/>
    <n v="0"/>
    <n v="13091.7"/>
    <n v="0"/>
    <n v="0"/>
    <n v="6075.24"/>
    <n v="0"/>
    <n v="8268.0300000000007"/>
    <n v="0"/>
    <s v="OIRM CAPITAL PROJECTS"/>
    <x v="72"/>
    <s v="DPH OIRM  IT CAPITAL"/>
    <s v="DATA PROCESSING"/>
  </r>
  <r>
    <x v="1"/>
    <x v="72"/>
    <x v="13"/>
    <s v="82400"/>
    <s v="5188000"/>
    <x v="0"/>
    <x v="0"/>
    <s v="EXTRA HELP INDUST INS OH"/>
    <s v="50000-PROGRAM EXPENDITURE BUDGET"/>
    <s v="82000-APPLIED OVERHEAD"/>
    <m/>
    <n v="0"/>
    <n v="0"/>
    <n v="60.15"/>
    <n v="0"/>
    <n v="-60.15"/>
    <s v="N/A"/>
    <n v="0"/>
    <n v="0"/>
    <n v="0"/>
    <n v="0"/>
    <n v="0"/>
    <n v="0"/>
    <n v="0"/>
    <n v="0"/>
    <n v="0"/>
    <n v="47.4"/>
    <n v="0"/>
    <n v="12.75"/>
    <n v="0"/>
    <s v="OIRM CAPITAL PROJECTS"/>
    <x v="72"/>
    <s v="DPH OIRM  IT CAPITAL"/>
    <s v="DATA PROCESSING"/>
  </r>
  <r>
    <x v="1"/>
    <x v="72"/>
    <x v="13"/>
    <s v="82400"/>
    <s v="5188000"/>
    <x v="1"/>
    <x v="0"/>
    <s v="EXTRA HELP INDUST INS OH"/>
    <s v="50000-PROGRAM EXPENDITURE BUDGET"/>
    <s v="82000-APPLIED OVERHEAD"/>
    <m/>
    <n v="0"/>
    <n v="0"/>
    <n v="49.82"/>
    <n v="0"/>
    <n v="-49.82"/>
    <s v="N/A"/>
    <n v="0"/>
    <n v="0"/>
    <n v="0"/>
    <n v="0"/>
    <n v="0"/>
    <n v="0"/>
    <n v="47.06"/>
    <n v="0"/>
    <n v="0"/>
    <n v="0"/>
    <n v="0"/>
    <n v="2.7600000000000002"/>
    <n v="0"/>
    <s v="OIRM CAPITAL PROJECTS"/>
    <x v="72"/>
    <s v="DPH OIRM  IT CAPITAL"/>
    <s v="DATA PROCESSING"/>
  </r>
  <r>
    <x v="1"/>
    <x v="72"/>
    <x v="13"/>
    <s v="82500"/>
    <s v="5188000"/>
    <x v="0"/>
    <x v="0"/>
    <s v="OVERTIME BENEFITS"/>
    <s v="50000-PROGRAM EXPENDITURE BUDGET"/>
    <s v="82000-APPLIED OVERHEAD"/>
    <m/>
    <n v="0"/>
    <n v="0"/>
    <n v="506.13"/>
    <n v="0"/>
    <n v="-506.13"/>
    <s v="N/A"/>
    <n v="0"/>
    <n v="0"/>
    <n v="0"/>
    <n v="0"/>
    <n v="0"/>
    <n v="0"/>
    <n v="0"/>
    <n v="0"/>
    <n v="305.83"/>
    <n v="11.76"/>
    <n v="0"/>
    <n v="188.54"/>
    <n v="0"/>
    <s v="OIRM CAPITAL PROJECTS"/>
    <x v="72"/>
    <s v="DPH OIRM  IT CAPITAL"/>
    <s v="DATA PROCESSING"/>
  </r>
  <r>
    <x v="1"/>
    <x v="72"/>
    <x v="13"/>
    <s v="82500"/>
    <s v="5188000"/>
    <x v="1"/>
    <x v="0"/>
    <s v="OVERTIME BENEFITS"/>
    <s v="50000-PROGRAM EXPENDITURE BUDGET"/>
    <s v="82000-APPLIED OVERHEAD"/>
    <m/>
    <n v="0"/>
    <n v="0"/>
    <n v="1073.51"/>
    <n v="0"/>
    <n v="-1073.51"/>
    <s v="N/A"/>
    <n v="0"/>
    <n v="0"/>
    <n v="0"/>
    <n v="0"/>
    <n v="0"/>
    <n v="0"/>
    <n v="479.89"/>
    <n v="0"/>
    <n v="0"/>
    <n v="494.05"/>
    <n v="0"/>
    <n v="99.570000000000007"/>
    <n v="0"/>
    <s v="OIRM CAPITAL PROJECTS"/>
    <x v="72"/>
    <s v="DPH OIRM  IT CAPITAL"/>
    <s v="DATA PROCESSING"/>
  </r>
  <r>
    <x v="1"/>
    <x v="72"/>
    <x v="13"/>
    <s v="82600"/>
    <s v="5188000"/>
    <x v="0"/>
    <x v="0"/>
    <s v="INDIRECT COST RATE 6"/>
    <s v="50000-PROGRAM EXPENDITURE BUDGET"/>
    <s v="82000-APPLIED OVERHEAD"/>
    <m/>
    <n v="0"/>
    <n v="0"/>
    <n v="9417.7900000000009"/>
    <n v="0"/>
    <n v="-9417.7900000000009"/>
    <s v="N/A"/>
    <n v="0"/>
    <n v="0"/>
    <n v="0"/>
    <n v="0"/>
    <n v="0"/>
    <n v="0"/>
    <n v="0"/>
    <n v="0"/>
    <n v="6797.07"/>
    <n v="1484.34"/>
    <n v="0"/>
    <n v="1136.3800000000001"/>
    <n v="0"/>
    <s v="OIRM CAPITAL PROJECTS"/>
    <x v="72"/>
    <s v="DPH OIRM  IT CAPITAL"/>
    <s v="DATA PROCESSING"/>
  </r>
  <r>
    <x v="1"/>
    <x v="72"/>
    <x v="13"/>
    <s v="82600"/>
    <s v="5188000"/>
    <x v="1"/>
    <x v="0"/>
    <s v="INDIRECT COST RATE 6"/>
    <s v="50000-PROGRAM EXPENDITURE BUDGET"/>
    <s v="82000-APPLIED OVERHEAD"/>
    <m/>
    <n v="0"/>
    <n v="0"/>
    <n v="15340.56"/>
    <n v="0"/>
    <n v="-15340.56"/>
    <s v="N/A"/>
    <n v="0"/>
    <n v="0"/>
    <n v="0"/>
    <n v="0"/>
    <n v="0"/>
    <n v="0"/>
    <n v="6940.41"/>
    <n v="0"/>
    <n v="0"/>
    <n v="3557.9"/>
    <n v="0"/>
    <n v="4842.25"/>
    <n v="0"/>
    <s v="OIRM CAPITAL PROJECTS"/>
    <x v="72"/>
    <s v="DPH OIRM  IT CAPITAL"/>
    <s v="DATA PROCESSING"/>
  </r>
  <r>
    <x v="1"/>
    <x v="72"/>
    <x v="13"/>
    <s v="82700"/>
    <s v="5188000"/>
    <x v="0"/>
    <x v="0"/>
    <s v="INDUSTRIAL INSURANCE"/>
    <s v="50000-PROGRAM EXPENDITURE BUDGET"/>
    <s v="82000-APPLIED OVERHEAD"/>
    <m/>
    <n v="0"/>
    <n v="0"/>
    <n v="5058.4800000000005"/>
    <n v="0"/>
    <n v="-5058.4800000000005"/>
    <s v="N/A"/>
    <n v="0"/>
    <n v="0"/>
    <n v="0"/>
    <n v="0"/>
    <n v="0"/>
    <n v="0"/>
    <n v="0"/>
    <n v="0"/>
    <n v="2982.5"/>
    <n v="584.38"/>
    <n v="0"/>
    <n v="1491.6000000000001"/>
    <n v="0"/>
    <s v="OIRM CAPITAL PROJECTS"/>
    <x v="72"/>
    <s v="DPH OIRM  IT CAPITAL"/>
    <s v="DATA PROCESSING"/>
  </r>
  <r>
    <x v="1"/>
    <x v="72"/>
    <x v="13"/>
    <s v="82700"/>
    <s v="5188000"/>
    <x v="1"/>
    <x v="0"/>
    <s v="INDUSTRIAL INSURANCE"/>
    <s v="50000-PROGRAM EXPENDITURE BUDGET"/>
    <s v="82000-APPLIED OVERHEAD"/>
    <m/>
    <n v="0"/>
    <n v="0"/>
    <n v="7456.84"/>
    <n v="0"/>
    <n v="-7456.84"/>
    <s v="N/A"/>
    <n v="0"/>
    <n v="0"/>
    <n v="0"/>
    <n v="0"/>
    <n v="0"/>
    <n v="0"/>
    <n v="3401.48"/>
    <n v="0"/>
    <n v="0"/>
    <n v="2027.67"/>
    <n v="0"/>
    <n v="2027.69"/>
    <n v="0"/>
    <s v="OIRM CAPITAL PROJECTS"/>
    <x v="72"/>
    <s v="DPH OIRM  IT CAPITAL"/>
    <s v="DATA PROCESSING"/>
  </r>
  <r>
    <x v="1"/>
    <x v="72"/>
    <x v="2"/>
    <s v="33816"/>
    <s v="0000000"/>
    <x v="1"/>
    <x v="1"/>
    <s v="OTHER GENERAL GOVT SVCS"/>
    <s v="R3000-REVENUE"/>
    <s v="R3380-INTERGOVERNMENTAL PAYMENTS"/>
    <m/>
    <n v="0"/>
    <n v="0"/>
    <n v="-1442793.43"/>
    <n v="0"/>
    <n v="1442793.43"/>
    <s v="N/A"/>
    <n v="0"/>
    <n v="0"/>
    <n v="0"/>
    <n v="0"/>
    <n v="0"/>
    <n v="0"/>
    <n v="0"/>
    <n v="0"/>
    <n v="0"/>
    <n v="0"/>
    <n v="0"/>
    <n v="0"/>
    <n v="-1442793.43"/>
    <s v="OIRM CAPITAL PROJECTS"/>
    <x v="72"/>
    <s v="GAAP ADJUSTMENTS"/>
    <s v="Default"/>
  </r>
  <r>
    <x v="1"/>
    <x v="72"/>
    <x v="2"/>
    <s v="39796"/>
    <s v="0000000"/>
    <x v="1"/>
    <x v="1"/>
    <s v="CONTRIB OTHER FUNDS"/>
    <s v="R3000-REVENUE"/>
    <s v="R3900-OTHER FINANCING SOURCES"/>
    <m/>
    <n v="0"/>
    <n v="0"/>
    <n v="-204706.09"/>
    <n v="0"/>
    <n v="204706.09"/>
    <s v="N/A"/>
    <n v="0"/>
    <n v="0"/>
    <n v="0"/>
    <n v="0"/>
    <n v="0"/>
    <n v="0"/>
    <n v="0"/>
    <n v="0"/>
    <n v="0"/>
    <n v="0"/>
    <n v="-204706.09"/>
    <n v="0"/>
    <n v="0"/>
    <s v="OIRM CAPITAL PROJECTS"/>
    <x v="72"/>
    <s v="GAAP ADJUSTMENTS"/>
    <s v="Default"/>
  </r>
  <r>
    <x v="1"/>
    <x v="72"/>
    <x v="2"/>
    <s v="51110"/>
    <s v="5188000"/>
    <x v="1"/>
    <x v="0"/>
    <s v="REGULAR SALARIED EMPLOYEE"/>
    <s v="50000-PROGRAM EXPENDITURE BUDGET"/>
    <s v="51000-WAGES AND BENEFITS"/>
    <s v="51100-SALARIES/WAGES"/>
    <n v="0"/>
    <n v="0"/>
    <n v="-1072864.03"/>
    <n v="0"/>
    <n v="1072864.03"/>
    <s v="N/A"/>
    <n v="0"/>
    <n v="0"/>
    <n v="0"/>
    <n v="0"/>
    <n v="0"/>
    <n v="0"/>
    <n v="0"/>
    <n v="0"/>
    <n v="0"/>
    <n v="0"/>
    <n v="0"/>
    <n v="0"/>
    <n v="-1072864.03"/>
    <s v="OIRM CAPITAL PROJECTS"/>
    <x v="72"/>
    <s v="GAAP ADJUSTMENTS"/>
    <s v="DATA PROCESSING"/>
  </r>
  <r>
    <x v="1"/>
    <x v="72"/>
    <x v="2"/>
    <s v="51120"/>
    <s v="5188000"/>
    <x v="0"/>
    <x v="0"/>
    <s v="TEMPORARY"/>
    <s v="50000-PROGRAM EXPENDITURE BUDGET"/>
    <s v="51000-WAGES AND BENEFITS"/>
    <s v="51100-SALARIES/WAGES"/>
    <n v="0"/>
    <n v="0"/>
    <n v="-864892.17"/>
    <n v="0"/>
    <n v="864892.17"/>
    <s v="N/A"/>
    <n v="0"/>
    <n v="0"/>
    <n v="0"/>
    <n v="0"/>
    <n v="0"/>
    <n v="0"/>
    <n v="0"/>
    <n v="0"/>
    <n v="0"/>
    <n v="0"/>
    <n v="0"/>
    <n v="0"/>
    <n v="-864892.17"/>
    <s v="OIRM CAPITAL PROJECTS"/>
    <x v="72"/>
    <s v="GAAP ADJUSTMENTS"/>
    <s v="DATA PROCESSING"/>
  </r>
  <r>
    <x v="1"/>
    <x v="72"/>
    <x v="2"/>
    <s v="51120"/>
    <s v="5188000"/>
    <x v="1"/>
    <x v="0"/>
    <s v="TEMPORARY"/>
    <s v="50000-PROGRAM EXPENDITURE BUDGET"/>
    <s v="51000-WAGES AND BENEFITS"/>
    <s v="51100-SALARIES/WAGES"/>
    <n v="0"/>
    <n v="0"/>
    <n v="-648.20000000000005"/>
    <n v="0"/>
    <n v="648.20000000000005"/>
    <s v="N/A"/>
    <n v="0"/>
    <n v="0"/>
    <n v="0"/>
    <n v="0"/>
    <n v="0"/>
    <n v="0"/>
    <n v="0"/>
    <n v="0"/>
    <n v="0"/>
    <n v="0"/>
    <n v="0"/>
    <n v="0"/>
    <n v="-648.20000000000005"/>
    <s v="OIRM CAPITAL PROJECTS"/>
    <x v="72"/>
    <s v="GAAP ADJUSTMENTS"/>
    <s v="DATA PROCESSING"/>
  </r>
  <r>
    <x v="1"/>
    <x v="72"/>
    <x v="2"/>
    <s v="51130"/>
    <s v="5188000"/>
    <x v="1"/>
    <x v="0"/>
    <s v="OVERTIME"/>
    <s v="50000-PROGRAM EXPENDITURE BUDGET"/>
    <s v="51000-WAGES AND BENEFITS"/>
    <s v="51100-SALARIES/WAGES"/>
    <n v="0"/>
    <n v="0"/>
    <n v="-6550.42"/>
    <n v="0"/>
    <n v="6550.42"/>
    <s v="N/A"/>
    <n v="0"/>
    <n v="0"/>
    <n v="0"/>
    <n v="0"/>
    <n v="0"/>
    <n v="0"/>
    <n v="0"/>
    <n v="0"/>
    <n v="0"/>
    <n v="0"/>
    <n v="0"/>
    <n v="0"/>
    <n v="-6550.42"/>
    <s v="OIRM CAPITAL PROJECTS"/>
    <x v="72"/>
    <s v="GAAP ADJUSTMENTS"/>
    <s v="DATA PROCESSING"/>
  </r>
  <r>
    <x v="1"/>
    <x v="72"/>
    <x v="2"/>
    <s v="51143"/>
    <s v="5188000"/>
    <x v="1"/>
    <x v="0"/>
    <s v="DUTY ASSIGNMENT"/>
    <s v="50000-PROGRAM EXPENDITURE BUDGET"/>
    <s v="51000-WAGES AND BENEFITS"/>
    <s v="51100-SALARIES/WAGES"/>
    <n v="0"/>
    <n v="0"/>
    <n v="-4703.9800000000005"/>
    <n v="0"/>
    <n v="4703.9800000000005"/>
    <s v="N/A"/>
    <n v="0"/>
    <n v="0"/>
    <n v="0"/>
    <n v="0"/>
    <n v="0"/>
    <n v="0"/>
    <n v="0"/>
    <n v="0"/>
    <n v="0"/>
    <n v="0"/>
    <n v="0"/>
    <n v="0"/>
    <n v="-4703.9800000000005"/>
    <s v="OIRM CAPITAL PROJECTS"/>
    <x v="72"/>
    <s v="GAAP ADJUSTMENTS"/>
    <s v="DATA PROCESSING"/>
  </r>
  <r>
    <x v="1"/>
    <x v="72"/>
    <x v="2"/>
    <s v="51144"/>
    <s v="5188000"/>
    <x v="1"/>
    <x v="0"/>
    <s v="PAY DIFFERENTIAL PREMIUM"/>
    <s v="50000-PROGRAM EXPENDITURE BUDGET"/>
    <s v="51000-WAGES AND BENEFITS"/>
    <s v="51100-SALARIES/WAGES"/>
    <n v="0"/>
    <n v="0"/>
    <n v="-49.76"/>
    <n v="0"/>
    <n v="49.76"/>
    <s v="N/A"/>
    <n v="0"/>
    <n v="0"/>
    <n v="0"/>
    <n v="0"/>
    <n v="0"/>
    <n v="0"/>
    <n v="0"/>
    <n v="0"/>
    <n v="0"/>
    <n v="0"/>
    <n v="0"/>
    <n v="0"/>
    <n v="-49.76"/>
    <s v="OIRM CAPITAL PROJECTS"/>
    <x v="72"/>
    <s v="GAAP ADJUSTMENTS"/>
    <s v="DATA PROCESSING"/>
  </r>
  <r>
    <x v="1"/>
    <x v="72"/>
    <x v="2"/>
    <s v="51199"/>
    <s v="5188000"/>
    <x v="1"/>
    <x v="0"/>
    <s v="MISC LABOR"/>
    <s v="50000-PROGRAM EXPENDITURE BUDGET"/>
    <s v="51000-WAGES AND BENEFITS"/>
    <s v="51100-SALARIES/WAGES"/>
    <n v="0"/>
    <n v="0"/>
    <n v="-4000"/>
    <n v="0"/>
    <n v="4000"/>
    <s v="N/A"/>
    <n v="0"/>
    <n v="0"/>
    <n v="0"/>
    <n v="0"/>
    <n v="0"/>
    <n v="0"/>
    <n v="0"/>
    <n v="0"/>
    <n v="0"/>
    <n v="0"/>
    <n v="0"/>
    <n v="0"/>
    <n v="-4000"/>
    <s v="OIRM CAPITAL PROJECTS"/>
    <x v="72"/>
    <s v="GAAP ADJUSTMENTS"/>
    <s v="DATA PROCESSING"/>
  </r>
  <r>
    <x v="1"/>
    <x v="72"/>
    <x v="2"/>
    <s v="51315"/>
    <s v="5188000"/>
    <x v="1"/>
    <x v="0"/>
    <s v="MED DENTAL LIFE INS BENEFITS/NON 587"/>
    <s v="50000-PROGRAM EXPENDITURE BUDGET"/>
    <s v="51000-WAGES AND BENEFITS"/>
    <s v="51300-PERSONNEL BENEFITS"/>
    <n v="0"/>
    <n v="0"/>
    <n v="-218195"/>
    <n v="0"/>
    <n v="218195"/>
    <s v="N/A"/>
    <n v="0"/>
    <n v="0"/>
    <n v="0"/>
    <n v="0"/>
    <n v="0"/>
    <n v="0"/>
    <n v="0"/>
    <n v="0"/>
    <n v="0"/>
    <n v="0"/>
    <n v="0"/>
    <n v="0"/>
    <n v="-218195"/>
    <s v="OIRM CAPITAL PROJECTS"/>
    <x v="72"/>
    <s v="GAAP ADJUSTMENTS"/>
    <s v="DATA PROCESSING"/>
  </r>
  <r>
    <x v="1"/>
    <x v="72"/>
    <x v="2"/>
    <s v="51320"/>
    <s v="5188000"/>
    <x v="1"/>
    <x v="0"/>
    <s v="SOCIAL SECURITY MEDICARE FICA"/>
    <s v="50000-PROGRAM EXPENDITURE BUDGET"/>
    <s v="51000-WAGES AND BENEFITS"/>
    <s v="51300-PERSONNEL BENEFITS"/>
    <n v="0"/>
    <n v="0"/>
    <n v="-85223.16"/>
    <n v="0"/>
    <n v="85223.16"/>
    <s v="N/A"/>
    <n v="0"/>
    <n v="0"/>
    <n v="0"/>
    <n v="0"/>
    <n v="0"/>
    <n v="0"/>
    <n v="0"/>
    <n v="0"/>
    <n v="0"/>
    <n v="0"/>
    <n v="0"/>
    <n v="0"/>
    <n v="-85223.16"/>
    <s v="OIRM CAPITAL PROJECTS"/>
    <x v="72"/>
    <s v="GAAP ADJUSTMENTS"/>
    <s v="DATA PROCESSING"/>
  </r>
  <r>
    <x v="1"/>
    <x v="72"/>
    <x v="2"/>
    <s v="51330"/>
    <s v="5188000"/>
    <x v="1"/>
    <x v="0"/>
    <s v="RETIREMENT"/>
    <s v="50000-PROGRAM EXPENDITURE BUDGET"/>
    <s v="51000-WAGES AND BENEFITS"/>
    <s v="51300-PERSONNEL BENEFITS"/>
    <n v="0"/>
    <n v="0"/>
    <n v="-102740.87"/>
    <n v="0"/>
    <n v="102740.87"/>
    <s v="N/A"/>
    <n v="0"/>
    <n v="0"/>
    <n v="0"/>
    <n v="0"/>
    <n v="0"/>
    <n v="0"/>
    <n v="0"/>
    <n v="0"/>
    <n v="0"/>
    <n v="0"/>
    <n v="0"/>
    <n v="0"/>
    <n v="-102740.87"/>
    <s v="OIRM CAPITAL PROJECTS"/>
    <x v="72"/>
    <s v="GAAP ADJUSTMENTS"/>
    <s v="DATA PROCESSING"/>
  </r>
  <r>
    <x v="1"/>
    <x v="72"/>
    <x v="2"/>
    <s v="51355"/>
    <s v="5188000"/>
    <x v="1"/>
    <x v="0"/>
    <s v="FLEX BENEFIT CASHBACK"/>
    <s v="50000-PROGRAM EXPENDITURE BUDGET"/>
    <s v="51000-WAGES AND BENEFITS"/>
    <s v="51300-PERSONNEL BENEFITS"/>
    <n v="0"/>
    <n v="0"/>
    <n v="-749.82"/>
    <n v="0"/>
    <n v="749.82"/>
    <s v="N/A"/>
    <n v="0"/>
    <n v="0"/>
    <n v="0"/>
    <n v="0"/>
    <n v="0"/>
    <n v="0"/>
    <n v="0"/>
    <n v="0"/>
    <n v="0"/>
    <n v="0"/>
    <n v="0"/>
    <n v="0"/>
    <n v="-749.82"/>
    <s v="OIRM CAPITAL PROJECTS"/>
    <x v="72"/>
    <s v="GAAP ADJUSTMENTS"/>
    <s v="DATA PROCESSING"/>
  </r>
  <r>
    <x v="1"/>
    <x v="72"/>
    <x v="2"/>
    <s v="52110"/>
    <s v="5188000"/>
    <x v="1"/>
    <x v="0"/>
    <s v="OFFICE SUPPLIES"/>
    <s v="50000-PROGRAM EXPENDITURE BUDGET"/>
    <s v="52000-SUPPLIES"/>
    <m/>
    <n v="0"/>
    <n v="0"/>
    <n v="-10434.73"/>
    <n v="0"/>
    <n v="10434.73"/>
    <s v="N/A"/>
    <n v="0"/>
    <n v="0"/>
    <n v="0"/>
    <n v="0"/>
    <n v="0"/>
    <n v="0"/>
    <n v="0"/>
    <n v="0"/>
    <n v="0"/>
    <n v="0"/>
    <n v="0"/>
    <n v="0"/>
    <n v="-10434.73"/>
    <s v="OIRM CAPITAL PROJECTS"/>
    <x v="72"/>
    <s v="GAAP ADJUSTMENTS"/>
    <s v="DATA PROCESSING"/>
  </r>
  <r>
    <x v="1"/>
    <x v="72"/>
    <x v="2"/>
    <s v="52180"/>
    <s v="5188000"/>
    <x v="1"/>
    <x v="0"/>
    <s v="MINOR ASSET NON CONTR LT 5K"/>
    <s v="50000-PROGRAM EXPENDITURE BUDGET"/>
    <s v="52000-SUPPLIES"/>
    <m/>
    <n v="0"/>
    <n v="0"/>
    <n v="-23351.15"/>
    <n v="0"/>
    <n v="23351.15"/>
    <s v="N/A"/>
    <n v="0"/>
    <n v="0"/>
    <n v="0"/>
    <n v="0"/>
    <n v="0"/>
    <n v="0"/>
    <n v="0"/>
    <n v="0"/>
    <n v="0"/>
    <n v="0"/>
    <n v="0"/>
    <n v="0"/>
    <n v="-23351.15"/>
    <s v="OIRM CAPITAL PROJECTS"/>
    <x v="72"/>
    <s v="GAAP ADJUSTMENTS"/>
    <s v="DATA PROCESSING"/>
  </r>
  <r>
    <x v="1"/>
    <x v="72"/>
    <x v="2"/>
    <s v="52181"/>
    <s v="5188000"/>
    <x v="1"/>
    <x v="0"/>
    <s v="INVENTORY EQUIP 5K UNDER"/>
    <s v="50000-PROGRAM EXPENDITURE BUDGET"/>
    <s v="52000-SUPPLIES"/>
    <m/>
    <n v="0"/>
    <n v="0"/>
    <n v="-4648.28"/>
    <n v="0"/>
    <n v="4648.28"/>
    <s v="N/A"/>
    <n v="0"/>
    <n v="0"/>
    <n v="0"/>
    <n v="0"/>
    <n v="0"/>
    <n v="0"/>
    <n v="0"/>
    <n v="0"/>
    <n v="0"/>
    <n v="0"/>
    <n v="0"/>
    <n v="0"/>
    <n v="-4648.28"/>
    <s v="OIRM CAPITAL PROJECTS"/>
    <x v="72"/>
    <s v="GAAP ADJUSTMENTS"/>
    <s v="DATA PROCESSING"/>
  </r>
  <r>
    <x v="1"/>
    <x v="72"/>
    <x v="2"/>
    <s v="52189"/>
    <s v="5188000"/>
    <x v="1"/>
    <x v="0"/>
    <s v="SOFTWARE NONCAP"/>
    <s v="50000-PROGRAM EXPENDITURE BUDGET"/>
    <s v="52000-SUPPLIES"/>
    <m/>
    <n v="0"/>
    <n v="0"/>
    <n v="-398.93"/>
    <n v="0"/>
    <n v="398.93"/>
    <s v="N/A"/>
    <n v="0"/>
    <n v="0"/>
    <n v="0"/>
    <n v="0"/>
    <n v="0"/>
    <n v="0"/>
    <n v="0"/>
    <n v="0"/>
    <n v="0"/>
    <n v="0"/>
    <n v="0"/>
    <n v="0"/>
    <n v="-398.93"/>
    <s v="OIRM CAPITAL PROJECTS"/>
    <x v="72"/>
    <s v="GAAP ADJUSTMENTS"/>
    <s v="DATA PROCESSING"/>
  </r>
  <r>
    <x v="1"/>
    <x v="72"/>
    <x v="2"/>
    <s v="52190"/>
    <s v="5188000"/>
    <x v="1"/>
    <x v="0"/>
    <s v="SUPPLIES IT"/>
    <s v="50000-PROGRAM EXPENDITURE BUDGET"/>
    <s v="52000-SUPPLIES"/>
    <m/>
    <n v="0"/>
    <n v="0"/>
    <n v="-39406.950000000004"/>
    <n v="0"/>
    <n v="39406.950000000004"/>
    <s v="N/A"/>
    <n v="0"/>
    <n v="0"/>
    <n v="0"/>
    <n v="0"/>
    <n v="0"/>
    <n v="0"/>
    <n v="0"/>
    <n v="0"/>
    <n v="0"/>
    <n v="0"/>
    <n v="0"/>
    <n v="0"/>
    <n v="-39406.950000000004"/>
    <s v="OIRM CAPITAL PROJECTS"/>
    <x v="72"/>
    <s v="GAAP ADJUSTMENTS"/>
    <s v="DATA PROCESSING"/>
  </r>
  <r>
    <x v="1"/>
    <x v="72"/>
    <x v="2"/>
    <s v="52202"/>
    <s v="5188000"/>
    <x v="0"/>
    <x v="0"/>
    <s v="SUPPLIES MISCELLANEOUS"/>
    <s v="50000-PROGRAM EXPENDITURE BUDGET"/>
    <s v="52000-SUPPLIES"/>
    <m/>
    <n v="0"/>
    <n v="0"/>
    <n v="-88134.06"/>
    <n v="0"/>
    <n v="88134.06"/>
    <s v="N/A"/>
    <n v="0"/>
    <n v="0"/>
    <n v="0"/>
    <n v="0"/>
    <n v="0"/>
    <n v="0"/>
    <n v="0"/>
    <n v="0"/>
    <n v="0"/>
    <n v="0"/>
    <n v="0"/>
    <n v="0"/>
    <n v="-88134.06"/>
    <s v="OIRM CAPITAL PROJECTS"/>
    <x v="72"/>
    <s v="GAAP ADJUSTMENTS"/>
    <s v="DATA PROCESSING"/>
  </r>
  <r>
    <x v="1"/>
    <x v="72"/>
    <x v="2"/>
    <s v="52202"/>
    <s v="5188000"/>
    <x v="1"/>
    <x v="0"/>
    <s v="SUPPLIES MISCELLANEOUS"/>
    <s v="50000-PROGRAM EXPENDITURE BUDGET"/>
    <s v="52000-SUPPLIES"/>
    <m/>
    <n v="0"/>
    <n v="0"/>
    <n v="-5352.92"/>
    <n v="0"/>
    <n v="5352.92"/>
    <s v="N/A"/>
    <n v="0"/>
    <n v="0"/>
    <n v="0"/>
    <n v="0"/>
    <n v="0"/>
    <n v="0"/>
    <n v="0"/>
    <n v="0"/>
    <n v="0"/>
    <n v="0"/>
    <n v="0"/>
    <n v="0"/>
    <n v="-5352.92"/>
    <s v="OIRM CAPITAL PROJECTS"/>
    <x v="72"/>
    <s v="GAAP ADJUSTMENTS"/>
    <s v="DATA PROCESSING"/>
  </r>
  <r>
    <x v="1"/>
    <x v="72"/>
    <x v="2"/>
    <s v="52208"/>
    <s v="5188000"/>
    <x v="1"/>
    <x v="0"/>
    <s v="SUPPLIES UNIFORMS CLOTHING"/>
    <s v="50000-PROGRAM EXPENDITURE BUDGET"/>
    <s v="52000-SUPPLIES"/>
    <m/>
    <n v="0"/>
    <n v="0"/>
    <n v="-547.4"/>
    <n v="0"/>
    <n v="547.4"/>
    <s v="N/A"/>
    <n v="0"/>
    <n v="0"/>
    <n v="0"/>
    <n v="0"/>
    <n v="0"/>
    <n v="0"/>
    <n v="0"/>
    <n v="0"/>
    <n v="0"/>
    <n v="0"/>
    <n v="0"/>
    <n v="0"/>
    <n v="-547.4"/>
    <s v="OIRM CAPITAL PROJECTS"/>
    <x v="72"/>
    <s v="GAAP ADJUSTMENTS"/>
    <s v="DATA PROCESSING"/>
  </r>
  <r>
    <x v="1"/>
    <x v="72"/>
    <x v="2"/>
    <s v="52222"/>
    <s v="5188000"/>
    <x v="1"/>
    <x v="0"/>
    <s v="SUPPLIES COMMUNICATIONS"/>
    <s v="50000-PROGRAM EXPENDITURE BUDGET"/>
    <s v="52000-SUPPLIES"/>
    <m/>
    <n v="0"/>
    <n v="0"/>
    <n v="-1287.06"/>
    <n v="0"/>
    <n v="1287.06"/>
    <s v="N/A"/>
    <n v="0"/>
    <n v="0"/>
    <n v="0"/>
    <n v="0"/>
    <n v="0"/>
    <n v="0"/>
    <n v="0"/>
    <n v="0"/>
    <n v="0"/>
    <n v="0"/>
    <n v="0"/>
    <n v="0"/>
    <n v="-1287.06"/>
    <s v="OIRM CAPITAL PROJECTS"/>
    <x v="72"/>
    <s v="GAAP ADJUSTMENTS"/>
    <s v="DATA PROCESSING"/>
  </r>
  <r>
    <x v="1"/>
    <x v="72"/>
    <x v="2"/>
    <s v="53102"/>
    <s v="5188000"/>
    <x v="1"/>
    <x v="0"/>
    <s v="PROFESSIONAL SERVICES"/>
    <s v="50000-PROGRAM EXPENDITURE BUDGET"/>
    <s v="53000-SERVICES-OTHER CHARGES"/>
    <m/>
    <n v="0"/>
    <n v="0"/>
    <n v="-567.54"/>
    <n v="0"/>
    <n v="567.54"/>
    <s v="N/A"/>
    <n v="0"/>
    <n v="0"/>
    <n v="0"/>
    <n v="0"/>
    <n v="0"/>
    <n v="0"/>
    <n v="0"/>
    <n v="0"/>
    <n v="0"/>
    <n v="0"/>
    <n v="0"/>
    <n v="0"/>
    <n v="-567.54"/>
    <s v="OIRM CAPITAL PROJECTS"/>
    <x v="72"/>
    <s v="GAAP ADJUSTMENTS"/>
    <s v="DATA PROCESSING"/>
  </r>
  <r>
    <x v="1"/>
    <x v="72"/>
    <x v="2"/>
    <s v="53104"/>
    <s v="5188000"/>
    <x v="1"/>
    <x v="0"/>
    <s v="CONSULTANT SERVICES"/>
    <s v="50000-PROGRAM EXPENDITURE BUDGET"/>
    <s v="53000-SERVICES-OTHER CHARGES"/>
    <m/>
    <n v="0"/>
    <n v="0"/>
    <n v="-32097.96"/>
    <n v="0"/>
    <n v="32097.96"/>
    <s v="N/A"/>
    <n v="0"/>
    <n v="0"/>
    <n v="0"/>
    <n v="0"/>
    <n v="0"/>
    <n v="0"/>
    <n v="0"/>
    <n v="0"/>
    <n v="0"/>
    <n v="0"/>
    <n v="0"/>
    <n v="0"/>
    <n v="-32097.96"/>
    <s v="OIRM CAPITAL PROJECTS"/>
    <x v="72"/>
    <s v="GAAP ADJUSTMENTS"/>
    <s v="DATA PROCESSING"/>
  </r>
  <r>
    <x v="1"/>
    <x v="72"/>
    <x v="2"/>
    <s v="53106"/>
    <s v="5188000"/>
    <x v="1"/>
    <x v="0"/>
    <s v="PROFESSIONAL SERVICES IT"/>
    <s v="50000-PROGRAM EXPENDITURE BUDGET"/>
    <s v="53000-SERVICES-OTHER CHARGES"/>
    <m/>
    <n v="0"/>
    <n v="0"/>
    <n v="-89789"/>
    <n v="0"/>
    <n v="89789"/>
    <s v="N/A"/>
    <n v="0"/>
    <n v="0"/>
    <n v="0"/>
    <n v="0"/>
    <n v="0"/>
    <n v="0"/>
    <n v="0"/>
    <n v="0"/>
    <n v="0"/>
    <n v="0"/>
    <n v="0"/>
    <n v="0"/>
    <n v="-89789"/>
    <s v="OIRM CAPITAL PROJECTS"/>
    <x v="72"/>
    <s v="GAAP ADJUSTMENTS"/>
    <s v="DATA PROCESSING"/>
  </r>
  <r>
    <x v="1"/>
    <x v="72"/>
    <x v="2"/>
    <s v="53108"/>
    <s v="5188000"/>
    <x v="1"/>
    <x v="0"/>
    <s v="CONSTRUCTION CONTRACTS"/>
    <s v="50000-PROGRAM EXPENDITURE BUDGET"/>
    <s v="53000-SERVICES-OTHER CHARGES"/>
    <m/>
    <n v="0"/>
    <n v="0"/>
    <n v="-30548.04"/>
    <n v="0"/>
    <n v="30548.04"/>
    <s v="N/A"/>
    <n v="0"/>
    <n v="0"/>
    <n v="0"/>
    <n v="0"/>
    <n v="0"/>
    <n v="0"/>
    <n v="0"/>
    <n v="0"/>
    <n v="0"/>
    <n v="0"/>
    <n v="0"/>
    <n v="0"/>
    <n v="-30548.04"/>
    <s v="OIRM CAPITAL PROJECTS"/>
    <x v="72"/>
    <s v="GAAP ADJUSTMENTS"/>
    <s v="DATA PROCESSING"/>
  </r>
  <r>
    <x v="1"/>
    <x v="72"/>
    <x v="2"/>
    <s v="53120"/>
    <s v="5188000"/>
    <x v="1"/>
    <x v="0"/>
    <s v="MISCELLANEOUS SERVICES"/>
    <s v="50000-PROGRAM EXPENDITURE BUDGET"/>
    <s v="53000-SERVICES-OTHER CHARGES"/>
    <m/>
    <n v="0"/>
    <n v="0"/>
    <n v="-2101.64"/>
    <n v="0"/>
    <n v="2101.64"/>
    <s v="N/A"/>
    <n v="0"/>
    <n v="0"/>
    <n v="0"/>
    <n v="0"/>
    <n v="0"/>
    <n v="0"/>
    <n v="0"/>
    <n v="0"/>
    <n v="0"/>
    <n v="0"/>
    <n v="0"/>
    <n v="0"/>
    <n v="-2101.64"/>
    <s v="OIRM CAPITAL PROJECTS"/>
    <x v="72"/>
    <s v="GAAP ADJUSTMENTS"/>
    <s v="DATA PROCESSING"/>
  </r>
  <r>
    <x v="1"/>
    <x v="72"/>
    <x v="2"/>
    <s v="53210"/>
    <s v="5188000"/>
    <x v="1"/>
    <x v="0"/>
    <s v="SERVICES COMMUNICATIONS"/>
    <s v="50000-PROGRAM EXPENDITURE BUDGET"/>
    <s v="53000-SERVICES-OTHER CHARGES"/>
    <m/>
    <n v="0"/>
    <n v="0"/>
    <n v="-35"/>
    <n v="0"/>
    <n v="35"/>
    <s v="N/A"/>
    <n v="0"/>
    <n v="0"/>
    <n v="0"/>
    <n v="0"/>
    <n v="0"/>
    <n v="0"/>
    <n v="0"/>
    <n v="0"/>
    <n v="0"/>
    <n v="0"/>
    <n v="0"/>
    <n v="0"/>
    <n v="-35"/>
    <s v="OIRM CAPITAL PROJECTS"/>
    <x v="72"/>
    <s v="GAAP ADJUSTMENTS"/>
    <s v="DATA PROCESSING"/>
  </r>
  <r>
    <x v="1"/>
    <x v="72"/>
    <x v="2"/>
    <s v="53212"/>
    <s v="5188000"/>
    <x v="1"/>
    <x v="0"/>
    <s v="SERVICES COMMUNICATIONS TELECOM ONGOING CHRG"/>
    <s v="50000-PROGRAM EXPENDITURE BUDGET"/>
    <s v="53000-SERVICES-OTHER CHARGES"/>
    <m/>
    <n v="0"/>
    <n v="0"/>
    <n v="-10.91"/>
    <n v="0"/>
    <n v="10.91"/>
    <s v="N/A"/>
    <n v="0"/>
    <n v="0"/>
    <n v="0"/>
    <n v="0"/>
    <n v="0"/>
    <n v="0"/>
    <n v="0"/>
    <n v="0"/>
    <n v="0"/>
    <n v="0"/>
    <n v="0"/>
    <n v="0"/>
    <n v="-10.91"/>
    <s v="OIRM CAPITAL PROJECTS"/>
    <x v="72"/>
    <s v="GAAP ADJUSTMENTS"/>
    <s v="DATA PROCESSING"/>
  </r>
  <r>
    <x v="1"/>
    <x v="72"/>
    <x v="2"/>
    <s v="53213"/>
    <s v="5188000"/>
    <x v="1"/>
    <x v="0"/>
    <s v="SERVICES COMMUNICATIONS CELL PHONE PAGER SVC"/>
    <s v="50000-PROGRAM EXPENDITURE BUDGET"/>
    <s v="53000-SERVICES-OTHER CHARGES"/>
    <m/>
    <n v="0"/>
    <n v="0"/>
    <n v="-7921"/>
    <n v="0"/>
    <n v="7921"/>
    <s v="N/A"/>
    <n v="0"/>
    <n v="0"/>
    <n v="0"/>
    <n v="0"/>
    <n v="0"/>
    <n v="0"/>
    <n v="0"/>
    <n v="0"/>
    <n v="0"/>
    <n v="0"/>
    <n v="0"/>
    <n v="0"/>
    <n v="-7921"/>
    <s v="OIRM CAPITAL PROJECTS"/>
    <x v="72"/>
    <s v="GAAP ADJUSTMENTS"/>
    <s v="DATA PROCESSING"/>
  </r>
  <r>
    <x v="1"/>
    <x v="72"/>
    <x v="2"/>
    <s v="53220"/>
    <s v="5188000"/>
    <x v="1"/>
    <x v="0"/>
    <s v="POSTAGE"/>
    <s v="50000-PROGRAM EXPENDITURE BUDGET"/>
    <s v="53000-SERVICES-OTHER CHARGES"/>
    <m/>
    <n v="0"/>
    <n v="0"/>
    <n v="-5.05"/>
    <n v="0"/>
    <n v="5.05"/>
    <s v="N/A"/>
    <n v="0"/>
    <n v="0"/>
    <n v="0"/>
    <n v="0"/>
    <n v="0"/>
    <n v="0"/>
    <n v="0"/>
    <n v="0"/>
    <n v="0"/>
    <n v="0"/>
    <n v="0"/>
    <n v="0"/>
    <n v="-5.05"/>
    <s v="OIRM CAPITAL PROJECTS"/>
    <x v="72"/>
    <s v="GAAP ADJUSTMENTS"/>
    <s v="DATA PROCESSING"/>
  </r>
  <r>
    <x v="1"/>
    <x v="72"/>
    <x v="2"/>
    <s v="53311"/>
    <s v="5188000"/>
    <x v="1"/>
    <x v="0"/>
    <s v="TRAVEL SUBSISTENCE OUT OF STATE"/>
    <s v="50000-PROGRAM EXPENDITURE BUDGET"/>
    <s v="53000-SERVICES-OTHER CHARGES"/>
    <m/>
    <n v="0"/>
    <n v="0"/>
    <n v="-5311.38"/>
    <n v="0"/>
    <n v="5311.38"/>
    <s v="N/A"/>
    <n v="0"/>
    <n v="0"/>
    <n v="0"/>
    <n v="0"/>
    <n v="0"/>
    <n v="0"/>
    <n v="0"/>
    <n v="0"/>
    <n v="0"/>
    <n v="0"/>
    <n v="0"/>
    <n v="0"/>
    <n v="-5311.38"/>
    <s v="OIRM CAPITAL PROJECTS"/>
    <x v="72"/>
    <s v="GAAP ADJUSTMENTS"/>
    <s v="DATA PROCESSING"/>
  </r>
  <r>
    <x v="1"/>
    <x v="72"/>
    <x v="2"/>
    <s v="53330"/>
    <s v="5188000"/>
    <x v="1"/>
    <x v="0"/>
    <s v="PURCHASED TRANSPORTATION"/>
    <s v="50000-PROGRAM EXPENDITURE BUDGET"/>
    <s v="53000-SERVICES-OTHER CHARGES"/>
    <m/>
    <n v="0"/>
    <n v="0"/>
    <n v="-1193.57"/>
    <n v="0"/>
    <n v="1193.57"/>
    <s v="N/A"/>
    <n v="0"/>
    <n v="0"/>
    <n v="0"/>
    <n v="0"/>
    <n v="0"/>
    <n v="0"/>
    <n v="0"/>
    <n v="0"/>
    <n v="0"/>
    <n v="0"/>
    <n v="0"/>
    <n v="0"/>
    <n v="-1193.57"/>
    <s v="OIRM CAPITAL PROJECTS"/>
    <x v="72"/>
    <s v="GAAP ADJUSTMENTS"/>
    <s v="DATA PROCESSING"/>
  </r>
  <r>
    <x v="1"/>
    <x v="72"/>
    <x v="2"/>
    <s v="53712"/>
    <s v="5188000"/>
    <x v="1"/>
    <x v="0"/>
    <s v="RENT LEASE COPY MACHINE"/>
    <s v="50000-PROGRAM EXPENDITURE BUDGET"/>
    <s v="53000-SERVICES-OTHER CHARGES"/>
    <m/>
    <n v="0"/>
    <n v="0"/>
    <n v="-1318.45"/>
    <n v="0"/>
    <n v="1318.45"/>
    <s v="N/A"/>
    <n v="0"/>
    <n v="0"/>
    <n v="0"/>
    <n v="0"/>
    <n v="0"/>
    <n v="0"/>
    <n v="0"/>
    <n v="0"/>
    <n v="0"/>
    <n v="0"/>
    <n v="0"/>
    <n v="0"/>
    <n v="-1318.45"/>
    <s v="OIRM CAPITAL PROJECTS"/>
    <x v="72"/>
    <s v="GAAP ADJUSTMENTS"/>
    <s v="DATA PROCESSING"/>
  </r>
  <r>
    <x v="1"/>
    <x v="72"/>
    <x v="2"/>
    <s v="53808"/>
    <s v="5188000"/>
    <x v="1"/>
    <x v="0"/>
    <s v="TAXES ASSESSMENTS MISC"/>
    <s v="50000-PROGRAM EXPENDITURE BUDGET"/>
    <s v="53000-SERVICES-OTHER CHARGES"/>
    <m/>
    <n v="0"/>
    <n v="0"/>
    <n v="-58.94"/>
    <n v="0"/>
    <n v="58.94"/>
    <s v="N/A"/>
    <n v="0"/>
    <n v="0"/>
    <n v="0"/>
    <n v="0"/>
    <n v="0"/>
    <n v="0"/>
    <n v="0"/>
    <n v="0"/>
    <n v="0"/>
    <n v="0"/>
    <n v="0"/>
    <n v="0"/>
    <n v="-58.94"/>
    <s v="OIRM CAPITAL PROJECTS"/>
    <x v="72"/>
    <s v="GAAP ADJUSTMENTS"/>
    <s v="DATA PROCESSING"/>
  </r>
  <r>
    <x v="1"/>
    <x v="72"/>
    <x v="2"/>
    <s v="53812"/>
    <s v="5188000"/>
    <x v="0"/>
    <x v="0"/>
    <s v="LICENSES FEES"/>
    <s v="50000-PROGRAM EXPENDITURE BUDGET"/>
    <s v="53000-SERVICES-OTHER CHARGES"/>
    <m/>
    <n v="0"/>
    <n v="0"/>
    <n v="-24908.29"/>
    <n v="0"/>
    <n v="24908.29"/>
    <s v="N/A"/>
    <n v="0"/>
    <n v="0"/>
    <n v="0"/>
    <n v="0"/>
    <n v="0"/>
    <n v="0"/>
    <n v="0"/>
    <n v="0"/>
    <n v="0"/>
    <n v="0"/>
    <n v="0"/>
    <n v="0"/>
    <n v="-24908.29"/>
    <s v="OIRM CAPITAL PROJECTS"/>
    <x v="72"/>
    <s v="GAAP ADJUSTMENTS"/>
    <s v="DATA PROCESSING"/>
  </r>
  <r>
    <x v="1"/>
    <x v="72"/>
    <x v="2"/>
    <s v="53812"/>
    <s v="5188000"/>
    <x v="1"/>
    <x v="0"/>
    <s v="LICENSES FEES"/>
    <s v="50000-PROGRAM EXPENDITURE BUDGET"/>
    <s v="53000-SERVICES-OTHER CHARGES"/>
    <m/>
    <n v="0"/>
    <n v="0"/>
    <n v="0"/>
    <n v="0"/>
    <n v="0"/>
    <s v="N/A"/>
    <n v="0"/>
    <n v="0"/>
    <n v="0"/>
    <n v="0"/>
    <n v="0"/>
    <n v="0"/>
    <n v="0"/>
    <n v="0"/>
    <n v="0"/>
    <n v="0"/>
    <n v="0"/>
    <n v="0"/>
    <n v="0"/>
    <s v="OIRM CAPITAL PROJECTS"/>
    <x v="72"/>
    <s v="GAAP ADJUSTMENTS"/>
    <s v="DATA PROCESSING"/>
  </r>
  <r>
    <x v="1"/>
    <x v="72"/>
    <x v="2"/>
    <s v="53890"/>
    <s v="5188000"/>
    <x v="1"/>
    <x v="0"/>
    <s v="MISC SERVICES CHARGES"/>
    <s v="50000-PROGRAM EXPENDITURE BUDGET"/>
    <s v="53000-SERVICES-OTHER CHARGES"/>
    <m/>
    <n v="0"/>
    <n v="0"/>
    <n v="-9264.0400000000009"/>
    <n v="0"/>
    <n v="9264.0400000000009"/>
    <s v="N/A"/>
    <n v="0"/>
    <n v="0"/>
    <n v="0"/>
    <n v="0"/>
    <n v="0"/>
    <n v="0"/>
    <n v="0"/>
    <n v="0"/>
    <n v="0"/>
    <n v="0"/>
    <n v="0"/>
    <n v="0"/>
    <n v="-9264.0400000000009"/>
    <s v="OIRM CAPITAL PROJECTS"/>
    <x v="72"/>
    <s v="GAAP ADJUSTMENTS"/>
    <s v="DATA PROCESSING"/>
  </r>
  <r>
    <x v="1"/>
    <x v="72"/>
    <x v="2"/>
    <s v="55010"/>
    <s v="5188000"/>
    <x v="1"/>
    <x v="0"/>
    <s v="MOTOR POOL ER R SERVICE"/>
    <s v="50000-PROGRAM EXPENDITURE BUDGET"/>
    <s v="55000-INTRAGOVERNMENTAL SERVICES"/>
    <m/>
    <n v="0"/>
    <n v="0"/>
    <n v="-320"/>
    <n v="0"/>
    <n v="320"/>
    <s v="N/A"/>
    <n v="0"/>
    <n v="0"/>
    <n v="0"/>
    <n v="0"/>
    <n v="0"/>
    <n v="0"/>
    <n v="0"/>
    <n v="0"/>
    <n v="0"/>
    <n v="0"/>
    <n v="0"/>
    <n v="0"/>
    <n v="-320"/>
    <s v="OIRM CAPITAL PROJECTS"/>
    <x v="72"/>
    <s v="GAAP ADJUSTMENTS"/>
    <s v="DATA PROCESSING"/>
  </r>
  <r>
    <x v="1"/>
    <x v="72"/>
    <x v="2"/>
    <s v="55023"/>
    <s v="5188000"/>
    <x v="1"/>
    <x v="0"/>
    <s v="ITS NEW DEVELOPMENT"/>
    <s v="50000-PROGRAM EXPENDITURE BUDGET"/>
    <s v="55000-INTRAGOVERNMENTAL SERVICES"/>
    <m/>
    <n v="0"/>
    <n v="0"/>
    <n v="-1837.69"/>
    <n v="0"/>
    <n v="1837.69"/>
    <s v="N/A"/>
    <n v="0"/>
    <n v="0"/>
    <n v="0"/>
    <n v="0"/>
    <n v="0"/>
    <n v="0"/>
    <n v="0"/>
    <n v="0"/>
    <n v="0"/>
    <n v="0"/>
    <n v="0"/>
    <n v="0"/>
    <n v="-1837.69"/>
    <s v="OIRM CAPITAL PROJECTS"/>
    <x v="72"/>
    <s v="GAAP ADJUSTMENTS"/>
    <s v="DATA PROCESSING"/>
  </r>
  <r>
    <x v="1"/>
    <x v="72"/>
    <x v="2"/>
    <s v="55050"/>
    <s v="5188000"/>
    <x v="0"/>
    <x v="0"/>
    <s v="ROAD EQUIP ER R"/>
    <s v="50000-PROGRAM EXPENDITURE BUDGET"/>
    <s v="55000-INTRAGOVERNMENTAL SERVICES"/>
    <m/>
    <n v="0"/>
    <n v="0"/>
    <n v="-63451"/>
    <n v="0"/>
    <n v="63451"/>
    <s v="N/A"/>
    <n v="0"/>
    <n v="0"/>
    <n v="0"/>
    <n v="0"/>
    <n v="0"/>
    <n v="0"/>
    <n v="0"/>
    <n v="0"/>
    <n v="0"/>
    <n v="0"/>
    <n v="0"/>
    <n v="0"/>
    <n v="-63451"/>
    <s v="OIRM CAPITAL PROJECTS"/>
    <x v="72"/>
    <s v="GAAP ADJUSTMENTS"/>
    <s v="DATA PROCESSING"/>
  </r>
  <r>
    <x v="1"/>
    <x v="72"/>
    <x v="2"/>
    <s v="55050"/>
    <s v="5188000"/>
    <x v="1"/>
    <x v="0"/>
    <s v="ROAD EQUIP ER R"/>
    <s v="50000-PROGRAM EXPENDITURE BUDGET"/>
    <s v="55000-INTRAGOVERNMENTAL SERVICES"/>
    <m/>
    <n v="0"/>
    <n v="0"/>
    <n v="0"/>
    <n v="0"/>
    <n v="0"/>
    <s v="N/A"/>
    <n v="0"/>
    <n v="0"/>
    <n v="0"/>
    <n v="0"/>
    <n v="0"/>
    <n v="0"/>
    <n v="0"/>
    <n v="0"/>
    <n v="0"/>
    <n v="0"/>
    <n v="0"/>
    <n v="0"/>
    <n v="0"/>
    <s v="OIRM CAPITAL PROJECTS"/>
    <x v="72"/>
    <s v="GAAP ADJUSTMENTS"/>
    <s v="DATA PROCESSING"/>
  </r>
  <r>
    <x v="1"/>
    <x v="72"/>
    <x v="2"/>
    <s v="55144"/>
    <s v="5188000"/>
    <x v="1"/>
    <x v="0"/>
    <s v="PROPERTY SERVICES"/>
    <s v="50000-PROGRAM EXPENDITURE BUDGET"/>
    <s v="55000-INTRAGOVERNMENTAL SERVICES"/>
    <m/>
    <n v="0"/>
    <n v="0"/>
    <n v="-1087.3900000000001"/>
    <n v="0"/>
    <n v="1087.3900000000001"/>
    <s v="N/A"/>
    <n v="0"/>
    <n v="0"/>
    <n v="0"/>
    <n v="0"/>
    <n v="0"/>
    <n v="0"/>
    <n v="0"/>
    <n v="0"/>
    <n v="0"/>
    <n v="0"/>
    <n v="0"/>
    <n v="0"/>
    <n v="-1087.3900000000001"/>
    <s v="OIRM CAPITAL PROJECTS"/>
    <x v="72"/>
    <s v="GAAP ADJUSTMENTS"/>
    <s v="DATA PROCESSING"/>
  </r>
  <r>
    <x v="1"/>
    <x v="72"/>
    <x v="2"/>
    <s v="55145"/>
    <s v="5188000"/>
    <x v="1"/>
    <x v="0"/>
    <s v="FACILITIES MANAGEMENT"/>
    <s v="50000-PROGRAM EXPENDITURE BUDGET"/>
    <s v="55000-INTRAGOVERNMENTAL SERVICES"/>
    <m/>
    <n v="0"/>
    <n v="0"/>
    <n v="-4241.49"/>
    <n v="0"/>
    <n v="4241.49"/>
    <s v="N/A"/>
    <n v="0"/>
    <n v="0"/>
    <n v="0"/>
    <n v="0"/>
    <n v="0"/>
    <n v="0"/>
    <n v="0"/>
    <n v="0"/>
    <n v="0"/>
    <n v="0"/>
    <n v="0"/>
    <n v="0"/>
    <n v="-4241.49"/>
    <s v="OIRM CAPITAL PROJECTS"/>
    <x v="72"/>
    <s v="GAAP ADJUSTMENTS"/>
    <s v="DATA PROCESSING"/>
  </r>
  <r>
    <x v="1"/>
    <x v="72"/>
    <x v="2"/>
    <s v="55159"/>
    <s v="5188000"/>
    <x v="1"/>
    <x v="0"/>
    <s v="FMD COPY CENTER"/>
    <s v="50000-PROGRAM EXPENDITURE BUDGET"/>
    <s v="55000-INTRAGOVERNMENTAL SERVICES"/>
    <m/>
    <n v="0"/>
    <n v="0"/>
    <n v="-865.85"/>
    <n v="0"/>
    <n v="865.85"/>
    <s v="N/A"/>
    <n v="0"/>
    <n v="0"/>
    <n v="0"/>
    <n v="0"/>
    <n v="0"/>
    <n v="0"/>
    <n v="0"/>
    <n v="0"/>
    <n v="0"/>
    <n v="0"/>
    <n v="0"/>
    <n v="0"/>
    <n v="-865.85"/>
    <s v="OIRM CAPITAL PROJECTS"/>
    <x v="72"/>
    <s v="GAAP ADJUSTMENTS"/>
    <s v="DATA PROCESSING"/>
  </r>
  <r>
    <x v="1"/>
    <x v="72"/>
    <x v="2"/>
    <s v="55160"/>
    <s v="5188000"/>
    <x v="1"/>
    <x v="0"/>
    <s v="CONST FACILITY MGMT"/>
    <s v="50000-PROGRAM EXPENDITURE BUDGET"/>
    <s v="55000-INTRAGOVERNMENTAL SERVICES"/>
    <m/>
    <n v="0"/>
    <n v="0"/>
    <n v="-59646.020000000004"/>
    <n v="0"/>
    <n v="59646.020000000004"/>
    <s v="N/A"/>
    <n v="0"/>
    <n v="0"/>
    <n v="0"/>
    <n v="0"/>
    <n v="0"/>
    <n v="0"/>
    <n v="0"/>
    <n v="0"/>
    <n v="0"/>
    <n v="0"/>
    <n v="0"/>
    <n v="0"/>
    <n v="-59646.020000000004"/>
    <s v="OIRM CAPITAL PROJECTS"/>
    <x v="72"/>
    <s v="GAAP ADJUSTMENTS"/>
    <s v="DATA PROCESSING"/>
  </r>
  <r>
    <x v="1"/>
    <x v="72"/>
    <x v="2"/>
    <s v="55331"/>
    <s v="5188000"/>
    <x v="1"/>
    <x v="0"/>
    <s v="LONG TERM LEASES"/>
    <s v="50000-PROGRAM EXPENDITURE BUDGET"/>
    <s v="55000-INTRAGOVERNMENTAL SERVICES"/>
    <m/>
    <n v="0"/>
    <n v="0"/>
    <n v="-57386.18"/>
    <n v="0"/>
    <n v="57386.18"/>
    <s v="N/A"/>
    <n v="0"/>
    <n v="0"/>
    <n v="0"/>
    <n v="0"/>
    <n v="0"/>
    <n v="0"/>
    <n v="0"/>
    <n v="0"/>
    <n v="0"/>
    <n v="0"/>
    <n v="0"/>
    <n v="0"/>
    <n v="-57386.18"/>
    <s v="OIRM CAPITAL PROJECTS"/>
    <x v="72"/>
    <s v="GAAP ADJUSTMENTS"/>
    <s v="DATA PROCESSING"/>
  </r>
  <r>
    <x v="1"/>
    <x v="72"/>
    <x v="2"/>
    <s v="55342"/>
    <s v="5188000"/>
    <x v="1"/>
    <x v="0"/>
    <s v="MAJOR MAINT RESERVE"/>
    <s v="50000-PROGRAM EXPENDITURE BUDGET"/>
    <s v="55000-INTRAGOVERNMENTAL SERVICES"/>
    <m/>
    <n v="0"/>
    <n v="0"/>
    <n v="-3899.2200000000003"/>
    <n v="0"/>
    <n v="3899.2200000000003"/>
    <s v="N/A"/>
    <n v="0"/>
    <n v="0"/>
    <n v="0"/>
    <n v="0"/>
    <n v="0"/>
    <n v="0"/>
    <n v="0"/>
    <n v="0"/>
    <n v="0"/>
    <n v="0"/>
    <n v="0"/>
    <n v="0"/>
    <n v="-3899.2200000000003"/>
    <s v="OIRM CAPITAL PROJECTS"/>
    <x v="72"/>
    <s v="GAAP ADJUSTMENTS"/>
    <s v="DATA PROCESSING"/>
  </r>
  <r>
    <x v="1"/>
    <x v="72"/>
    <x v="2"/>
    <s v="55401"/>
    <s v="5188000"/>
    <x v="1"/>
    <x v="0"/>
    <s v="OH DEPT GRTS CONTRS PH"/>
    <s v="50000-PROGRAM EXPENDITURE BUDGET"/>
    <s v="55000-INTRAGOVERNMENTAL SERVICES"/>
    <m/>
    <n v="0"/>
    <n v="0"/>
    <n v="-2373"/>
    <n v="0"/>
    <n v="2373"/>
    <s v="N/A"/>
    <n v="0"/>
    <n v="0"/>
    <n v="0"/>
    <n v="0"/>
    <n v="0"/>
    <n v="0"/>
    <n v="0"/>
    <n v="0"/>
    <n v="0"/>
    <n v="0"/>
    <n v="0"/>
    <n v="0"/>
    <n v="-2373"/>
    <s v="OIRM CAPITAL PROJECTS"/>
    <x v="72"/>
    <s v="GAAP ADJUSTMENTS"/>
    <s v="DATA PROCESSING"/>
  </r>
  <r>
    <x v="1"/>
    <x v="72"/>
    <x v="2"/>
    <s v="56741"/>
    <s v="5188000"/>
    <x v="0"/>
    <x v="0"/>
    <s v="EDP HARDWARE"/>
    <s v="50000-PROGRAM EXPENDITURE BUDGET"/>
    <s v="56000-CAPITAL OUTLAY"/>
    <m/>
    <n v="0"/>
    <n v="0"/>
    <n v="-134594.54"/>
    <n v="0"/>
    <n v="134594.54"/>
    <s v="N/A"/>
    <n v="0"/>
    <n v="0"/>
    <n v="0"/>
    <n v="0"/>
    <n v="0"/>
    <n v="0"/>
    <n v="0"/>
    <n v="0"/>
    <n v="0"/>
    <n v="0"/>
    <n v="0"/>
    <n v="0"/>
    <n v="-134594.54"/>
    <s v="OIRM CAPITAL PROJECTS"/>
    <x v="72"/>
    <s v="GAAP ADJUSTMENTS"/>
    <s v="DATA PROCESSING"/>
  </r>
  <r>
    <x v="1"/>
    <x v="72"/>
    <x v="2"/>
    <s v="56741"/>
    <s v="5188000"/>
    <x v="1"/>
    <x v="0"/>
    <s v="EDP HARDWARE"/>
    <s v="50000-PROGRAM EXPENDITURE BUDGET"/>
    <s v="56000-CAPITAL OUTLAY"/>
    <m/>
    <n v="0"/>
    <n v="0"/>
    <n v="0"/>
    <n v="0"/>
    <n v="0"/>
    <s v="N/A"/>
    <n v="0"/>
    <n v="0"/>
    <n v="0"/>
    <n v="0"/>
    <n v="0"/>
    <n v="0"/>
    <n v="0"/>
    <n v="0"/>
    <n v="0"/>
    <n v="0"/>
    <n v="0"/>
    <n v="0"/>
    <n v="0"/>
    <s v="OIRM CAPITAL PROJECTS"/>
    <x v="72"/>
    <s v="GAAP ADJUSTMENTS"/>
    <s v="DATA PROCESSING"/>
  </r>
  <r>
    <x v="1"/>
    <x v="72"/>
    <x v="2"/>
    <s v="82100"/>
    <s v="5188000"/>
    <x v="0"/>
    <x v="0"/>
    <s v="EMPLOYER PAID BENEFITS"/>
    <s v="50000-PROGRAM EXPENDITURE BUDGET"/>
    <s v="82000-APPLIED OVERHEAD"/>
    <m/>
    <n v="0"/>
    <n v="0"/>
    <n v="-335551.38"/>
    <n v="0"/>
    <n v="335551.38"/>
    <s v="N/A"/>
    <n v="0"/>
    <n v="0"/>
    <n v="0"/>
    <n v="0"/>
    <n v="0"/>
    <n v="0"/>
    <n v="0"/>
    <n v="0"/>
    <n v="0"/>
    <n v="0"/>
    <n v="0"/>
    <n v="0"/>
    <n v="-335551.38"/>
    <s v="OIRM CAPITAL PROJECTS"/>
    <x v="72"/>
    <s v="GAAP ADJUSTMENTS"/>
    <s v="DATA PROCESSING"/>
  </r>
  <r>
    <x v="1"/>
    <x v="72"/>
    <x v="2"/>
    <s v="82100"/>
    <s v="5188000"/>
    <x v="1"/>
    <x v="0"/>
    <s v="EMPLOYER PAID BENEFITS"/>
    <s v="50000-PROGRAM EXPENDITURE BUDGET"/>
    <s v="82000-APPLIED OVERHEAD"/>
    <m/>
    <n v="0"/>
    <n v="0"/>
    <n v="-368280.76"/>
    <n v="0"/>
    <n v="368280.76"/>
    <s v="N/A"/>
    <n v="0"/>
    <n v="0"/>
    <n v="0"/>
    <n v="0"/>
    <n v="0"/>
    <n v="0"/>
    <n v="0"/>
    <n v="0"/>
    <n v="0"/>
    <n v="0"/>
    <n v="0"/>
    <n v="0"/>
    <n v="-368280.76"/>
    <s v="OIRM CAPITAL PROJECTS"/>
    <x v="72"/>
    <s v="GAAP ADJUSTMENTS"/>
    <s v="DATA PROCESSING"/>
  </r>
  <r>
    <x v="1"/>
    <x v="72"/>
    <x v="2"/>
    <s v="82200"/>
    <s v="5188000"/>
    <x v="1"/>
    <x v="0"/>
    <s v="PAID TIME OFF"/>
    <s v="50000-PROGRAM EXPENDITURE BUDGET"/>
    <s v="82000-APPLIED OVERHEAD"/>
    <m/>
    <n v="0"/>
    <n v="0"/>
    <n v="-254922.93"/>
    <n v="0"/>
    <n v="254922.93"/>
    <s v="N/A"/>
    <n v="0"/>
    <n v="0"/>
    <n v="0"/>
    <n v="0"/>
    <n v="0"/>
    <n v="0"/>
    <n v="0"/>
    <n v="0"/>
    <n v="0"/>
    <n v="0"/>
    <n v="0"/>
    <n v="0"/>
    <n v="-254922.93"/>
    <s v="OIRM CAPITAL PROJECTS"/>
    <x v="72"/>
    <s v="GAAP ADJUSTMENTS"/>
    <s v="DATA PROCESSING"/>
  </r>
  <r>
    <x v="1"/>
    <x v="72"/>
    <x v="2"/>
    <s v="82300"/>
    <s v="5188000"/>
    <x v="1"/>
    <x v="0"/>
    <s v="INDIRECT COSTS"/>
    <s v="50000-PROGRAM EXPENDITURE BUDGET"/>
    <s v="82000-APPLIED OVERHEAD"/>
    <m/>
    <n v="0"/>
    <n v="0"/>
    <n v="-27434.97"/>
    <n v="0"/>
    <n v="27434.97"/>
    <s v="N/A"/>
    <n v="0"/>
    <n v="0"/>
    <n v="0"/>
    <n v="0"/>
    <n v="0"/>
    <n v="0"/>
    <n v="0"/>
    <n v="0"/>
    <n v="0"/>
    <n v="0"/>
    <n v="0"/>
    <n v="0"/>
    <n v="-27434.97"/>
    <s v="OIRM CAPITAL PROJECTS"/>
    <x v="72"/>
    <s v="GAAP ADJUSTMENTS"/>
    <s v="DATA PROCESSING"/>
  </r>
  <r>
    <x v="1"/>
    <x v="72"/>
    <x v="2"/>
    <s v="82400"/>
    <s v="5188000"/>
    <x v="1"/>
    <x v="0"/>
    <s v="EXTRA HELP INDUST INS OH"/>
    <s v="50000-PROGRAM EXPENDITURE BUDGET"/>
    <s v="82000-APPLIED OVERHEAD"/>
    <m/>
    <n v="0"/>
    <n v="0"/>
    <n v="-49.82"/>
    <n v="0"/>
    <n v="49.82"/>
    <s v="N/A"/>
    <n v="0"/>
    <n v="0"/>
    <n v="0"/>
    <n v="0"/>
    <n v="0"/>
    <n v="0"/>
    <n v="0"/>
    <n v="0"/>
    <n v="0"/>
    <n v="0"/>
    <n v="0"/>
    <n v="0"/>
    <n v="-49.82"/>
    <s v="OIRM CAPITAL PROJECTS"/>
    <x v="72"/>
    <s v="GAAP ADJUSTMENTS"/>
    <s v="DATA PROCESSING"/>
  </r>
  <r>
    <x v="1"/>
    <x v="72"/>
    <x v="2"/>
    <s v="82500"/>
    <s v="5188000"/>
    <x v="1"/>
    <x v="0"/>
    <s v="OVERTIME BENEFITS"/>
    <s v="50000-PROGRAM EXPENDITURE BUDGET"/>
    <s v="82000-APPLIED OVERHEAD"/>
    <m/>
    <n v="0"/>
    <n v="0"/>
    <n v="-1073.51"/>
    <n v="0"/>
    <n v="1073.51"/>
    <s v="N/A"/>
    <n v="0"/>
    <n v="0"/>
    <n v="0"/>
    <n v="0"/>
    <n v="0"/>
    <n v="0"/>
    <n v="0"/>
    <n v="0"/>
    <n v="0"/>
    <n v="0"/>
    <n v="0"/>
    <n v="0"/>
    <n v="-1073.51"/>
    <s v="OIRM CAPITAL PROJECTS"/>
    <x v="72"/>
    <s v="GAAP ADJUSTMENTS"/>
    <s v="DATA PROCESSING"/>
  </r>
  <r>
    <x v="1"/>
    <x v="72"/>
    <x v="2"/>
    <s v="82600"/>
    <s v="5188000"/>
    <x v="1"/>
    <x v="0"/>
    <s v="INDIRECT COST RATE 6"/>
    <s v="50000-PROGRAM EXPENDITURE BUDGET"/>
    <s v="82000-APPLIED OVERHEAD"/>
    <m/>
    <n v="0"/>
    <n v="0"/>
    <n v="-15340.56"/>
    <n v="0"/>
    <n v="15340.56"/>
    <s v="N/A"/>
    <n v="0"/>
    <n v="0"/>
    <n v="0"/>
    <n v="0"/>
    <n v="0"/>
    <n v="0"/>
    <n v="0"/>
    <n v="0"/>
    <n v="0"/>
    <n v="0"/>
    <n v="0"/>
    <n v="0"/>
    <n v="-15340.56"/>
    <s v="OIRM CAPITAL PROJECTS"/>
    <x v="72"/>
    <s v="GAAP ADJUSTMENTS"/>
    <s v="DATA PROCESSING"/>
  </r>
  <r>
    <x v="1"/>
    <x v="72"/>
    <x v="2"/>
    <s v="82700"/>
    <s v="5188000"/>
    <x v="1"/>
    <x v="0"/>
    <s v="INDUSTRIAL INSURANCE"/>
    <s v="50000-PROGRAM EXPENDITURE BUDGET"/>
    <s v="82000-APPLIED OVERHEAD"/>
    <m/>
    <n v="0"/>
    <n v="0"/>
    <n v="-7456.84"/>
    <n v="0"/>
    <n v="7456.84"/>
    <s v="N/A"/>
    <n v="0"/>
    <n v="0"/>
    <n v="0"/>
    <n v="0"/>
    <n v="0"/>
    <n v="0"/>
    <n v="0"/>
    <n v="0"/>
    <n v="0"/>
    <n v="0"/>
    <n v="0"/>
    <n v="0"/>
    <n v="-7456.84"/>
    <s v="OIRM CAPITAL PROJECTS"/>
    <x v="72"/>
    <s v="GAAP ADJUSTMENTS"/>
    <s v="DATA PROCESSING"/>
  </r>
  <r>
    <x v="1"/>
    <x v="73"/>
    <x v="13"/>
    <s v="51110"/>
    <s v="5269000"/>
    <x v="0"/>
    <x v="0"/>
    <s v="REGULAR SALARIED EMPLOYEE"/>
    <s v="50000-PROGRAM EXPENDITURE BUDGET"/>
    <s v="51000-WAGES AND BENEFITS"/>
    <s v="51100-SALARIES/WAGES"/>
    <n v="0"/>
    <n v="0"/>
    <n v="338.15000000000003"/>
    <n v="0"/>
    <n v="-338.15000000000003"/>
    <s v="N/A"/>
    <n v="0"/>
    <n v="0"/>
    <n v="0"/>
    <n v="0"/>
    <n v="0"/>
    <n v="0"/>
    <n v="0"/>
    <n v="0"/>
    <n v="338.15000000000003"/>
    <n v="0"/>
    <n v="0"/>
    <n v="0"/>
    <n v="0"/>
    <s v="OIRM CAPITAL PROJECTS"/>
    <x v="73"/>
    <s v="DPH OIRM  IT CAPITAL"/>
    <s v="AMBULANCE, RESCUE, AND EMERGENCY AID-OTHER"/>
  </r>
  <r>
    <x v="1"/>
    <x v="73"/>
    <x v="13"/>
    <s v="51110"/>
    <s v="5269000"/>
    <x v="1"/>
    <x v="0"/>
    <s v="REGULAR SALARIED EMPLOYEE"/>
    <s v="50000-PROGRAM EXPENDITURE BUDGET"/>
    <s v="51000-WAGES AND BENEFITS"/>
    <s v="51100-SALARIES/WAGES"/>
    <n v="0"/>
    <n v="0"/>
    <n v="0"/>
    <n v="0"/>
    <n v="0"/>
    <s v="N/A"/>
    <n v="0"/>
    <n v="0"/>
    <n v="0"/>
    <n v="0"/>
    <n v="0"/>
    <n v="0"/>
    <n v="0"/>
    <n v="0"/>
    <n v="0"/>
    <n v="0"/>
    <n v="0"/>
    <n v="0"/>
    <n v="0"/>
    <s v="OIRM CAPITAL PROJECTS"/>
    <x v="73"/>
    <s v="DPH OIRM  IT CAPITAL"/>
    <s v="AMBULANCE, RESCUE, AND EMERGENCY AID-OTHER"/>
  </r>
  <r>
    <x v="1"/>
    <x v="73"/>
    <x v="13"/>
    <s v="51130"/>
    <s v="5269000"/>
    <x v="0"/>
    <x v="0"/>
    <s v="OVERTIME"/>
    <s v="50000-PROGRAM EXPENDITURE BUDGET"/>
    <s v="51000-WAGES AND BENEFITS"/>
    <s v="51100-SALARIES/WAGES"/>
    <n v="0"/>
    <n v="0"/>
    <n v="481.25"/>
    <n v="0"/>
    <n v="-481.25"/>
    <s v="N/A"/>
    <n v="0"/>
    <n v="0"/>
    <n v="0"/>
    <n v="0"/>
    <n v="0"/>
    <n v="0"/>
    <n v="0"/>
    <n v="0"/>
    <n v="481.25"/>
    <n v="0"/>
    <n v="0"/>
    <n v="0"/>
    <n v="0"/>
    <s v="OIRM CAPITAL PROJECTS"/>
    <x v="73"/>
    <s v="DPH OIRM  IT CAPITAL"/>
    <s v="AMBULANCE, RESCUE, AND EMERGENCY AID-OTHER"/>
  </r>
  <r>
    <x v="1"/>
    <x v="73"/>
    <x v="13"/>
    <s v="51130"/>
    <s v="5269000"/>
    <x v="1"/>
    <x v="0"/>
    <s v="OVERTIME"/>
    <s v="50000-PROGRAM EXPENDITURE BUDGET"/>
    <s v="51000-WAGES AND BENEFITS"/>
    <s v="51100-SALARIES/WAGES"/>
    <n v="0"/>
    <n v="0"/>
    <n v="0"/>
    <n v="0"/>
    <n v="0"/>
    <s v="N/A"/>
    <n v="0"/>
    <n v="0"/>
    <n v="0"/>
    <n v="0"/>
    <n v="0"/>
    <n v="0"/>
    <n v="0"/>
    <n v="0"/>
    <n v="0"/>
    <n v="0"/>
    <n v="0"/>
    <n v="0"/>
    <n v="0"/>
    <s v="OIRM CAPITAL PROJECTS"/>
    <x v="73"/>
    <s v="DPH OIRM  IT CAPITAL"/>
    <s v="AMBULANCE, RESCUE, AND EMERGENCY AID-OTHER"/>
  </r>
  <r>
    <x v="1"/>
    <x v="73"/>
    <x v="13"/>
    <s v="55387"/>
    <s v="5269000"/>
    <x v="0"/>
    <x v="0"/>
    <s v="OH QPP NURSING"/>
    <s v="50000-PROGRAM EXPENDITURE BUDGET"/>
    <s v="55000-INTRAGOVERNMENTAL SERVICES"/>
    <m/>
    <n v="0"/>
    <n v="0"/>
    <n v="8.5299999999999994"/>
    <n v="0"/>
    <n v="-8.5299999999999994"/>
    <s v="N/A"/>
    <n v="0"/>
    <n v="0"/>
    <n v="0"/>
    <n v="0"/>
    <n v="0"/>
    <n v="0"/>
    <n v="0"/>
    <n v="0"/>
    <n v="0"/>
    <n v="0"/>
    <n v="0"/>
    <n v="8.5299999999999994"/>
    <n v="0"/>
    <s v="OIRM CAPITAL PROJECTS"/>
    <x v="73"/>
    <s v="DPH OIRM  IT CAPITAL"/>
    <s v="AMBULANCE, RESCUE, AND EMERGENCY AID-OTHER"/>
  </r>
  <r>
    <x v="1"/>
    <x v="73"/>
    <x v="13"/>
    <s v="55387"/>
    <s v="5269000"/>
    <x v="1"/>
    <x v="0"/>
    <s v="OH QPP NURSING"/>
    <s v="50000-PROGRAM EXPENDITURE BUDGET"/>
    <s v="55000-INTRAGOVERNMENTAL SERVICES"/>
    <m/>
    <n v="0"/>
    <n v="0"/>
    <n v="0"/>
    <n v="0"/>
    <n v="0"/>
    <s v="N/A"/>
    <n v="0"/>
    <n v="0"/>
    <n v="0"/>
    <n v="0"/>
    <n v="0"/>
    <n v="0"/>
    <n v="0"/>
    <n v="0"/>
    <n v="0"/>
    <n v="0"/>
    <n v="0"/>
    <n v="0"/>
    <n v="0"/>
    <s v="OIRM CAPITAL PROJECTS"/>
    <x v="73"/>
    <s v="DPH OIRM  IT CAPITAL"/>
    <s v="AMBULANCE, RESCUE, AND EMERGENCY AID-OTHER"/>
  </r>
  <r>
    <x v="1"/>
    <x v="73"/>
    <x v="13"/>
    <s v="82100"/>
    <s v="5269000"/>
    <x v="0"/>
    <x v="0"/>
    <s v="EMPLOYER PAID BENEFITS"/>
    <s v="50000-PROGRAM EXPENDITURE BUDGET"/>
    <s v="82000-APPLIED OVERHEAD"/>
    <m/>
    <n v="0"/>
    <n v="0"/>
    <n v="121.77"/>
    <n v="0"/>
    <n v="-121.77"/>
    <s v="N/A"/>
    <n v="0"/>
    <n v="0"/>
    <n v="0"/>
    <n v="0"/>
    <n v="0"/>
    <n v="0"/>
    <n v="0"/>
    <n v="0"/>
    <n v="121.77"/>
    <n v="0"/>
    <n v="0"/>
    <n v="0"/>
    <n v="0"/>
    <s v="OIRM CAPITAL PROJECTS"/>
    <x v="73"/>
    <s v="DPH OIRM  IT CAPITAL"/>
    <s v="AMBULANCE, RESCUE, AND EMERGENCY AID-OTHER"/>
  </r>
  <r>
    <x v="1"/>
    <x v="73"/>
    <x v="13"/>
    <s v="82100"/>
    <s v="5269000"/>
    <x v="1"/>
    <x v="0"/>
    <s v="EMPLOYER PAID BENEFITS"/>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200"/>
    <s v="5269000"/>
    <x v="0"/>
    <x v="0"/>
    <s v="PAID TIME OFF"/>
    <s v="50000-PROGRAM EXPENDITURE BUDGET"/>
    <s v="82000-APPLIED OVERHEAD"/>
    <m/>
    <n v="0"/>
    <n v="0"/>
    <n v="65.3"/>
    <n v="0"/>
    <n v="-65.3"/>
    <s v="N/A"/>
    <n v="0"/>
    <n v="0"/>
    <n v="0"/>
    <n v="0"/>
    <n v="0"/>
    <n v="0"/>
    <n v="0"/>
    <n v="0"/>
    <n v="65.3"/>
    <n v="0"/>
    <n v="0"/>
    <n v="0"/>
    <n v="0"/>
    <s v="OIRM CAPITAL PROJECTS"/>
    <x v="73"/>
    <s v="DPH OIRM  IT CAPITAL"/>
    <s v="AMBULANCE, RESCUE, AND EMERGENCY AID-OTHER"/>
  </r>
  <r>
    <x v="1"/>
    <x v="73"/>
    <x v="13"/>
    <s v="82200"/>
    <s v="5269000"/>
    <x v="1"/>
    <x v="0"/>
    <s v="PAID TIME OFF"/>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300"/>
    <s v="5269000"/>
    <x v="0"/>
    <x v="0"/>
    <s v="INDIRECT COSTS"/>
    <s v="50000-PROGRAM EXPENDITURE BUDGET"/>
    <s v="82000-APPLIED OVERHEAD"/>
    <m/>
    <n v="0"/>
    <n v="0"/>
    <n v="32.119999999999997"/>
    <n v="0"/>
    <n v="-32.119999999999997"/>
    <s v="N/A"/>
    <n v="0"/>
    <n v="0"/>
    <n v="0"/>
    <n v="0"/>
    <n v="0"/>
    <n v="0"/>
    <n v="0"/>
    <n v="0"/>
    <n v="32.119999999999997"/>
    <n v="0"/>
    <n v="0"/>
    <n v="0"/>
    <n v="0"/>
    <s v="OIRM CAPITAL PROJECTS"/>
    <x v="73"/>
    <s v="DPH OIRM  IT CAPITAL"/>
    <s v="AMBULANCE, RESCUE, AND EMERGENCY AID-OTHER"/>
  </r>
  <r>
    <x v="1"/>
    <x v="73"/>
    <x v="13"/>
    <s v="82300"/>
    <s v="5269000"/>
    <x v="1"/>
    <x v="0"/>
    <s v="INDIRECT COSTS"/>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500"/>
    <s v="5269000"/>
    <x v="0"/>
    <x v="0"/>
    <s v="OVERTIME BENEFITS"/>
    <s v="50000-PROGRAM EXPENDITURE BUDGET"/>
    <s v="82000-APPLIED OVERHEAD"/>
    <m/>
    <n v="0"/>
    <n v="0"/>
    <n v="76.03"/>
    <n v="0"/>
    <n v="-76.03"/>
    <s v="N/A"/>
    <n v="0"/>
    <n v="0"/>
    <n v="0"/>
    <n v="0"/>
    <n v="0"/>
    <n v="0"/>
    <n v="0"/>
    <n v="0"/>
    <n v="76.03"/>
    <n v="0"/>
    <n v="0"/>
    <n v="0"/>
    <n v="0"/>
    <s v="OIRM CAPITAL PROJECTS"/>
    <x v="73"/>
    <s v="DPH OIRM  IT CAPITAL"/>
    <s v="AMBULANCE, RESCUE, AND EMERGENCY AID-OTHER"/>
  </r>
  <r>
    <x v="1"/>
    <x v="73"/>
    <x v="13"/>
    <s v="82500"/>
    <s v="5269000"/>
    <x v="1"/>
    <x v="0"/>
    <s v="OVERTIME BENEFITS"/>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600"/>
    <s v="5269000"/>
    <x v="0"/>
    <x v="0"/>
    <s v="INDIRECT COST RATE 6"/>
    <s v="50000-PROGRAM EXPENDITURE BUDGET"/>
    <s v="82000-APPLIED OVERHEAD"/>
    <m/>
    <n v="0"/>
    <n v="0"/>
    <n v="13.43"/>
    <n v="0"/>
    <n v="-13.43"/>
    <s v="N/A"/>
    <n v="0"/>
    <n v="0"/>
    <n v="0"/>
    <n v="0"/>
    <n v="0"/>
    <n v="0"/>
    <n v="0"/>
    <n v="0"/>
    <n v="13.43"/>
    <n v="0"/>
    <n v="0"/>
    <n v="0"/>
    <n v="0"/>
    <s v="OIRM CAPITAL PROJECTS"/>
    <x v="73"/>
    <s v="DPH OIRM  IT CAPITAL"/>
    <s v="AMBULANCE, RESCUE, AND EMERGENCY AID-OTHER"/>
  </r>
  <r>
    <x v="1"/>
    <x v="73"/>
    <x v="13"/>
    <s v="82600"/>
    <s v="5269000"/>
    <x v="1"/>
    <x v="0"/>
    <s v="INDIRECT COST RATE 6"/>
    <s v="50000-PROGRAM EXPENDITURE BUDGET"/>
    <s v="82000-APPLIED OVERHEAD"/>
    <m/>
    <n v="0"/>
    <n v="0"/>
    <n v="0"/>
    <n v="0"/>
    <n v="0"/>
    <s v="N/A"/>
    <n v="0"/>
    <n v="0"/>
    <n v="0"/>
    <n v="0"/>
    <n v="0"/>
    <n v="0"/>
    <n v="0"/>
    <n v="0"/>
    <n v="0"/>
    <n v="0"/>
    <n v="0"/>
    <n v="0"/>
    <n v="0"/>
    <s v="OIRM CAPITAL PROJECTS"/>
    <x v="73"/>
    <s v="DPH OIRM  IT CAPITAL"/>
    <s v="AMBULANCE, RESCUE, AND EMERGENCY AID-OTHER"/>
  </r>
  <r>
    <x v="1"/>
    <x v="73"/>
    <x v="13"/>
    <s v="82700"/>
    <s v="5269000"/>
    <x v="0"/>
    <x v="0"/>
    <s v="INDUSTRIAL INSURANCE"/>
    <s v="50000-PROGRAM EXPENDITURE BUDGET"/>
    <s v="82000-APPLIED OVERHEAD"/>
    <m/>
    <n v="0"/>
    <n v="0"/>
    <n v="5.4"/>
    <n v="0"/>
    <n v="-5.4"/>
    <s v="N/A"/>
    <n v="0"/>
    <n v="0"/>
    <n v="0"/>
    <n v="0"/>
    <n v="0"/>
    <n v="0"/>
    <n v="0"/>
    <n v="0"/>
    <n v="5.4"/>
    <n v="0"/>
    <n v="0"/>
    <n v="0"/>
    <n v="0"/>
    <s v="OIRM CAPITAL PROJECTS"/>
    <x v="73"/>
    <s v="DPH OIRM  IT CAPITAL"/>
    <s v="AMBULANCE, RESCUE, AND EMERGENCY AID-OTHER"/>
  </r>
  <r>
    <x v="1"/>
    <x v="73"/>
    <x v="13"/>
    <s v="82700"/>
    <s v="5269000"/>
    <x v="1"/>
    <x v="0"/>
    <s v="INDUSTRIAL INSURANCE"/>
    <s v="50000-PROGRAM EXPENDITURE BUDGET"/>
    <s v="82000-APPLIED OVERHEAD"/>
    <m/>
    <n v="0"/>
    <n v="0"/>
    <n v="0"/>
    <n v="0"/>
    <n v="0"/>
    <s v="N/A"/>
    <n v="0"/>
    <n v="0"/>
    <n v="0"/>
    <n v="0"/>
    <n v="0"/>
    <n v="0"/>
    <n v="0"/>
    <n v="0"/>
    <n v="0"/>
    <n v="0"/>
    <n v="0"/>
    <n v="0"/>
    <n v="0"/>
    <s v="OIRM CAPITAL PROJECTS"/>
    <x v="73"/>
    <s v="DPH OIRM  IT CAPITAL"/>
    <s v="AMBULANCE, RESCUE, AND EMERGENCY AID-OTHER"/>
  </r>
  <r>
    <x v="1"/>
    <x v="73"/>
    <x v="2"/>
    <s v="51120"/>
    <s v="5188000"/>
    <x v="0"/>
    <x v="0"/>
    <s v="TEMPORARY"/>
    <s v="50000-PROGRAM EXPENDITURE BUDGET"/>
    <s v="51000-WAGES AND BENEFITS"/>
    <s v="51100-SALARIES/WAGES"/>
    <n v="0"/>
    <n v="0"/>
    <n v="-819.4"/>
    <n v="0"/>
    <n v="819.4"/>
    <s v="N/A"/>
    <n v="0"/>
    <n v="0"/>
    <n v="0"/>
    <n v="0"/>
    <n v="0"/>
    <n v="0"/>
    <n v="0"/>
    <n v="0"/>
    <n v="0"/>
    <n v="0"/>
    <n v="0"/>
    <n v="0"/>
    <n v="-819.4"/>
    <s v="OIRM CAPITAL PROJECTS"/>
    <x v="73"/>
    <s v="GAAP ADJUSTMENTS"/>
    <s v="DATA PROCESSING"/>
  </r>
  <r>
    <x v="1"/>
    <x v="73"/>
    <x v="2"/>
    <s v="51120"/>
    <s v="5188000"/>
    <x v="1"/>
    <x v="0"/>
    <s v="TEMPORARY"/>
    <s v="50000-PROGRAM EXPENDITURE BUDGET"/>
    <s v="51000-WAGES AND BENEFITS"/>
    <s v="51100-SALARIES/WAGES"/>
    <n v="0"/>
    <n v="0"/>
    <n v="0"/>
    <n v="0"/>
    <n v="0"/>
    <s v="N/A"/>
    <n v="0"/>
    <n v="0"/>
    <n v="0"/>
    <n v="0"/>
    <n v="0"/>
    <n v="0"/>
    <n v="0"/>
    <n v="0"/>
    <n v="0"/>
    <n v="0"/>
    <n v="0"/>
    <n v="0"/>
    <n v="0"/>
    <s v="OIRM CAPITAL PROJECTS"/>
    <x v="73"/>
    <s v="GAAP ADJUSTMENTS"/>
    <s v="DATA PROCESSING"/>
  </r>
  <r>
    <x v="1"/>
    <x v="73"/>
    <x v="2"/>
    <s v="55050"/>
    <s v="5188000"/>
    <x v="0"/>
    <x v="0"/>
    <s v="ROAD EQUIP ER R"/>
    <s v="50000-PROGRAM EXPENDITURE BUDGET"/>
    <s v="55000-INTRAGOVERNMENTAL SERVICES"/>
    <m/>
    <n v="0"/>
    <n v="0"/>
    <n v="-8.5299999999999994"/>
    <n v="0"/>
    <n v="8.5299999999999994"/>
    <s v="N/A"/>
    <n v="0"/>
    <n v="0"/>
    <n v="0"/>
    <n v="0"/>
    <n v="0"/>
    <n v="0"/>
    <n v="0"/>
    <n v="0"/>
    <n v="0"/>
    <n v="0"/>
    <n v="0"/>
    <n v="0"/>
    <n v="-8.5299999999999994"/>
    <s v="OIRM CAPITAL PROJECTS"/>
    <x v="73"/>
    <s v="GAAP ADJUSTMENTS"/>
    <s v="DATA PROCESSING"/>
  </r>
  <r>
    <x v="1"/>
    <x v="73"/>
    <x v="2"/>
    <s v="55050"/>
    <s v="5188000"/>
    <x v="1"/>
    <x v="0"/>
    <s v="ROAD EQUIP ER R"/>
    <s v="50000-PROGRAM EXPENDITURE BUDGET"/>
    <s v="55000-INTRAGOVERNMENTAL SERVICES"/>
    <m/>
    <n v="0"/>
    <n v="0"/>
    <n v="0"/>
    <n v="0"/>
    <n v="0"/>
    <s v="N/A"/>
    <n v="0"/>
    <n v="0"/>
    <n v="0"/>
    <n v="0"/>
    <n v="0"/>
    <n v="0"/>
    <n v="0"/>
    <n v="0"/>
    <n v="0"/>
    <n v="0"/>
    <n v="0"/>
    <n v="0"/>
    <n v="0"/>
    <s v="OIRM CAPITAL PROJECTS"/>
    <x v="73"/>
    <s v="GAAP ADJUSTMENTS"/>
    <s v="DATA PROCESSING"/>
  </r>
  <r>
    <x v="1"/>
    <x v="73"/>
    <x v="2"/>
    <s v="82100"/>
    <s v="5188000"/>
    <x v="0"/>
    <x v="0"/>
    <s v="EMPLOYER PAID BENEFITS"/>
    <s v="50000-PROGRAM EXPENDITURE BUDGET"/>
    <s v="82000-APPLIED OVERHEAD"/>
    <m/>
    <n v="0"/>
    <n v="0"/>
    <n v="-314.05"/>
    <n v="0"/>
    <n v="314.05"/>
    <s v="N/A"/>
    <n v="0"/>
    <n v="0"/>
    <n v="0"/>
    <n v="0"/>
    <n v="0"/>
    <n v="0"/>
    <n v="0"/>
    <n v="0"/>
    <n v="0"/>
    <n v="0"/>
    <n v="0"/>
    <n v="0"/>
    <n v="-314.05"/>
    <s v="OIRM CAPITAL PROJECTS"/>
    <x v="73"/>
    <s v="GAAP ADJUSTMENTS"/>
    <s v="DATA PROCESSING"/>
  </r>
  <r>
    <x v="1"/>
    <x v="73"/>
    <x v="2"/>
    <s v="82100"/>
    <s v="5188000"/>
    <x v="1"/>
    <x v="0"/>
    <s v="EMPLOYER PAID BENEFITS"/>
    <s v="50000-PROGRAM EXPENDITURE BUDGET"/>
    <s v="82000-APPLIED OVERHEAD"/>
    <m/>
    <n v="0"/>
    <n v="0"/>
    <n v="0"/>
    <n v="0"/>
    <n v="0"/>
    <s v="N/A"/>
    <n v="0"/>
    <n v="0"/>
    <n v="0"/>
    <n v="0"/>
    <n v="0"/>
    <n v="0"/>
    <n v="0"/>
    <n v="0"/>
    <n v="0"/>
    <n v="0"/>
    <n v="0"/>
    <n v="0"/>
    <n v="0"/>
    <s v="OIRM CAPITAL PROJECTS"/>
    <x v="73"/>
    <s v="GAAP ADJUSTMENTS"/>
    <s v="DATA PROCESSING"/>
  </r>
  <r>
    <x v="1"/>
    <x v="74"/>
    <x v="25"/>
    <s v="53104"/>
    <s v="5188000"/>
    <x v="0"/>
    <x v="0"/>
    <s v="CONSULTANT SERVICES"/>
    <s v="50000-PROGRAM EXPENDITURE BUDGET"/>
    <s v="53000-SERVICES-OTHER CHARGES"/>
    <m/>
    <n v="0"/>
    <n v="0"/>
    <n v="0"/>
    <n v="0"/>
    <n v="0"/>
    <s v="N/A"/>
    <n v="0"/>
    <n v="0"/>
    <n v="0"/>
    <n v="0"/>
    <n v="0"/>
    <n v="0"/>
    <n v="0"/>
    <n v="0"/>
    <n v="0"/>
    <n v="0"/>
    <n v="0"/>
    <n v="0"/>
    <n v="0"/>
    <s v="OIRM CAPITAL PROJECTS"/>
    <x v="74"/>
    <s v="ITS CAPITAL"/>
    <s v="DATA PROCESSING"/>
  </r>
  <r>
    <x v="1"/>
    <x v="74"/>
    <x v="25"/>
    <s v="53104"/>
    <s v="5188000"/>
    <x v="1"/>
    <x v="0"/>
    <s v="CONSULTANT SERVICES"/>
    <s v="50000-PROGRAM EXPENDITURE BUDGET"/>
    <s v="53000-SERVICES-OTHER CHARGES"/>
    <m/>
    <n v="0"/>
    <n v="0"/>
    <n v="0"/>
    <n v="0"/>
    <n v="0"/>
    <s v="N/A"/>
    <n v="0"/>
    <n v="0"/>
    <n v="0"/>
    <n v="0"/>
    <n v="0"/>
    <n v="0"/>
    <n v="0"/>
    <n v="0"/>
    <n v="0"/>
    <n v="0"/>
    <n v="0"/>
    <n v="0"/>
    <n v="0"/>
    <s v="OIRM CAPITAL PROJECTS"/>
    <x v="74"/>
    <s v="ITS CAPITAL"/>
    <s v="DATA PROCESSING"/>
  </r>
  <r>
    <x v="1"/>
    <x v="74"/>
    <x v="25"/>
    <s v="53105"/>
    <s v="5188000"/>
    <x v="0"/>
    <x v="0"/>
    <s v="OTHER CONTRACTUAL PROF SVCS"/>
    <s v="50000-PROGRAM EXPENDITURE BUDGET"/>
    <s v="53000-SERVICES-OTHER CHARGES"/>
    <m/>
    <n v="0"/>
    <n v="0"/>
    <n v="0"/>
    <n v="0"/>
    <n v="0"/>
    <s v="N/A"/>
    <n v="0"/>
    <n v="0"/>
    <n v="0"/>
    <n v="0"/>
    <n v="0"/>
    <n v="0"/>
    <n v="0"/>
    <n v="0"/>
    <n v="0"/>
    <n v="0"/>
    <n v="0"/>
    <n v="0"/>
    <n v="0"/>
    <s v="OIRM CAPITAL PROJECTS"/>
    <x v="74"/>
    <s v="ITS CAPITAL"/>
    <s v="DATA PROCESSING"/>
  </r>
  <r>
    <x v="1"/>
    <x v="74"/>
    <x v="25"/>
    <s v="53105"/>
    <s v="5188000"/>
    <x v="1"/>
    <x v="0"/>
    <s v="OTHER CONTRACTUAL PROF SVCS"/>
    <s v="50000-PROGRAM EXPENDITURE BUDGET"/>
    <s v="53000-SERVICES-OTHER CHARGES"/>
    <m/>
    <n v="0"/>
    <n v="0"/>
    <n v="0"/>
    <n v="0"/>
    <n v="0"/>
    <s v="N/A"/>
    <n v="0"/>
    <n v="0"/>
    <n v="0"/>
    <n v="0"/>
    <n v="0"/>
    <n v="0"/>
    <n v="0"/>
    <n v="0"/>
    <n v="0"/>
    <n v="0"/>
    <n v="0"/>
    <n v="0"/>
    <n v="0"/>
    <s v="OIRM CAPITAL PROJECTS"/>
    <x v="74"/>
    <s v="ITS CAPITAL"/>
    <s v="DATA PROCESSING"/>
  </r>
  <r>
    <x v="1"/>
    <x v="74"/>
    <x v="2"/>
    <s v="53108"/>
    <s v="5188000"/>
    <x v="0"/>
    <x v="0"/>
    <s v="CONSTRUCTION CONTRACTS"/>
    <s v="50000-PROGRAM EXPENDITURE BUDGET"/>
    <s v="53000-SERVICES-OTHER CHARGES"/>
    <m/>
    <n v="0"/>
    <n v="0"/>
    <n v="4266.93"/>
    <n v="0"/>
    <n v="-4266.93"/>
    <s v="N/A"/>
    <n v="0"/>
    <n v="0"/>
    <n v="0"/>
    <n v="0"/>
    <n v="0"/>
    <n v="0"/>
    <n v="0"/>
    <n v="0"/>
    <n v="0"/>
    <n v="0"/>
    <n v="0"/>
    <n v="0"/>
    <n v="4266.93"/>
    <s v="OIRM CAPITAL PROJECTS"/>
    <x v="74"/>
    <s v="GAAP ADJUSTMENTS"/>
    <s v="DATA PROCESSING"/>
  </r>
  <r>
    <x v="1"/>
    <x v="74"/>
    <x v="2"/>
    <s v="53108"/>
    <s v="5188000"/>
    <x v="1"/>
    <x v="0"/>
    <s v="CONSTRUCTION CONTRACTS"/>
    <s v="50000-PROGRAM EXPENDITURE BUDGET"/>
    <s v="53000-SERVICES-OTHER CHARGES"/>
    <m/>
    <n v="0"/>
    <n v="0"/>
    <n v="0"/>
    <n v="0"/>
    <n v="0"/>
    <s v="N/A"/>
    <n v="0"/>
    <n v="0"/>
    <n v="0"/>
    <n v="0"/>
    <n v="0"/>
    <n v="0"/>
    <n v="0"/>
    <n v="0"/>
    <n v="0"/>
    <n v="0"/>
    <n v="0"/>
    <n v="0"/>
    <n v="0"/>
    <s v="OIRM CAPITAL PROJECTS"/>
    <x v="74"/>
    <s v="GAAP ADJUSTMENTS"/>
    <s v="DATA PROCESSING"/>
  </r>
  <r>
    <x v="1"/>
    <x v="75"/>
    <x v="26"/>
    <s v="39796"/>
    <s v="0000000"/>
    <x v="0"/>
    <x v="1"/>
    <s v="CONTRIB OTHER FUNDS"/>
    <s v="R3000-REVENUE"/>
    <s v="R3900-OTHER FINANCING SOURCES"/>
    <m/>
    <n v="0"/>
    <n v="0"/>
    <n v="0"/>
    <n v="0"/>
    <n v="0"/>
    <s v="N/A"/>
    <n v="0"/>
    <n v="0"/>
    <n v="0"/>
    <n v="0"/>
    <n v="0"/>
    <n v="0"/>
    <n v="0"/>
    <n v="0"/>
    <n v="0"/>
    <n v="0"/>
    <n v="0"/>
    <n v="0"/>
    <n v="0"/>
    <s v="OIRM CAPITAL PROJECTS"/>
    <x v="75"/>
    <s v="ELECTIONS OIRM IT CAPITAL"/>
    <s v="Default"/>
  </r>
  <r>
    <x v="1"/>
    <x v="75"/>
    <x v="26"/>
    <s v="39796"/>
    <s v="0000000"/>
    <x v="1"/>
    <x v="1"/>
    <s v="CONTRIB OTHER FUNDS"/>
    <s v="R3000-REVENUE"/>
    <s v="R3900-OTHER FINANCING SOURCES"/>
    <m/>
    <n v="0"/>
    <n v="0"/>
    <n v="0"/>
    <n v="0"/>
    <n v="0"/>
    <s v="N/A"/>
    <n v="0"/>
    <n v="0"/>
    <n v="0"/>
    <n v="0"/>
    <n v="0"/>
    <n v="0"/>
    <n v="0"/>
    <n v="0"/>
    <n v="0"/>
    <n v="0"/>
    <n v="0"/>
    <n v="0"/>
    <n v="0"/>
    <s v="OIRM CAPITAL PROJECTS"/>
    <x v="75"/>
    <s v="ELECTIONS OIRM IT CAPITAL"/>
    <s v="Default"/>
  </r>
  <r>
    <x v="1"/>
    <x v="75"/>
    <x v="26"/>
    <s v="52110"/>
    <s v="5188000"/>
    <x v="0"/>
    <x v="0"/>
    <s v="OFFICE SUPPLIES"/>
    <s v="50000-PROGRAM EXPENDITURE BUDGET"/>
    <s v="52000-SUPPLIES"/>
    <m/>
    <n v="0"/>
    <n v="0"/>
    <n v="0"/>
    <n v="0"/>
    <n v="0"/>
    <s v="N/A"/>
    <n v="0"/>
    <n v="0"/>
    <n v="0"/>
    <n v="0"/>
    <n v="0"/>
    <n v="0"/>
    <n v="0"/>
    <n v="0"/>
    <n v="0"/>
    <n v="0"/>
    <n v="0"/>
    <n v="0"/>
    <n v="0"/>
    <s v="OIRM CAPITAL PROJECTS"/>
    <x v="75"/>
    <s v="ELECTIONS OIRM IT CAPITAL"/>
    <s v="DATA PROCESSING"/>
  </r>
  <r>
    <x v="1"/>
    <x v="75"/>
    <x v="26"/>
    <s v="52110"/>
    <s v="5188000"/>
    <x v="1"/>
    <x v="0"/>
    <s v="OFFICE SUPPLIES"/>
    <s v="50000-PROGRAM EXPENDITURE BUDGET"/>
    <s v="52000-SUPPLIES"/>
    <m/>
    <n v="0"/>
    <n v="0"/>
    <n v="0"/>
    <n v="0"/>
    <n v="0"/>
    <s v="N/A"/>
    <n v="0"/>
    <n v="0"/>
    <n v="0"/>
    <n v="0"/>
    <n v="0"/>
    <n v="0"/>
    <n v="0"/>
    <n v="0"/>
    <n v="0"/>
    <n v="0"/>
    <n v="0"/>
    <n v="0"/>
    <n v="0"/>
    <s v="OIRM CAPITAL PROJECTS"/>
    <x v="75"/>
    <s v="ELECTIONS OIRM IT CAPITAL"/>
    <s v="DATA PROCESSING"/>
  </r>
  <r>
    <x v="1"/>
    <x v="75"/>
    <x v="26"/>
    <s v="52180"/>
    <s v="5188000"/>
    <x v="0"/>
    <x v="0"/>
    <s v="MINOR ASSET NON CONTR LT 5K"/>
    <s v="50000-PROGRAM EXPENDITURE BUDGET"/>
    <s v="52000-SUPPLIES"/>
    <m/>
    <n v="0"/>
    <n v="0"/>
    <n v="0"/>
    <n v="0"/>
    <n v="0"/>
    <s v="N/A"/>
    <n v="0"/>
    <n v="0"/>
    <n v="0"/>
    <n v="0"/>
    <n v="0"/>
    <n v="0"/>
    <n v="0"/>
    <n v="0"/>
    <n v="0"/>
    <n v="0"/>
    <n v="0"/>
    <n v="0"/>
    <n v="0"/>
    <s v="OIRM CAPITAL PROJECTS"/>
    <x v="75"/>
    <s v="ELECTIONS OIRM IT CAPITAL"/>
    <s v="DATA PROCESSING"/>
  </r>
  <r>
    <x v="1"/>
    <x v="75"/>
    <x v="26"/>
    <s v="52180"/>
    <s v="5188000"/>
    <x v="1"/>
    <x v="0"/>
    <s v="MINOR ASSET NON CONTR LT 5K"/>
    <s v="50000-PROGRAM EXPENDITURE BUDGET"/>
    <s v="52000-SUPPLIES"/>
    <m/>
    <n v="0"/>
    <n v="0"/>
    <n v="0"/>
    <n v="0"/>
    <n v="0"/>
    <s v="N/A"/>
    <n v="0"/>
    <n v="0"/>
    <n v="0"/>
    <n v="0"/>
    <n v="0"/>
    <n v="0"/>
    <n v="0"/>
    <n v="0"/>
    <n v="0"/>
    <n v="0"/>
    <n v="0"/>
    <n v="0"/>
    <n v="0"/>
    <s v="OIRM CAPITAL PROJECTS"/>
    <x v="75"/>
    <s v="ELECTIONS OIRM IT CAPITAL"/>
    <s v="DATA PROCESSING"/>
  </r>
  <r>
    <x v="1"/>
    <x v="75"/>
    <x v="26"/>
    <s v="52181"/>
    <s v="5188000"/>
    <x v="0"/>
    <x v="0"/>
    <s v="INVENTORY EQUIP 5K UNDER"/>
    <s v="50000-PROGRAM EXPENDITURE BUDGET"/>
    <s v="52000-SUPPLIES"/>
    <m/>
    <n v="0"/>
    <n v="0"/>
    <n v="0"/>
    <n v="0"/>
    <n v="0"/>
    <s v="N/A"/>
    <n v="0"/>
    <n v="0"/>
    <n v="0"/>
    <n v="0"/>
    <n v="0"/>
    <n v="0"/>
    <n v="0"/>
    <n v="0"/>
    <n v="0"/>
    <n v="0"/>
    <n v="0"/>
    <n v="0"/>
    <n v="0"/>
    <s v="OIRM CAPITAL PROJECTS"/>
    <x v="75"/>
    <s v="ELECTIONS OIRM IT CAPITAL"/>
    <s v="DATA PROCESSING"/>
  </r>
  <r>
    <x v="1"/>
    <x v="75"/>
    <x v="26"/>
    <s v="52181"/>
    <s v="5188000"/>
    <x v="1"/>
    <x v="0"/>
    <s v="INVENTORY EQUIP 5K UNDER"/>
    <s v="50000-PROGRAM EXPENDITURE BUDGET"/>
    <s v="52000-SUPPLIES"/>
    <m/>
    <n v="0"/>
    <n v="0"/>
    <n v="0"/>
    <n v="0"/>
    <n v="0"/>
    <s v="N/A"/>
    <n v="0"/>
    <n v="0"/>
    <n v="0"/>
    <n v="0"/>
    <n v="0"/>
    <n v="0"/>
    <n v="0"/>
    <n v="0"/>
    <n v="0"/>
    <n v="0"/>
    <n v="0"/>
    <n v="0"/>
    <n v="0"/>
    <s v="OIRM CAPITAL PROJECTS"/>
    <x v="75"/>
    <s v="ELECTIONS OIRM IT CAPITAL"/>
    <s v="DATA PROCESSING"/>
  </r>
  <r>
    <x v="1"/>
    <x v="75"/>
    <x v="26"/>
    <s v="52190"/>
    <s v="5188000"/>
    <x v="0"/>
    <x v="0"/>
    <s v="SUPPLIES IT"/>
    <s v="50000-PROGRAM EXPENDITURE BUDGET"/>
    <s v="52000-SUPPLIES"/>
    <m/>
    <n v="0"/>
    <n v="0"/>
    <n v="0"/>
    <n v="0"/>
    <n v="0"/>
    <s v="N/A"/>
    <n v="0"/>
    <n v="0"/>
    <n v="0"/>
    <n v="0"/>
    <n v="0"/>
    <n v="0"/>
    <n v="0"/>
    <n v="0"/>
    <n v="0"/>
    <n v="0"/>
    <n v="0"/>
    <n v="0"/>
    <n v="0"/>
    <s v="OIRM CAPITAL PROJECTS"/>
    <x v="75"/>
    <s v="ELECTIONS OIRM IT CAPITAL"/>
    <s v="DATA PROCESSING"/>
  </r>
  <r>
    <x v="1"/>
    <x v="75"/>
    <x v="26"/>
    <s v="52190"/>
    <s v="5188000"/>
    <x v="1"/>
    <x v="0"/>
    <s v="SUPPLIES IT"/>
    <s v="50000-PROGRAM EXPENDITURE BUDGET"/>
    <s v="52000-SUPPLIES"/>
    <m/>
    <n v="0"/>
    <n v="0"/>
    <n v="0"/>
    <n v="0"/>
    <n v="0"/>
    <s v="N/A"/>
    <n v="0"/>
    <n v="0"/>
    <n v="0"/>
    <n v="0"/>
    <n v="0"/>
    <n v="0"/>
    <n v="0"/>
    <n v="0"/>
    <n v="0"/>
    <n v="0"/>
    <n v="0"/>
    <n v="0"/>
    <n v="0"/>
    <s v="OIRM CAPITAL PROJECTS"/>
    <x v="75"/>
    <s v="ELECTIONS OIRM IT CAPITAL"/>
    <s v="DATA PROCESSING"/>
  </r>
  <r>
    <x v="1"/>
    <x v="75"/>
    <x v="26"/>
    <s v="52202"/>
    <s v="5188000"/>
    <x v="0"/>
    <x v="0"/>
    <s v="SUPPLIES MISCELLANEOUS"/>
    <s v="50000-PROGRAM EXPENDITURE BUDGET"/>
    <s v="52000-SUPPLIES"/>
    <m/>
    <n v="0"/>
    <n v="0"/>
    <n v="0"/>
    <n v="0"/>
    <n v="0"/>
    <s v="N/A"/>
    <n v="0"/>
    <n v="0"/>
    <n v="0"/>
    <n v="0"/>
    <n v="0"/>
    <n v="0"/>
    <n v="0"/>
    <n v="0"/>
    <n v="0"/>
    <n v="0"/>
    <n v="0"/>
    <n v="0"/>
    <n v="0"/>
    <s v="OIRM CAPITAL PROJECTS"/>
    <x v="75"/>
    <s v="ELECTIONS OIRM IT CAPITAL"/>
    <s v="DATA PROCESSING"/>
  </r>
  <r>
    <x v="1"/>
    <x v="75"/>
    <x v="26"/>
    <s v="52202"/>
    <s v="5188000"/>
    <x v="1"/>
    <x v="0"/>
    <s v="SUPPLIES MISCELLANEOUS"/>
    <s v="50000-PROGRAM EXPENDITURE BUDGET"/>
    <s v="52000-SUPPLIES"/>
    <m/>
    <n v="0"/>
    <n v="0"/>
    <n v="0"/>
    <n v="0"/>
    <n v="0"/>
    <s v="N/A"/>
    <n v="0"/>
    <n v="0"/>
    <n v="0"/>
    <n v="0"/>
    <n v="0"/>
    <n v="0"/>
    <n v="0"/>
    <n v="0"/>
    <n v="0"/>
    <n v="0"/>
    <n v="0"/>
    <n v="0"/>
    <n v="0"/>
    <s v="OIRM CAPITAL PROJECTS"/>
    <x v="75"/>
    <s v="ELECTIONS OIRM IT CAPITAL"/>
    <s v="DATA PROCESSING"/>
  </r>
  <r>
    <x v="1"/>
    <x v="75"/>
    <x v="26"/>
    <s v="53610"/>
    <s v="5188000"/>
    <x v="0"/>
    <x v="0"/>
    <s v="SERVICES REPAIR MAINTENANCE"/>
    <s v="50000-PROGRAM EXPENDITURE BUDGET"/>
    <s v="53000-SERVICES-OTHER CHARGES"/>
    <m/>
    <n v="0"/>
    <n v="0"/>
    <n v="0"/>
    <n v="0"/>
    <n v="0"/>
    <s v="N/A"/>
    <n v="0"/>
    <n v="0"/>
    <n v="0"/>
    <n v="0"/>
    <n v="0"/>
    <n v="0"/>
    <n v="0"/>
    <n v="0"/>
    <n v="0"/>
    <n v="0"/>
    <n v="0"/>
    <n v="0"/>
    <n v="0"/>
    <s v="OIRM CAPITAL PROJECTS"/>
    <x v="75"/>
    <s v="ELECTIONS OIRM IT CAPITAL"/>
    <s v="DATA PROCESSING"/>
  </r>
  <r>
    <x v="1"/>
    <x v="75"/>
    <x v="26"/>
    <s v="53610"/>
    <s v="5188000"/>
    <x v="1"/>
    <x v="0"/>
    <s v="SERVICES REPAIR MAINTENANCE"/>
    <s v="50000-PROGRAM EXPENDITURE BUDGET"/>
    <s v="53000-SERVICES-OTHER CHARGES"/>
    <m/>
    <n v="0"/>
    <n v="0"/>
    <n v="0"/>
    <n v="0"/>
    <n v="0"/>
    <s v="N/A"/>
    <n v="0"/>
    <n v="0"/>
    <n v="0"/>
    <n v="0"/>
    <n v="0"/>
    <n v="0"/>
    <n v="0"/>
    <n v="0"/>
    <n v="0"/>
    <n v="0"/>
    <n v="0"/>
    <n v="0"/>
    <n v="0"/>
    <s v="OIRM CAPITAL PROJECTS"/>
    <x v="75"/>
    <s v="ELECTIONS OIRM IT CAPITAL"/>
    <s v="DATA PROCESSING"/>
  </r>
  <r>
    <x v="1"/>
    <x v="75"/>
    <x v="26"/>
    <s v="53611"/>
    <s v="5188000"/>
    <x v="0"/>
    <x v="0"/>
    <s v="SERVICES REPAIR MAINTENANCE IT EQUIP"/>
    <s v="50000-PROGRAM EXPENDITURE BUDGET"/>
    <s v="53000-SERVICES-OTHER CHARGES"/>
    <m/>
    <n v="0"/>
    <n v="0"/>
    <n v="0"/>
    <n v="0"/>
    <n v="0"/>
    <s v="N/A"/>
    <n v="0"/>
    <n v="0"/>
    <n v="0"/>
    <n v="0"/>
    <n v="0"/>
    <n v="0"/>
    <n v="0"/>
    <n v="0"/>
    <n v="0"/>
    <n v="0"/>
    <n v="0"/>
    <n v="0"/>
    <n v="0"/>
    <s v="OIRM CAPITAL PROJECTS"/>
    <x v="75"/>
    <s v="ELECTIONS OIRM IT CAPITAL"/>
    <s v="DATA PROCESSING"/>
  </r>
  <r>
    <x v="1"/>
    <x v="75"/>
    <x v="26"/>
    <s v="53611"/>
    <s v="5188000"/>
    <x v="1"/>
    <x v="0"/>
    <s v="SERVICES REPAIR MAINTENANCE IT EQUIP"/>
    <s v="50000-PROGRAM EXPENDITURE BUDGET"/>
    <s v="53000-SERVICES-OTHER CHARGES"/>
    <m/>
    <n v="0"/>
    <n v="0"/>
    <n v="0"/>
    <n v="0"/>
    <n v="0"/>
    <s v="N/A"/>
    <n v="0"/>
    <n v="0"/>
    <n v="0"/>
    <n v="0"/>
    <n v="0"/>
    <n v="0"/>
    <n v="0"/>
    <n v="0"/>
    <n v="0"/>
    <n v="0"/>
    <n v="0"/>
    <n v="0"/>
    <n v="0"/>
    <s v="OIRM CAPITAL PROJECTS"/>
    <x v="75"/>
    <s v="ELECTIONS OIRM IT CAPITAL"/>
    <s v="DATA PROCESSING"/>
  </r>
  <r>
    <x v="1"/>
    <x v="75"/>
    <x v="26"/>
    <s v="56741"/>
    <s v="5188000"/>
    <x v="0"/>
    <x v="0"/>
    <s v="EDP HARDWARE"/>
    <s v="50000-PROGRAM EXPENDITURE BUDGET"/>
    <s v="56000-CAPITAL OUTLAY"/>
    <m/>
    <n v="0"/>
    <n v="0"/>
    <n v="0"/>
    <n v="0"/>
    <n v="0"/>
    <s v="N/A"/>
    <n v="0"/>
    <n v="0"/>
    <n v="0"/>
    <n v="0"/>
    <n v="0"/>
    <n v="0"/>
    <n v="0"/>
    <n v="0"/>
    <n v="0"/>
    <n v="0"/>
    <n v="0"/>
    <n v="0"/>
    <n v="0"/>
    <s v="OIRM CAPITAL PROJECTS"/>
    <x v="75"/>
    <s v="ELECTIONS OIRM IT CAPITAL"/>
    <s v="DATA PROCESSING"/>
  </r>
  <r>
    <x v="1"/>
    <x v="75"/>
    <x v="26"/>
    <s v="56741"/>
    <s v="5188000"/>
    <x v="1"/>
    <x v="0"/>
    <s v="EDP HARDWARE"/>
    <s v="50000-PROGRAM EXPENDITURE BUDGET"/>
    <s v="56000-CAPITAL OUTLAY"/>
    <m/>
    <n v="0"/>
    <n v="0"/>
    <n v="0"/>
    <n v="0"/>
    <n v="0"/>
    <s v="N/A"/>
    <n v="0"/>
    <n v="0"/>
    <n v="0"/>
    <n v="0"/>
    <n v="0"/>
    <n v="0"/>
    <n v="0"/>
    <n v="0"/>
    <n v="0"/>
    <n v="0"/>
    <n v="0"/>
    <n v="0"/>
    <n v="0"/>
    <s v="OIRM CAPITAL PROJECTS"/>
    <x v="75"/>
    <s v="ELECTIONS OIRM IT CAPITAL"/>
    <s v="DATA PROCESSING"/>
  </r>
  <r>
    <x v="1"/>
    <x v="76"/>
    <x v="21"/>
    <s v="39796"/>
    <s v="0000000"/>
    <x v="0"/>
    <x v="1"/>
    <s v="CONTRIB OTHER FUNDS"/>
    <s v="R3000-REVENUE"/>
    <s v="R3900-OTHER FINANCING SOURCES"/>
    <m/>
    <n v="0"/>
    <n v="0"/>
    <n v="-134000"/>
    <n v="0"/>
    <n v="134000"/>
    <s v="N/A"/>
    <n v="0"/>
    <n v="0"/>
    <n v="0"/>
    <n v="0"/>
    <n v="0"/>
    <n v="0"/>
    <n v="0"/>
    <n v="0"/>
    <n v="-134000"/>
    <n v="0"/>
    <n v="0"/>
    <n v="0"/>
    <n v="0"/>
    <s v="OIRM CAPITAL PROJECTS"/>
    <x v="76"/>
    <s v="OIRM DJA IT CAPITAL"/>
    <s v="Default"/>
  </r>
  <r>
    <x v="1"/>
    <x v="76"/>
    <x v="21"/>
    <s v="39796"/>
    <s v="0000000"/>
    <x v="1"/>
    <x v="1"/>
    <s v="CONTRIB OTHER FUNDS"/>
    <s v="R3000-REVENUE"/>
    <s v="R3900-OTHER FINANCING SOURCES"/>
    <m/>
    <n v="0"/>
    <n v="0"/>
    <n v="0"/>
    <n v="0"/>
    <n v="0"/>
    <s v="N/A"/>
    <n v="0"/>
    <n v="0"/>
    <n v="0"/>
    <n v="0"/>
    <n v="0"/>
    <n v="0"/>
    <n v="0"/>
    <n v="0"/>
    <n v="0"/>
    <n v="0"/>
    <n v="0"/>
    <n v="0"/>
    <n v="0"/>
    <s v="OIRM CAPITAL PROJECTS"/>
    <x v="76"/>
    <s v="OIRM DJA IT CAPITAL"/>
    <s v="Default"/>
  </r>
  <r>
    <x v="1"/>
    <x v="77"/>
    <x v="24"/>
    <s v="55253"/>
    <s v="5280000"/>
    <x v="0"/>
    <x v="0"/>
    <s v="SYSTEMS SERVICES SVC"/>
    <s v="50000-PROGRAM EXPENDITURE BUDGET"/>
    <s v="55000-INTRAGOVERNMENTAL SERVICES"/>
    <m/>
    <n v="0"/>
    <n v="0"/>
    <n v="0"/>
    <n v="0"/>
    <n v="0"/>
    <s v="N/A"/>
    <n v="0"/>
    <n v="0"/>
    <n v="0"/>
    <n v="0"/>
    <n v="0"/>
    <n v="0"/>
    <n v="0"/>
    <n v="0"/>
    <n v="0"/>
    <n v="0"/>
    <n v="0"/>
    <n v="0"/>
    <n v="0"/>
    <s v="OIRM CAPITAL PROJECTS"/>
    <x v="77"/>
    <s v="DAJD OIRM IT CAPITAL"/>
    <s v="COMMUNICATIONS  ALARMS AND DISPATCH"/>
  </r>
  <r>
    <x v="1"/>
    <x v="77"/>
    <x v="24"/>
    <s v="55253"/>
    <s v="5280000"/>
    <x v="1"/>
    <x v="0"/>
    <s v="SYSTEMS SERVICES SVC"/>
    <s v="50000-PROGRAM EXPENDITURE BUDGET"/>
    <s v="55000-INTRAGOVERNMENTAL SERVICES"/>
    <m/>
    <n v="0"/>
    <n v="0"/>
    <n v="0"/>
    <n v="0"/>
    <n v="0"/>
    <s v="N/A"/>
    <n v="0"/>
    <n v="0"/>
    <n v="0"/>
    <n v="0"/>
    <n v="0"/>
    <n v="0"/>
    <n v="0"/>
    <n v="0"/>
    <n v="0"/>
    <n v="0"/>
    <n v="0"/>
    <n v="0"/>
    <n v="0"/>
    <s v="OIRM CAPITAL PROJECTS"/>
    <x v="77"/>
    <s v="DAJD OIRM IT CAPITAL"/>
    <s v="COMMUNICATIONS  ALARMS AND DISPATCH"/>
  </r>
  <r>
    <x v="1"/>
    <x v="78"/>
    <x v="11"/>
    <s v="39796"/>
    <s v="0000000"/>
    <x v="0"/>
    <x v="1"/>
    <s v="CONTRIB OTHER FUNDS"/>
    <s v="R3000-REVENUE"/>
    <s v="R3900-OTHER FINANCING SOURCES"/>
    <m/>
    <n v="0"/>
    <n v="0"/>
    <n v="-500000"/>
    <n v="0"/>
    <n v="500000"/>
    <s v="N/A"/>
    <n v="0"/>
    <n v="0"/>
    <n v="0"/>
    <n v="0"/>
    <n v="0"/>
    <n v="0"/>
    <n v="-500000"/>
    <n v="0"/>
    <n v="0"/>
    <n v="0"/>
    <n v="0"/>
    <n v="0"/>
    <n v="0"/>
    <s v="OIRM CAPITAL PROJECTS"/>
    <x v="78"/>
    <s v="OIRM CAPITAL PROJECTS"/>
    <s v="Default"/>
  </r>
  <r>
    <x v="1"/>
    <x v="78"/>
    <x v="11"/>
    <s v="39796"/>
    <s v="0000000"/>
    <x v="1"/>
    <x v="1"/>
    <s v="CONTRIB OTHER FUNDS"/>
    <s v="R3000-REVENUE"/>
    <s v="R3900-OTHER FINANCING SOURCES"/>
    <m/>
    <n v="0"/>
    <n v="0"/>
    <n v="0"/>
    <n v="0"/>
    <n v="0"/>
    <s v="N/A"/>
    <n v="0"/>
    <n v="0"/>
    <n v="0"/>
    <n v="0"/>
    <n v="0"/>
    <n v="0"/>
    <n v="0"/>
    <n v="0"/>
    <n v="0"/>
    <n v="0"/>
    <n v="0"/>
    <n v="0"/>
    <n v="0"/>
    <s v="OIRM CAPITAL PROJECTS"/>
    <x v="78"/>
    <s v="OIRM CAPITAL PROJECTS"/>
    <s v="Default"/>
  </r>
  <r>
    <x v="1"/>
    <x v="78"/>
    <x v="11"/>
    <s v="51110"/>
    <s v="5188000"/>
    <x v="0"/>
    <x v="0"/>
    <s v="REGULAR SALARIED EMPLOYEE"/>
    <s v="50000-PROGRAM EXPENDITURE BUDGET"/>
    <s v="51000-WAGES AND BENEFITS"/>
    <s v="51100-SALARIES/WAGES"/>
    <n v="0"/>
    <n v="0"/>
    <n v="0"/>
    <n v="0"/>
    <n v="0"/>
    <s v="N/A"/>
    <n v="0"/>
    <n v="0"/>
    <n v="0"/>
    <n v="0"/>
    <n v="0"/>
    <n v="0"/>
    <n v="0"/>
    <n v="0"/>
    <n v="0"/>
    <n v="0"/>
    <n v="0"/>
    <n v="0"/>
    <n v="0"/>
    <s v="OIRM CAPITAL PROJECTS"/>
    <x v="78"/>
    <s v="OIRM CAPITAL PROJECTS"/>
    <s v="DATA PROCESSING"/>
  </r>
  <r>
    <x v="1"/>
    <x v="78"/>
    <x v="11"/>
    <s v="51110"/>
    <s v="5188000"/>
    <x v="1"/>
    <x v="0"/>
    <s v="REGULAR SALARIED EMPLOYEE"/>
    <s v="50000-PROGRAM EXPENDITURE BUDGET"/>
    <s v="51000-WAGES AND BENEFITS"/>
    <s v="51100-SALARIES/WAGES"/>
    <n v="0"/>
    <n v="0"/>
    <n v="0"/>
    <n v="0"/>
    <n v="0"/>
    <s v="N/A"/>
    <n v="0"/>
    <n v="0"/>
    <n v="0"/>
    <n v="0"/>
    <n v="0"/>
    <n v="0"/>
    <n v="0"/>
    <n v="0"/>
    <n v="0"/>
    <n v="0"/>
    <n v="0"/>
    <n v="0"/>
    <n v="0"/>
    <s v="OIRM CAPITAL PROJECTS"/>
    <x v="78"/>
    <s v="OIRM CAPITAL PROJECTS"/>
    <s v="DATA PROCESSING"/>
  </r>
  <r>
    <x v="1"/>
    <x v="78"/>
    <x v="11"/>
    <s v="51315"/>
    <s v="5188000"/>
    <x v="0"/>
    <x v="0"/>
    <s v="MED DENTAL LIFE INS BENEFITS/NON 587"/>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20"/>
    <s v="5188000"/>
    <x v="0"/>
    <x v="0"/>
    <s v="SOCIAL SECURITY MEDICARE FICA"/>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20"/>
    <s v="5188000"/>
    <x v="1"/>
    <x v="0"/>
    <s v="SOCIAL SECURITY MEDICARE FICA"/>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30"/>
    <s v="5188000"/>
    <x v="0"/>
    <x v="0"/>
    <s v="RETIREMENT"/>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1330"/>
    <s v="5188000"/>
    <x v="1"/>
    <x v="0"/>
    <s v="RETIREMENT"/>
    <s v="50000-PROGRAM EXPENDITURE BUDGET"/>
    <s v="51000-WAGES AND BENEFITS"/>
    <s v="51300-PERSONNEL BENEFITS"/>
    <n v="0"/>
    <n v="0"/>
    <n v="0"/>
    <n v="0"/>
    <n v="0"/>
    <s v="N/A"/>
    <n v="0"/>
    <n v="0"/>
    <n v="0"/>
    <n v="0"/>
    <n v="0"/>
    <n v="0"/>
    <n v="0"/>
    <n v="0"/>
    <n v="0"/>
    <n v="0"/>
    <n v="0"/>
    <n v="0"/>
    <n v="0"/>
    <s v="OIRM CAPITAL PROJECTS"/>
    <x v="78"/>
    <s v="OIRM CAPITAL PROJECTS"/>
    <s v="DATA PROCESSING"/>
  </r>
  <r>
    <x v="1"/>
    <x v="78"/>
    <x v="11"/>
    <s v="53104"/>
    <s v="5188000"/>
    <x v="0"/>
    <x v="0"/>
    <s v="CONSULTANT SERVICES"/>
    <s v="50000-PROGRAM EXPENDITURE BUDGET"/>
    <s v="53000-SERVICES-OTHER CHARGES"/>
    <m/>
    <n v="0"/>
    <n v="0"/>
    <n v="1560"/>
    <n v="0"/>
    <n v="-1560"/>
    <s v="N/A"/>
    <n v="0"/>
    <n v="0"/>
    <n v="0"/>
    <n v="0"/>
    <n v="0"/>
    <n v="0"/>
    <n v="0"/>
    <n v="0"/>
    <n v="1560"/>
    <n v="0"/>
    <n v="0"/>
    <n v="0"/>
    <n v="0"/>
    <s v="OIRM CAPITAL PROJECTS"/>
    <x v="78"/>
    <s v="OIRM CAPITAL PROJECTS"/>
    <s v="DATA PROCESSING"/>
  </r>
  <r>
    <x v="1"/>
    <x v="78"/>
    <x v="11"/>
    <s v="53104"/>
    <s v="5188000"/>
    <x v="1"/>
    <x v="0"/>
    <s v="CONSULTANT SERVICES"/>
    <s v="50000-PROGRAM EXPENDITURE BUDGET"/>
    <s v="53000-SERVICES-OTHER CHARGES"/>
    <m/>
    <n v="0"/>
    <n v="0"/>
    <n v="61560"/>
    <n v="0"/>
    <n v="-61560"/>
    <s v="N/A"/>
    <n v="0"/>
    <n v="0"/>
    <n v="0"/>
    <n v="0"/>
    <n v="0"/>
    <n v="0"/>
    <n v="61560"/>
    <n v="0"/>
    <n v="0"/>
    <n v="0"/>
    <n v="0"/>
    <n v="0"/>
    <n v="0"/>
    <s v="OIRM CAPITAL PROJECTS"/>
    <x v="78"/>
    <s v="OIRM CAPITAL PROJECTS"/>
    <s v="DATA PROCESSING"/>
  </r>
  <r>
    <x v="1"/>
    <x v="78"/>
    <x v="11"/>
    <s v="53812"/>
    <s v="5188000"/>
    <x v="0"/>
    <x v="0"/>
    <s v="LICENSES FEES"/>
    <s v="50000-PROGRAM EXPENDITURE BUDGET"/>
    <s v="53000-SERVICES-OTHER CHARGES"/>
    <m/>
    <n v="0"/>
    <n v="0"/>
    <n v="0"/>
    <n v="0"/>
    <n v="0"/>
    <s v="N/A"/>
    <n v="0"/>
    <n v="0"/>
    <n v="0"/>
    <n v="0"/>
    <n v="0"/>
    <n v="0"/>
    <n v="0"/>
    <n v="0"/>
    <n v="0"/>
    <n v="0"/>
    <n v="0"/>
    <n v="0"/>
    <n v="0"/>
    <s v="OIRM CAPITAL PROJECTS"/>
    <x v="78"/>
    <s v="OIRM CAPITAL PROJECTS"/>
    <s v="DATA PROCESSING"/>
  </r>
  <r>
    <x v="1"/>
    <x v="78"/>
    <x v="11"/>
    <s v="53812"/>
    <s v="5188000"/>
    <x v="1"/>
    <x v="0"/>
    <s v="LICENSES FEES"/>
    <s v="50000-PROGRAM EXPENDITURE BUDGET"/>
    <s v="53000-SERVICES-OTHER CHARGES"/>
    <m/>
    <n v="0"/>
    <n v="0"/>
    <n v="0"/>
    <n v="0"/>
    <n v="0"/>
    <s v="N/A"/>
    <n v="0"/>
    <n v="0"/>
    <n v="0"/>
    <n v="0"/>
    <n v="0"/>
    <n v="0"/>
    <n v="0"/>
    <n v="0"/>
    <n v="0"/>
    <n v="0"/>
    <n v="0"/>
    <n v="0"/>
    <n v="0"/>
    <s v="OIRM CAPITAL PROJECTS"/>
    <x v="78"/>
    <s v="OIRM CAPITAL PROJECTS"/>
    <s v="DATA PROCESSING"/>
  </r>
  <r>
    <x v="1"/>
    <x v="78"/>
    <x v="11"/>
    <s v="55023"/>
    <s v="5188000"/>
    <x v="0"/>
    <x v="0"/>
    <s v="ITS NEW DEVELOPMENT"/>
    <s v="50000-PROGRAM EXPENDITURE BUDGET"/>
    <s v="55000-INTRAGOVERNMENTAL SERVICES"/>
    <m/>
    <n v="0"/>
    <n v="0"/>
    <n v="0"/>
    <n v="0"/>
    <n v="0"/>
    <s v="N/A"/>
    <n v="0"/>
    <n v="0"/>
    <n v="0"/>
    <n v="0"/>
    <n v="0"/>
    <n v="0"/>
    <n v="0"/>
    <n v="0"/>
    <n v="0"/>
    <n v="0"/>
    <n v="0"/>
    <n v="0"/>
    <n v="0"/>
    <s v="OIRM CAPITAL PROJECTS"/>
    <x v="78"/>
    <s v="OIRM CAPITAL PROJECTS"/>
    <s v="DATA PROCESSING"/>
  </r>
  <r>
    <x v="1"/>
    <x v="78"/>
    <x v="11"/>
    <s v="55023"/>
    <s v="5188000"/>
    <x v="1"/>
    <x v="0"/>
    <s v="ITS NEW DEVELOPMENT"/>
    <s v="50000-PROGRAM EXPENDITURE BUDGET"/>
    <s v="55000-INTRAGOVERNMENTAL SERVICES"/>
    <m/>
    <n v="0"/>
    <n v="0"/>
    <n v="0"/>
    <n v="0"/>
    <n v="0"/>
    <s v="N/A"/>
    <n v="0"/>
    <n v="0"/>
    <n v="0"/>
    <n v="0"/>
    <n v="0"/>
    <n v="0"/>
    <n v="0"/>
    <n v="0"/>
    <n v="0"/>
    <n v="0"/>
    <n v="0"/>
    <n v="0"/>
    <n v="0"/>
    <s v="OIRM CAPITAL PROJECTS"/>
    <x v="78"/>
    <s v="OIRM CAPITAL PROJECTS"/>
    <s v="DATA PROCESSING"/>
  </r>
  <r>
    <x v="1"/>
    <x v="78"/>
    <x v="11"/>
    <s v="55253"/>
    <s v="5188000"/>
    <x v="0"/>
    <x v="0"/>
    <s v="SYSTEMS SERVICES SVC"/>
    <s v="50000-PROGRAM EXPENDITURE BUDGET"/>
    <s v="55000-INTRAGOVERNMENTAL SERVICES"/>
    <m/>
    <n v="0"/>
    <n v="0"/>
    <n v="8492.92"/>
    <n v="0"/>
    <n v="-8492.92"/>
    <s v="N/A"/>
    <n v="0"/>
    <n v="0"/>
    <n v="0"/>
    <n v="0"/>
    <n v="0"/>
    <n v="0"/>
    <n v="0"/>
    <n v="0"/>
    <n v="23034.9"/>
    <n v="12193.02"/>
    <n v="0"/>
    <n v="-26735"/>
    <n v="0"/>
    <s v="OIRM CAPITAL PROJECTS"/>
    <x v="78"/>
    <s v="OIRM CAPITAL PROJECTS"/>
    <s v="DATA PROCESSING"/>
  </r>
  <r>
    <x v="1"/>
    <x v="78"/>
    <x v="11"/>
    <s v="55253"/>
    <s v="5188000"/>
    <x v="1"/>
    <x v="0"/>
    <s v="SYSTEMS SERVICES SVC"/>
    <s v="50000-PROGRAM EXPENDITURE BUDGET"/>
    <s v="55000-INTRAGOVERNMENTAL SERVICES"/>
    <m/>
    <n v="0"/>
    <n v="0"/>
    <n v="0"/>
    <n v="0"/>
    <n v="0"/>
    <s v="N/A"/>
    <n v="0"/>
    <n v="0"/>
    <n v="0"/>
    <n v="0"/>
    <n v="0"/>
    <n v="0"/>
    <n v="0"/>
    <n v="0"/>
    <n v="0"/>
    <n v="0"/>
    <n v="0"/>
    <n v="0"/>
    <n v="0"/>
    <s v="OIRM CAPITAL PROJECTS"/>
    <x v="78"/>
    <s v="OIRM CAPITAL PROJECTS"/>
    <s v="DATA PROCESSING"/>
  </r>
  <r>
    <x v="1"/>
    <x v="78"/>
    <x v="11"/>
    <s v="56742"/>
    <s v="5188000"/>
    <x v="0"/>
    <x v="0"/>
    <s v="EDP SOFTWARE"/>
    <s v="50000-PROGRAM EXPENDITURE BUDGET"/>
    <s v="56000-CAPITAL OUTLAY"/>
    <m/>
    <n v="0"/>
    <n v="0"/>
    <n v="0"/>
    <n v="0"/>
    <n v="0"/>
    <s v="N/A"/>
    <n v="0"/>
    <n v="0"/>
    <n v="0"/>
    <n v="0"/>
    <n v="0"/>
    <n v="0"/>
    <n v="0"/>
    <n v="0"/>
    <n v="0"/>
    <n v="0"/>
    <n v="0"/>
    <n v="0"/>
    <n v="0"/>
    <s v="OIRM CAPITAL PROJECTS"/>
    <x v="78"/>
    <s v="OIRM CAPITAL PROJECTS"/>
    <s v="DATA PROCESSING"/>
  </r>
  <r>
    <x v="1"/>
    <x v="78"/>
    <x v="11"/>
    <s v="56742"/>
    <s v="5188000"/>
    <x v="1"/>
    <x v="0"/>
    <s v="EDP SOFTWARE"/>
    <s v="50000-PROGRAM EXPENDITURE BUDGET"/>
    <s v="56000-CAPITAL OUTLAY"/>
    <m/>
    <n v="0"/>
    <n v="0"/>
    <n v="0"/>
    <n v="0"/>
    <n v="0"/>
    <s v="N/A"/>
    <n v="0"/>
    <n v="0"/>
    <n v="0"/>
    <n v="0"/>
    <n v="0"/>
    <n v="0"/>
    <n v="0"/>
    <n v="0"/>
    <n v="0"/>
    <n v="0"/>
    <n v="0"/>
    <n v="0"/>
    <n v="0"/>
    <s v="OIRM CAPITAL PROJECTS"/>
    <x v="78"/>
    <s v="OIRM CAPITAL PROJECTS"/>
    <s v="DATA PROCESSING"/>
  </r>
  <r>
    <x v="1"/>
    <x v="78"/>
    <x v="11"/>
    <s v="82100"/>
    <s v="5188000"/>
    <x v="0"/>
    <x v="0"/>
    <s v="EMPLOYER PAID BENEFITS"/>
    <s v="50000-PROGRAM EXPENDITURE BUDGET"/>
    <s v="82000-APPLIED OVERHEAD"/>
    <m/>
    <n v="0"/>
    <n v="0"/>
    <n v="0"/>
    <n v="0"/>
    <n v="0"/>
    <s v="N/A"/>
    <n v="0"/>
    <n v="0"/>
    <n v="0"/>
    <n v="0"/>
    <n v="0"/>
    <n v="0"/>
    <n v="0"/>
    <n v="0"/>
    <n v="0"/>
    <n v="0"/>
    <n v="0"/>
    <n v="0"/>
    <n v="0"/>
    <s v="OIRM CAPITAL PROJECTS"/>
    <x v="78"/>
    <s v="OIRM CAPITAL PROJECTS"/>
    <s v="DATA PROCESSING"/>
  </r>
  <r>
    <x v="1"/>
    <x v="78"/>
    <x v="11"/>
    <s v="82100"/>
    <s v="5188000"/>
    <x v="1"/>
    <x v="0"/>
    <s v="EMPLOYER PAID BENEFITS"/>
    <s v="50000-PROGRAM EXPENDITURE BUDGET"/>
    <s v="82000-APPLIED OVERHEAD"/>
    <m/>
    <n v="0"/>
    <n v="0"/>
    <n v="0"/>
    <n v="0"/>
    <n v="0"/>
    <s v="N/A"/>
    <n v="0"/>
    <n v="0"/>
    <n v="0"/>
    <n v="0"/>
    <n v="0"/>
    <n v="0"/>
    <n v="0"/>
    <n v="0"/>
    <n v="0"/>
    <n v="0"/>
    <n v="0"/>
    <n v="0"/>
    <n v="0"/>
    <s v="OIRM CAPITAL PROJECTS"/>
    <x v="78"/>
    <s v="OIRM CAPITAL PROJECTS"/>
    <s v="DATA PROCESSING"/>
  </r>
  <r>
    <x v="1"/>
    <x v="78"/>
    <x v="11"/>
    <s v="82200"/>
    <s v="5188000"/>
    <x v="0"/>
    <x v="0"/>
    <s v="PAID TIME OFF"/>
    <s v="50000-PROGRAM EXPENDITURE BUDGET"/>
    <s v="82000-APPLIED OVERHEAD"/>
    <m/>
    <n v="0"/>
    <n v="0"/>
    <n v="0"/>
    <n v="0"/>
    <n v="0"/>
    <s v="N/A"/>
    <n v="0"/>
    <n v="0"/>
    <n v="0"/>
    <n v="0"/>
    <n v="0"/>
    <n v="0"/>
    <n v="0"/>
    <n v="0"/>
    <n v="0"/>
    <n v="0"/>
    <n v="0"/>
    <n v="0"/>
    <n v="0"/>
    <s v="OIRM CAPITAL PROJECTS"/>
    <x v="78"/>
    <s v="OIRM CAPITAL PROJECTS"/>
    <s v="DATA PROCESSING"/>
  </r>
  <r>
    <x v="1"/>
    <x v="78"/>
    <x v="11"/>
    <s v="82200"/>
    <s v="5188000"/>
    <x v="1"/>
    <x v="0"/>
    <s v="PAID TIME OFF"/>
    <s v="50000-PROGRAM EXPENDITURE BUDGET"/>
    <s v="82000-APPLIED OVERHEAD"/>
    <m/>
    <n v="0"/>
    <n v="0"/>
    <n v="0"/>
    <n v="0"/>
    <n v="0"/>
    <s v="N/A"/>
    <n v="0"/>
    <n v="0"/>
    <n v="0"/>
    <n v="0"/>
    <n v="0"/>
    <n v="0"/>
    <n v="0"/>
    <n v="0"/>
    <n v="0"/>
    <n v="0"/>
    <n v="0"/>
    <n v="0"/>
    <n v="0"/>
    <s v="OIRM CAPITAL PROJECTS"/>
    <x v="78"/>
    <s v="OIRM CAPITAL PROJECTS"/>
    <s v="DATA PROCESSING"/>
  </r>
  <r>
    <x v="1"/>
    <x v="78"/>
    <x v="2"/>
    <s v="39796"/>
    <s v="0000000"/>
    <x v="0"/>
    <x v="1"/>
    <s v="CONTRIB OTHER FUNDS"/>
    <s v="R3000-REVENUE"/>
    <s v="R3900-OTHER FINANCING SOURCES"/>
    <m/>
    <n v="0"/>
    <n v="0"/>
    <n v="0"/>
    <n v="0"/>
    <n v="0"/>
    <s v="N/A"/>
    <n v="0"/>
    <n v="0"/>
    <n v="0"/>
    <n v="0"/>
    <n v="0"/>
    <n v="0"/>
    <n v="0"/>
    <n v="0"/>
    <n v="0"/>
    <n v="0"/>
    <n v="0"/>
    <n v="500000"/>
    <n v="-500000"/>
    <s v="OIRM CAPITAL PROJECTS"/>
    <x v="78"/>
    <s v="GAAP ADJUSTMENTS"/>
    <s v="Default"/>
  </r>
  <r>
    <x v="1"/>
    <x v="78"/>
    <x v="2"/>
    <s v="39796"/>
    <s v="0000000"/>
    <x v="1"/>
    <x v="1"/>
    <s v="CONTRIB OTHER FUNDS"/>
    <s v="R3000-REVENUE"/>
    <s v="R3900-OTHER FINANCING SOURCES"/>
    <m/>
    <n v="0"/>
    <n v="0"/>
    <n v="0"/>
    <n v="0"/>
    <n v="0"/>
    <s v="N/A"/>
    <n v="0"/>
    <n v="0"/>
    <n v="0"/>
    <n v="0"/>
    <n v="0"/>
    <n v="0"/>
    <n v="0"/>
    <n v="0"/>
    <n v="0"/>
    <n v="0"/>
    <n v="0"/>
    <n v="0"/>
    <n v="0"/>
    <s v="OIRM CAPITAL PROJECTS"/>
    <x v="78"/>
    <s v="GAAP ADJUSTMENTS"/>
    <s v="Default"/>
  </r>
  <r>
    <x v="1"/>
    <x v="78"/>
    <x v="2"/>
    <s v="53104"/>
    <s v="5188000"/>
    <x v="1"/>
    <x v="0"/>
    <s v="CONSULTANT SERVICES"/>
    <s v="50000-PROGRAM EXPENDITURE BUDGET"/>
    <s v="53000-SERVICES-OTHER CHARGES"/>
    <m/>
    <n v="0"/>
    <n v="0"/>
    <n v="-61560"/>
    <n v="0"/>
    <n v="61560"/>
    <s v="N/A"/>
    <n v="0"/>
    <n v="0"/>
    <n v="0"/>
    <n v="0"/>
    <n v="0"/>
    <n v="0"/>
    <n v="0"/>
    <n v="0"/>
    <n v="0"/>
    <n v="0"/>
    <n v="0"/>
    <n v="0"/>
    <n v="-61560"/>
    <s v="OIRM CAPITAL PROJECTS"/>
    <x v="78"/>
    <s v="GAAP ADJUSTMENTS"/>
    <s v="DATA PROCESSING"/>
  </r>
  <r>
    <x v="1"/>
    <x v="79"/>
    <x v="14"/>
    <s v="52110"/>
    <s v="5149900"/>
    <x v="0"/>
    <x v="0"/>
    <s v="OFFICE SUPPLIES"/>
    <s v="50000-PROGRAM EXPENDITURE BUDGET"/>
    <s v="52000-SUPPLIES"/>
    <m/>
    <n v="0"/>
    <n v="0"/>
    <n v="0"/>
    <n v="0"/>
    <n v="0"/>
    <s v="N/A"/>
    <n v="0"/>
    <n v="0"/>
    <n v="0"/>
    <n v="0"/>
    <n v="0"/>
    <n v="0"/>
    <n v="0"/>
    <n v="0"/>
    <n v="0"/>
    <n v="0"/>
    <n v="0"/>
    <n v="0"/>
    <n v="0"/>
    <s v="OIRM CAPITAL PROJECTS"/>
    <x v="79"/>
    <s v="DES RALS OIRM IT CAPITAL"/>
    <s v="FINANCIAL AND RECORDS SERVICES"/>
  </r>
  <r>
    <x v="1"/>
    <x v="79"/>
    <x v="14"/>
    <s v="52110"/>
    <s v="5149900"/>
    <x v="1"/>
    <x v="0"/>
    <s v="OFFICE SUPPLIES"/>
    <s v="50000-PROGRAM EXPENDITURE BUDGET"/>
    <s v="52000-SUPPLIES"/>
    <m/>
    <n v="0"/>
    <n v="0"/>
    <n v="0"/>
    <n v="0"/>
    <n v="0"/>
    <s v="N/A"/>
    <n v="0"/>
    <n v="0"/>
    <n v="0"/>
    <n v="0"/>
    <n v="0"/>
    <n v="0"/>
    <n v="0"/>
    <n v="0"/>
    <n v="0"/>
    <n v="0"/>
    <n v="0"/>
    <n v="0"/>
    <n v="0"/>
    <s v="OIRM CAPITAL PROJECTS"/>
    <x v="79"/>
    <s v="DES RALS OIRM IT CAPITAL"/>
    <s v="FINANCIAL AND RECORDS SERVICES"/>
  </r>
  <r>
    <x v="1"/>
    <x v="79"/>
    <x v="14"/>
    <s v="52190"/>
    <s v="5149900"/>
    <x v="0"/>
    <x v="0"/>
    <s v="SUPPLIES IT"/>
    <s v="50000-PROGRAM EXPENDITURE BUDGET"/>
    <s v="52000-SUPPLIES"/>
    <m/>
    <n v="0"/>
    <n v="0"/>
    <n v="0"/>
    <n v="0"/>
    <n v="0"/>
    <s v="N/A"/>
    <n v="0"/>
    <n v="0"/>
    <n v="0"/>
    <n v="0"/>
    <n v="0"/>
    <n v="0"/>
    <n v="0"/>
    <n v="0"/>
    <n v="0"/>
    <n v="0"/>
    <n v="0"/>
    <n v="0"/>
    <n v="0"/>
    <s v="OIRM CAPITAL PROJECTS"/>
    <x v="79"/>
    <s v="DES RALS OIRM IT CAPITAL"/>
    <s v="FINANCIAL AND RECORDS SERVICES"/>
  </r>
  <r>
    <x v="1"/>
    <x v="79"/>
    <x v="14"/>
    <s v="52190"/>
    <s v="5149900"/>
    <x v="1"/>
    <x v="0"/>
    <s v="SUPPLIES IT"/>
    <s v="50000-PROGRAM EXPENDITURE BUDGET"/>
    <s v="52000-SUPPLIES"/>
    <m/>
    <n v="0"/>
    <n v="0"/>
    <n v="0"/>
    <n v="0"/>
    <n v="0"/>
    <s v="N/A"/>
    <n v="0"/>
    <n v="0"/>
    <n v="0"/>
    <n v="0"/>
    <n v="0"/>
    <n v="0"/>
    <n v="0"/>
    <n v="0"/>
    <n v="0"/>
    <n v="0"/>
    <n v="0"/>
    <n v="0"/>
    <n v="0"/>
    <s v="OIRM CAPITAL PROJECTS"/>
    <x v="79"/>
    <s v="DES RALS OIRM IT CAPITAL"/>
    <s v="FINANCIAL AND RECORDS SERVICES"/>
  </r>
  <r>
    <x v="1"/>
    <x v="79"/>
    <x v="14"/>
    <s v="53105"/>
    <s v="5149900"/>
    <x v="0"/>
    <x v="0"/>
    <s v="OTHER CONTRACTUAL PROF SVCS"/>
    <s v="50000-PROGRAM EXPENDITURE BUDGET"/>
    <s v="53000-SERVICES-OTHER CHARGES"/>
    <m/>
    <n v="0"/>
    <n v="0"/>
    <n v="0"/>
    <n v="0"/>
    <n v="0"/>
    <s v="N/A"/>
    <n v="0"/>
    <n v="0"/>
    <n v="0"/>
    <n v="0"/>
    <n v="0"/>
    <n v="0"/>
    <n v="0"/>
    <n v="0"/>
    <n v="0"/>
    <n v="0"/>
    <n v="0"/>
    <n v="0"/>
    <n v="0"/>
    <s v="OIRM CAPITAL PROJECTS"/>
    <x v="79"/>
    <s v="DES RALS OIRM IT CAPITAL"/>
    <s v="FINANCIAL AND RECORDS SERVICES"/>
  </r>
  <r>
    <x v="1"/>
    <x v="79"/>
    <x v="14"/>
    <s v="53105"/>
    <s v="5149900"/>
    <x v="1"/>
    <x v="0"/>
    <s v="OTHER CONTRACTUAL PROF SVCS"/>
    <s v="50000-PROGRAM EXPENDITURE BUDGET"/>
    <s v="53000-SERVICES-OTHER CHARGES"/>
    <m/>
    <n v="0"/>
    <n v="0"/>
    <n v="0"/>
    <n v="0"/>
    <n v="0"/>
    <s v="N/A"/>
    <n v="0"/>
    <n v="0"/>
    <n v="0"/>
    <n v="0"/>
    <n v="0"/>
    <n v="0"/>
    <n v="0"/>
    <n v="0"/>
    <n v="0"/>
    <n v="0"/>
    <n v="0"/>
    <n v="0"/>
    <n v="0"/>
    <s v="OIRM CAPITAL PROJECTS"/>
    <x v="79"/>
    <s v="DES RALS OIRM IT CAPITAL"/>
    <s v="FINANCIAL AND RECORDS SERVICES"/>
  </r>
  <r>
    <x v="1"/>
    <x v="79"/>
    <x v="14"/>
    <s v="53106"/>
    <s v="5149900"/>
    <x v="0"/>
    <x v="0"/>
    <s v="PROFESSIONAL SERVICES IT"/>
    <s v="50000-PROGRAM EXPENDITURE BUDGET"/>
    <s v="53000-SERVICES-OTHER CHARGES"/>
    <m/>
    <n v="0"/>
    <n v="0"/>
    <n v="0"/>
    <n v="0"/>
    <n v="0"/>
    <s v="N/A"/>
    <n v="0"/>
    <n v="0"/>
    <n v="0"/>
    <n v="0"/>
    <n v="0"/>
    <n v="0"/>
    <n v="0"/>
    <n v="0"/>
    <n v="0"/>
    <n v="0"/>
    <n v="0"/>
    <n v="0"/>
    <n v="0"/>
    <s v="OIRM CAPITAL PROJECTS"/>
    <x v="79"/>
    <s v="DES RALS OIRM IT CAPITAL"/>
    <s v="FINANCIAL AND RECORDS SERVICES"/>
  </r>
  <r>
    <x v="1"/>
    <x v="79"/>
    <x v="14"/>
    <s v="53106"/>
    <s v="5149900"/>
    <x v="1"/>
    <x v="0"/>
    <s v="PROFESSIONAL SERVICES IT"/>
    <s v="50000-PROGRAM EXPENDITURE BUDGET"/>
    <s v="53000-SERVICES-OTHER CHARGES"/>
    <m/>
    <n v="0"/>
    <n v="0"/>
    <n v="0"/>
    <n v="0"/>
    <n v="0"/>
    <s v="N/A"/>
    <n v="0"/>
    <n v="0"/>
    <n v="0"/>
    <n v="0"/>
    <n v="0"/>
    <n v="0"/>
    <n v="0"/>
    <n v="0"/>
    <n v="0"/>
    <n v="0"/>
    <n v="0"/>
    <n v="0"/>
    <n v="0"/>
    <s v="OIRM CAPITAL PROJECTS"/>
    <x v="79"/>
    <s v="DES RALS OIRM IT CAPITAL"/>
    <s v="FINANCIAL AND RECORDS SERVICES"/>
  </r>
  <r>
    <x v="1"/>
    <x v="79"/>
    <x v="14"/>
    <s v="55023"/>
    <s v="5149900"/>
    <x v="0"/>
    <x v="0"/>
    <s v="ITS NEW DEVELOPMENT"/>
    <s v="50000-PROGRAM EXPENDITURE BUDGET"/>
    <s v="55000-INTRAGOVERNMENTAL SERVICES"/>
    <m/>
    <n v="0"/>
    <n v="0"/>
    <n v="-4200"/>
    <n v="0"/>
    <n v="4200"/>
    <s v="N/A"/>
    <n v="0"/>
    <n v="0"/>
    <n v="-4200"/>
    <n v="0"/>
    <n v="0"/>
    <n v="0"/>
    <n v="0"/>
    <n v="0"/>
    <n v="0"/>
    <n v="0"/>
    <n v="0"/>
    <n v="0"/>
    <n v="0"/>
    <s v="OIRM CAPITAL PROJECTS"/>
    <x v="79"/>
    <s v="DES RALS OIRM IT CAPITAL"/>
    <s v="FINANCIAL AND RECORDS SERVICES"/>
  </r>
  <r>
    <x v="1"/>
    <x v="79"/>
    <x v="14"/>
    <s v="55023"/>
    <s v="5149900"/>
    <x v="1"/>
    <x v="0"/>
    <s v="ITS NEW DEVELOPMENT"/>
    <s v="50000-PROGRAM EXPENDITURE BUDGET"/>
    <s v="55000-INTRAGOVERNMENTAL SERVICES"/>
    <m/>
    <n v="0"/>
    <n v="0"/>
    <n v="0"/>
    <n v="0"/>
    <n v="0"/>
    <s v="N/A"/>
    <n v="0"/>
    <n v="0"/>
    <n v="0"/>
    <n v="0"/>
    <n v="0"/>
    <n v="0"/>
    <n v="0"/>
    <n v="0"/>
    <n v="0"/>
    <n v="0"/>
    <n v="0"/>
    <n v="0"/>
    <n v="0"/>
    <s v="OIRM CAPITAL PROJECTS"/>
    <x v="79"/>
    <s v="DES RALS OIRM IT CAPITAL"/>
    <s v="FINANCIAL AND RECORDS SERVICES"/>
  </r>
  <r>
    <x v="1"/>
    <x v="80"/>
    <x v="14"/>
    <s v="53106"/>
    <s v="5143000"/>
    <x v="0"/>
    <x v="0"/>
    <s v="PROFESSIONAL SERVICES IT"/>
    <s v="50000-PROGRAM EXPENDITURE BUDGET"/>
    <s v="53000-SERVICES-OTHER CHARGES"/>
    <m/>
    <n v="0"/>
    <n v="0"/>
    <n v="0"/>
    <n v="0"/>
    <n v="0"/>
    <s v="N/A"/>
    <n v="0"/>
    <n v="0"/>
    <n v="0"/>
    <n v="0"/>
    <n v="0"/>
    <n v="0"/>
    <n v="0"/>
    <n v="0"/>
    <n v="0"/>
    <n v="0"/>
    <n v="0"/>
    <n v="0"/>
    <n v="0"/>
    <s v="OIRM CAPITAL PROJECTS"/>
    <x v="80"/>
    <s v="DES RALS OIRM IT CAPITAL"/>
    <s v="RECORDS SERVICES"/>
  </r>
  <r>
    <x v="1"/>
    <x v="80"/>
    <x v="14"/>
    <s v="53106"/>
    <s v="5143000"/>
    <x v="1"/>
    <x v="0"/>
    <s v="PROFESSIONAL SERVICES IT"/>
    <s v="50000-PROGRAM EXPENDITURE BUDGET"/>
    <s v="53000-SERVICES-OTHER CHARGES"/>
    <m/>
    <n v="0"/>
    <n v="0"/>
    <n v="0"/>
    <n v="0"/>
    <n v="0"/>
    <s v="N/A"/>
    <n v="0"/>
    <n v="0"/>
    <n v="0"/>
    <n v="0"/>
    <n v="0"/>
    <n v="0"/>
    <n v="0"/>
    <n v="0"/>
    <n v="0"/>
    <n v="0"/>
    <n v="0"/>
    <n v="0"/>
    <n v="0"/>
    <s v="OIRM CAPITAL PROJECTS"/>
    <x v="80"/>
    <s v="DES RALS OIRM IT CAPITAL"/>
    <s v="RECORDS SERVICES"/>
  </r>
  <r>
    <x v="1"/>
    <x v="81"/>
    <x v="22"/>
    <s v="39796"/>
    <s v="0000000"/>
    <x v="0"/>
    <x v="1"/>
    <s v="CONTRIB OTHER FUNDS"/>
    <s v="R3000-REVENUE"/>
    <s v="R3900-OTHER FINANCING SOURCES"/>
    <m/>
    <n v="0"/>
    <n v="0"/>
    <n v="-208443"/>
    <n v="0"/>
    <n v="208443"/>
    <s v="N/A"/>
    <n v="0"/>
    <n v="0"/>
    <n v="0"/>
    <n v="0"/>
    <n v="0"/>
    <n v="0"/>
    <n v="0"/>
    <n v="0"/>
    <n v="-208443"/>
    <n v="0"/>
    <n v="0"/>
    <n v="0"/>
    <n v="0"/>
    <s v="OIRM CAPITAL PROJECTS"/>
    <x v="81"/>
    <s v="JHS OIRM  IT CAPITAL"/>
    <s v="Default"/>
  </r>
  <r>
    <x v="1"/>
    <x v="81"/>
    <x v="22"/>
    <s v="39796"/>
    <s v="0000000"/>
    <x v="1"/>
    <x v="1"/>
    <s v="CONTRIB OTHER FUNDS"/>
    <s v="R3000-REVENUE"/>
    <s v="R3900-OTHER FINANCING SOURCES"/>
    <m/>
    <n v="0"/>
    <n v="0"/>
    <n v="0"/>
    <n v="0"/>
    <n v="0"/>
    <s v="N/A"/>
    <n v="0"/>
    <n v="0"/>
    <n v="0"/>
    <n v="0"/>
    <n v="0"/>
    <n v="0"/>
    <n v="0"/>
    <n v="0"/>
    <n v="0"/>
    <n v="0"/>
    <n v="0"/>
    <n v="0"/>
    <n v="0"/>
    <s v="OIRM CAPITAL PROJECTS"/>
    <x v="81"/>
    <s v="JHS OIRM  IT CAPITAL"/>
    <s v="Default"/>
  </r>
  <r>
    <x v="1"/>
    <x v="81"/>
    <x v="22"/>
    <s v="52219"/>
    <s v="5188000"/>
    <x v="1"/>
    <x v="0"/>
    <s v="SUPPLIES MEDICAL DENTAL"/>
    <s v="50000-PROGRAM EXPENDITURE BUDGET"/>
    <s v="52000-SUPPLIES"/>
    <m/>
    <n v="0"/>
    <n v="0"/>
    <n v="36803.160000000003"/>
    <n v="0"/>
    <n v="-36803.160000000003"/>
    <s v="N/A"/>
    <n v="0"/>
    <n v="0"/>
    <n v="0"/>
    <n v="0"/>
    <n v="0"/>
    <n v="0"/>
    <n v="23667.39"/>
    <n v="0"/>
    <n v="0"/>
    <n v="292.02"/>
    <n v="0"/>
    <n v="12843.75"/>
    <n v="0"/>
    <s v="OIRM CAPITAL PROJECTS"/>
    <x v="81"/>
    <s v="JHS OIRM  IT CAPITAL"/>
    <s v="DATA PROCESSING"/>
  </r>
  <r>
    <x v="1"/>
    <x v="81"/>
    <x v="22"/>
    <s v="52290"/>
    <s v="5188000"/>
    <x v="1"/>
    <x v="0"/>
    <s v="MISC OPERATING SUPPLIES"/>
    <s v="50000-PROGRAM EXPENDITURE BUDGET"/>
    <s v="52000-SUPPLIES"/>
    <m/>
    <n v="0"/>
    <n v="0"/>
    <n v="169.83"/>
    <n v="0"/>
    <n v="-169.83"/>
    <s v="N/A"/>
    <n v="0"/>
    <n v="0"/>
    <n v="0"/>
    <n v="0"/>
    <n v="0"/>
    <n v="0"/>
    <n v="169.83"/>
    <n v="0"/>
    <n v="0"/>
    <n v="0"/>
    <n v="0"/>
    <n v="0"/>
    <n v="0"/>
    <s v="OIRM CAPITAL PROJECTS"/>
    <x v="81"/>
    <s v="JHS OIRM  IT CAPITAL"/>
    <s v="DATA PROCESSING"/>
  </r>
  <r>
    <x v="1"/>
    <x v="81"/>
    <x v="22"/>
    <s v="53104"/>
    <s v="5188000"/>
    <x v="1"/>
    <x v="0"/>
    <s v="CONSULTANT SERVICES"/>
    <s v="50000-PROGRAM EXPENDITURE BUDGET"/>
    <s v="53000-SERVICES-OTHER CHARGES"/>
    <m/>
    <n v="0"/>
    <n v="0"/>
    <n v="16000"/>
    <n v="0"/>
    <n v="-16000"/>
    <s v="N/A"/>
    <n v="0"/>
    <n v="0"/>
    <n v="0"/>
    <n v="0"/>
    <n v="0"/>
    <n v="0"/>
    <n v="0"/>
    <n v="0"/>
    <n v="0"/>
    <n v="16000"/>
    <n v="0"/>
    <n v="0"/>
    <n v="0"/>
    <s v="OIRM CAPITAL PROJECTS"/>
    <x v="81"/>
    <s v="JHS OIRM  IT CAPITAL"/>
    <s v="DATA PROCESSING"/>
  </r>
  <r>
    <x v="1"/>
    <x v="81"/>
    <x v="22"/>
    <s v="53106"/>
    <s v="5188000"/>
    <x v="1"/>
    <x v="0"/>
    <s v="PROFESSIONAL SERVICES IT"/>
    <s v="50000-PROGRAM EXPENDITURE BUDGET"/>
    <s v="53000-SERVICES-OTHER CHARGES"/>
    <m/>
    <n v="0"/>
    <n v="0"/>
    <n v="7387.5"/>
    <n v="0"/>
    <n v="-7387.5"/>
    <s v="N/A"/>
    <n v="0"/>
    <n v="0"/>
    <n v="0"/>
    <n v="0"/>
    <n v="0"/>
    <n v="0"/>
    <n v="7387.5"/>
    <n v="0"/>
    <n v="0"/>
    <n v="0"/>
    <n v="0"/>
    <n v="0"/>
    <n v="0"/>
    <s v="OIRM CAPITAL PROJECTS"/>
    <x v="81"/>
    <s v="JHS OIRM  IT CAPITAL"/>
    <s v="DATA PROCESSING"/>
  </r>
  <r>
    <x v="1"/>
    <x v="81"/>
    <x v="22"/>
    <s v="55145"/>
    <s v="5188000"/>
    <x v="1"/>
    <x v="0"/>
    <s v="FACILITIES MANAGEMENT"/>
    <s v="50000-PROGRAM EXPENDITURE BUDGET"/>
    <s v="55000-INTRAGOVERNMENTAL SERVICES"/>
    <m/>
    <n v="0"/>
    <n v="0"/>
    <n v="1842.44"/>
    <n v="0"/>
    <n v="-1842.44"/>
    <s v="N/A"/>
    <n v="0"/>
    <n v="0"/>
    <n v="0"/>
    <n v="0"/>
    <n v="0"/>
    <n v="0"/>
    <n v="1730.68"/>
    <n v="0"/>
    <n v="0"/>
    <n v="0"/>
    <n v="0"/>
    <n v="111.76"/>
    <n v="0"/>
    <s v="OIRM CAPITAL PROJECTS"/>
    <x v="81"/>
    <s v="JHS OIRM  IT CAPITAL"/>
    <s v="DATA PROCESSING"/>
  </r>
  <r>
    <x v="1"/>
    <x v="81"/>
    <x v="2"/>
    <s v="52219"/>
    <s v="5188000"/>
    <x v="1"/>
    <x v="0"/>
    <s v="SUPPLIES MEDICAL DENTAL"/>
    <s v="50000-PROGRAM EXPENDITURE BUDGET"/>
    <s v="52000-SUPPLIES"/>
    <m/>
    <n v="0"/>
    <n v="0"/>
    <n v="-36803.160000000003"/>
    <n v="0"/>
    <n v="36803.160000000003"/>
    <s v="N/A"/>
    <n v="0"/>
    <n v="0"/>
    <n v="0"/>
    <n v="0"/>
    <n v="0"/>
    <n v="0"/>
    <n v="0"/>
    <n v="0"/>
    <n v="0"/>
    <n v="0"/>
    <n v="0"/>
    <n v="0"/>
    <n v="-36803.160000000003"/>
    <s v="OIRM CAPITAL PROJECTS"/>
    <x v="81"/>
    <s v="GAAP ADJUSTMENTS"/>
    <s v="DATA PROCESSING"/>
  </r>
  <r>
    <x v="1"/>
    <x v="81"/>
    <x v="2"/>
    <s v="52290"/>
    <s v="5188000"/>
    <x v="1"/>
    <x v="0"/>
    <s v="MISC OPERATING SUPPLIES"/>
    <s v="50000-PROGRAM EXPENDITURE BUDGET"/>
    <s v="52000-SUPPLIES"/>
    <m/>
    <n v="0"/>
    <n v="0"/>
    <n v="-169.83"/>
    <n v="0"/>
    <n v="169.83"/>
    <s v="N/A"/>
    <n v="0"/>
    <n v="0"/>
    <n v="0"/>
    <n v="0"/>
    <n v="0"/>
    <n v="0"/>
    <n v="0"/>
    <n v="0"/>
    <n v="0"/>
    <n v="0"/>
    <n v="0"/>
    <n v="0"/>
    <n v="-169.83"/>
    <s v="OIRM CAPITAL PROJECTS"/>
    <x v="81"/>
    <s v="GAAP ADJUSTMENTS"/>
    <s v="DATA PROCESSING"/>
  </r>
  <r>
    <x v="1"/>
    <x v="81"/>
    <x v="2"/>
    <s v="53104"/>
    <s v="5188000"/>
    <x v="1"/>
    <x v="0"/>
    <s v="CONSULTANT SERVICES"/>
    <s v="50000-PROGRAM EXPENDITURE BUDGET"/>
    <s v="53000-SERVICES-OTHER CHARGES"/>
    <m/>
    <n v="0"/>
    <n v="0"/>
    <n v="-16000"/>
    <n v="0"/>
    <n v="16000"/>
    <s v="N/A"/>
    <n v="0"/>
    <n v="0"/>
    <n v="0"/>
    <n v="0"/>
    <n v="0"/>
    <n v="0"/>
    <n v="0"/>
    <n v="0"/>
    <n v="0"/>
    <n v="0"/>
    <n v="0"/>
    <n v="0"/>
    <n v="-16000"/>
    <s v="OIRM CAPITAL PROJECTS"/>
    <x v="81"/>
    <s v="GAAP ADJUSTMENTS"/>
    <s v="DATA PROCESSING"/>
  </r>
  <r>
    <x v="1"/>
    <x v="81"/>
    <x v="2"/>
    <s v="53106"/>
    <s v="5188000"/>
    <x v="1"/>
    <x v="0"/>
    <s v="PROFESSIONAL SERVICES IT"/>
    <s v="50000-PROGRAM EXPENDITURE BUDGET"/>
    <s v="53000-SERVICES-OTHER CHARGES"/>
    <m/>
    <n v="0"/>
    <n v="0"/>
    <n v="-7387.5"/>
    <n v="0"/>
    <n v="7387.5"/>
    <s v="N/A"/>
    <n v="0"/>
    <n v="0"/>
    <n v="0"/>
    <n v="0"/>
    <n v="0"/>
    <n v="0"/>
    <n v="0"/>
    <n v="0"/>
    <n v="0"/>
    <n v="0"/>
    <n v="0"/>
    <n v="0"/>
    <n v="-7387.5"/>
    <s v="OIRM CAPITAL PROJECTS"/>
    <x v="81"/>
    <s v="GAAP ADJUSTMENTS"/>
    <s v="DATA PROCESSING"/>
  </r>
  <r>
    <x v="1"/>
    <x v="81"/>
    <x v="2"/>
    <s v="55145"/>
    <s v="5188000"/>
    <x v="1"/>
    <x v="0"/>
    <s v="FACILITIES MANAGEMENT"/>
    <s v="50000-PROGRAM EXPENDITURE BUDGET"/>
    <s v="55000-INTRAGOVERNMENTAL SERVICES"/>
    <m/>
    <n v="0"/>
    <n v="0"/>
    <n v="-1842.44"/>
    <n v="0"/>
    <n v="1842.44"/>
    <s v="N/A"/>
    <n v="0"/>
    <n v="0"/>
    <n v="0"/>
    <n v="0"/>
    <n v="0"/>
    <n v="0"/>
    <n v="0"/>
    <n v="0"/>
    <n v="0"/>
    <n v="0"/>
    <n v="0"/>
    <n v="0"/>
    <n v="-1842.44"/>
    <s v="OIRM CAPITAL PROJECTS"/>
    <x v="81"/>
    <s v="GAAP ADJUSTMENTS"/>
    <s v="DATA PROCESSING"/>
  </r>
  <r>
    <x v="1"/>
    <x v="82"/>
    <x v="13"/>
    <s v="39796"/>
    <s v="0000000"/>
    <x v="0"/>
    <x v="1"/>
    <s v="CONTRIB OTHER FUNDS"/>
    <s v="R3000-REVENUE"/>
    <s v="R3900-OTHER FINANCING SOURCES"/>
    <m/>
    <n v="0"/>
    <n v="0"/>
    <n v="-159189"/>
    <n v="0"/>
    <n v="159189"/>
    <s v="N/A"/>
    <n v="0"/>
    <n v="0"/>
    <n v="0"/>
    <n v="0"/>
    <n v="0"/>
    <n v="0"/>
    <n v="0"/>
    <n v="0"/>
    <n v="-159189"/>
    <n v="0"/>
    <n v="0"/>
    <n v="0"/>
    <n v="0"/>
    <s v="OIRM CAPITAL PROJECTS"/>
    <x v="82"/>
    <s v="DPH OIRM  IT CAPITAL"/>
    <s v="Default"/>
  </r>
  <r>
    <x v="1"/>
    <x v="82"/>
    <x v="13"/>
    <s v="39796"/>
    <s v="0000000"/>
    <x v="1"/>
    <x v="1"/>
    <s v="CONTRIB OTHER FUNDS"/>
    <s v="R3000-REVENUE"/>
    <s v="R3900-OTHER FINANCING SOURCES"/>
    <m/>
    <n v="0"/>
    <n v="0"/>
    <n v="0"/>
    <n v="0"/>
    <n v="0"/>
    <s v="N/A"/>
    <n v="0"/>
    <n v="0"/>
    <n v="0"/>
    <n v="0"/>
    <n v="0"/>
    <n v="0"/>
    <n v="0"/>
    <n v="0"/>
    <n v="0"/>
    <n v="0"/>
    <n v="0"/>
    <n v="0"/>
    <n v="0"/>
    <s v="OIRM CAPITAL PROJECTS"/>
    <x v="82"/>
    <s v="DPH OIRM  IT CAPITAL"/>
    <s v="Default"/>
  </r>
  <r>
    <x v="1"/>
    <x v="82"/>
    <x v="13"/>
    <s v="51110"/>
    <s v="5188000"/>
    <x v="0"/>
    <x v="0"/>
    <s v="REGULAR SALARIED EMPLOYEE"/>
    <s v="50000-PROGRAM EXPENDITURE BUDGET"/>
    <s v="51000-WAGES AND BENEFITS"/>
    <s v="51100-SALARIES/WAGES"/>
    <n v="0"/>
    <n v="0"/>
    <n v="8912.880000000001"/>
    <n v="0"/>
    <n v="-8912.880000000001"/>
    <s v="N/A"/>
    <n v="0"/>
    <n v="0"/>
    <n v="0"/>
    <n v="0"/>
    <n v="0"/>
    <n v="0"/>
    <n v="0"/>
    <n v="0"/>
    <n v="8912.880000000001"/>
    <n v="0"/>
    <n v="0"/>
    <n v="0"/>
    <n v="0"/>
    <s v="OIRM CAPITAL PROJECTS"/>
    <x v="82"/>
    <s v="DPH OIRM  IT CAPITAL"/>
    <s v="DATA PROCESSING"/>
  </r>
  <r>
    <x v="1"/>
    <x v="82"/>
    <x v="13"/>
    <s v="51110"/>
    <s v="5188000"/>
    <x v="1"/>
    <x v="0"/>
    <s v="REGULAR SALARIED EMPLOYEE"/>
    <s v="50000-PROGRAM EXPENDITURE BUDGET"/>
    <s v="51000-WAGES AND BENEFITS"/>
    <s v="51100-SALARIES/WAGES"/>
    <n v="0"/>
    <n v="0"/>
    <n v="8104.74"/>
    <n v="0"/>
    <n v="-8104.74"/>
    <s v="N/A"/>
    <n v="0"/>
    <n v="0"/>
    <n v="0"/>
    <n v="0"/>
    <n v="0"/>
    <n v="0"/>
    <n v="7805.16"/>
    <n v="0"/>
    <n v="0"/>
    <n v="299.58"/>
    <n v="0"/>
    <n v="0"/>
    <n v="0"/>
    <s v="OIRM CAPITAL PROJECTS"/>
    <x v="82"/>
    <s v="DPH OIRM  IT CAPITAL"/>
    <s v="DATA PROCESSING"/>
  </r>
  <r>
    <x v="1"/>
    <x v="82"/>
    <x v="13"/>
    <s v="82100"/>
    <s v="5188000"/>
    <x v="0"/>
    <x v="0"/>
    <s v="EMPLOYER PAID BENEFITS"/>
    <s v="50000-PROGRAM EXPENDITURE BUDGET"/>
    <s v="82000-APPLIED OVERHEAD"/>
    <m/>
    <n v="0"/>
    <n v="0"/>
    <n v="3124.86"/>
    <n v="0"/>
    <n v="-3124.86"/>
    <s v="N/A"/>
    <n v="0"/>
    <n v="0"/>
    <n v="0"/>
    <n v="0"/>
    <n v="0"/>
    <n v="0"/>
    <n v="0"/>
    <n v="0"/>
    <n v="3124.86"/>
    <n v="0"/>
    <n v="0"/>
    <n v="0"/>
    <n v="0"/>
    <s v="OIRM CAPITAL PROJECTS"/>
    <x v="82"/>
    <s v="DPH OIRM  IT CAPITAL"/>
    <s v="DATA PROCESSING"/>
  </r>
  <r>
    <x v="1"/>
    <x v="82"/>
    <x v="13"/>
    <s v="82100"/>
    <s v="5188000"/>
    <x v="1"/>
    <x v="0"/>
    <s v="EMPLOYER PAID BENEFITS"/>
    <s v="50000-PROGRAM EXPENDITURE BUDGET"/>
    <s v="82000-APPLIED OVERHEAD"/>
    <m/>
    <n v="0"/>
    <n v="0"/>
    <n v="2692.8"/>
    <n v="0"/>
    <n v="-2692.8"/>
    <s v="N/A"/>
    <n v="0"/>
    <n v="0"/>
    <n v="0"/>
    <n v="0"/>
    <n v="0"/>
    <n v="0"/>
    <n v="2575.7000000000003"/>
    <n v="0"/>
    <n v="0"/>
    <n v="117.10000000000001"/>
    <n v="0"/>
    <n v="0"/>
    <n v="0"/>
    <s v="OIRM CAPITAL PROJECTS"/>
    <x v="82"/>
    <s v="DPH OIRM  IT CAPITAL"/>
    <s v="DATA PROCESSING"/>
  </r>
  <r>
    <x v="1"/>
    <x v="82"/>
    <x v="13"/>
    <s v="82200"/>
    <s v="5188000"/>
    <x v="0"/>
    <x v="0"/>
    <s v="PAID TIME OFF"/>
    <s v="50000-PROGRAM EXPENDITURE BUDGET"/>
    <s v="82000-APPLIED OVERHEAD"/>
    <m/>
    <n v="0"/>
    <n v="0"/>
    <n v="1691.6200000000001"/>
    <n v="0"/>
    <n v="-1691.6200000000001"/>
    <s v="N/A"/>
    <n v="0"/>
    <n v="0"/>
    <n v="0"/>
    <n v="0"/>
    <n v="0"/>
    <n v="0"/>
    <n v="0"/>
    <n v="0"/>
    <n v="1691.6200000000001"/>
    <n v="0"/>
    <n v="0"/>
    <n v="0"/>
    <n v="0"/>
    <s v="OIRM CAPITAL PROJECTS"/>
    <x v="82"/>
    <s v="DPH OIRM  IT CAPITAL"/>
    <s v="DATA PROCESSING"/>
  </r>
  <r>
    <x v="1"/>
    <x v="82"/>
    <x v="13"/>
    <s v="82200"/>
    <s v="5188000"/>
    <x v="1"/>
    <x v="0"/>
    <s v="PAID TIME OFF"/>
    <s v="50000-PROGRAM EXPENDITURE BUDGET"/>
    <s v="82000-APPLIED OVERHEAD"/>
    <m/>
    <n v="0"/>
    <n v="0"/>
    <n v="1623.22"/>
    <n v="0"/>
    <n v="-1623.22"/>
    <s v="N/A"/>
    <n v="0"/>
    <n v="0"/>
    <n v="0"/>
    <n v="0"/>
    <n v="0"/>
    <n v="0"/>
    <n v="1561.02"/>
    <n v="0"/>
    <n v="0"/>
    <n v="62.2"/>
    <n v="0"/>
    <n v="0"/>
    <n v="0"/>
    <s v="OIRM CAPITAL PROJECTS"/>
    <x v="82"/>
    <s v="DPH OIRM  IT CAPITAL"/>
    <s v="DATA PROCESSING"/>
  </r>
  <r>
    <x v="1"/>
    <x v="82"/>
    <x v="13"/>
    <s v="82300"/>
    <s v="5188000"/>
    <x v="0"/>
    <x v="0"/>
    <s v="INDIRECT COSTS"/>
    <s v="50000-PROGRAM EXPENDITURE BUDGET"/>
    <s v="82000-APPLIED OVERHEAD"/>
    <m/>
    <n v="0"/>
    <n v="0"/>
    <n v="8199.84"/>
    <n v="0"/>
    <n v="-8199.84"/>
    <s v="N/A"/>
    <n v="0"/>
    <n v="0"/>
    <n v="0"/>
    <n v="0"/>
    <n v="0"/>
    <n v="0"/>
    <n v="0"/>
    <n v="0"/>
    <n v="8199.84"/>
    <n v="0"/>
    <n v="0"/>
    <n v="0"/>
    <n v="0"/>
    <s v="OIRM CAPITAL PROJECTS"/>
    <x v="82"/>
    <s v="DPH OIRM  IT CAPITAL"/>
    <s v="DATA PROCESSING"/>
  </r>
  <r>
    <x v="1"/>
    <x v="82"/>
    <x v="13"/>
    <s v="82300"/>
    <s v="5188000"/>
    <x v="1"/>
    <x v="0"/>
    <s v="INDIRECT COSTS"/>
    <s v="50000-PROGRAM EXPENDITURE BUDGET"/>
    <s v="82000-APPLIED OVERHEAD"/>
    <m/>
    <n v="0"/>
    <n v="0"/>
    <n v="238.28"/>
    <n v="0"/>
    <n v="-238.28"/>
    <s v="N/A"/>
    <n v="0"/>
    <n v="0"/>
    <n v="0"/>
    <n v="0"/>
    <n v="0"/>
    <n v="0"/>
    <n v="0"/>
    <n v="0"/>
    <n v="0"/>
    <n v="238.28"/>
    <n v="0"/>
    <n v="0"/>
    <n v="0"/>
    <s v="OIRM CAPITAL PROJECTS"/>
    <x v="82"/>
    <s v="DPH OIRM  IT CAPITAL"/>
    <s v="DATA PROCESSING"/>
  </r>
  <r>
    <x v="1"/>
    <x v="82"/>
    <x v="2"/>
    <s v="51110"/>
    <s v="5188000"/>
    <x v="1"/>
    <x v="0"/>
    <s v="REGULAR SALARIED EMPLOYEE"/>
    <s v="50000-PROGRAM EXPENDITURE BUDGET"/>
    <s v="51000-WAGES AND BENEFITS"/>
    <s v="51100-SALARIES/WAGES"/>
    <n v="0"/>
    <n v="0"/>
    <n v="-8104.74"/>
    <n v="0"/>
    <n v="8104.74"/>
    <s v="N/A"/>
    <n v="0"/>
    <n v="0"/>
    <n v="0"/>
    <n v="0"/>
    <n v="0"/>
    <n v="0"/>
    <n v="0"/>
    <n v="0"/>
    <n v="0"/>
    <n v="0"/>
    <n v="0"/>
    <n v="0"/>
    <n v="-8104.74"/>
    <s v="OIRM CAPITAL PROJECTS"/>
    <x v="82"/>
    <s v="GAAP ADJUSTMENTS"/>
    <s v="DATA PROCESSING"/>
  </r>
  <r>
    <x v="1"/>
    <x v="82"/>
    <x v="2"/>
    <s v="51120"/>
    <s v="5188000"/>
    <x v="0"/>
    <x v="0"/>
    <s v="TEMPORARY"/>
    <s v="50000-PROGRAM EXPENDITURE BUDGET"/>
    <s v="51000-WAGES AND BENEFITS"/>
    <s v="51100-SALARIES/WAGES"/>
    <n v="0"/>
    <n v="0"/>
    <n v="-8912.880000000001"/>
    <n v="0"/>
    <n v="8912.880000000001"/>
    <s v="N/A"/>
    <n v="0"/>
    <n v="0"/>
    <n v="0"/>
    <n v="0"/>
    <n v="0"/>
    <n v="0"/>
    <n v="0"/>
    <n v="0"/>
    <n v="0"/>
    <n v="0"/>
    <n v="0"/>
    <n v="0"/>
    <n v="-8912.880000000001"/>
    <s v="OIRM CAPITAL PROJECTS"/>
    <x v="82"/>
    <s v="GAAP ADJUSTMENTS"/>
    <s v="DATA PROCESSING"/>
  </r>
  <r>
    <x v="1"/>
    <x v="82"/>
    <x v="2"/>
    <s v="51120"/>
    <s v="5188000"/>
    <x v="1"/>
    <x v="0"/>
    <s v="TEMPORARY"/>
    <s v="50000-PROGRAM EXPENDITURE BUDGET"/>
    <s v="51000-WAGES AND BENEFITS"/>
    <s v="51100-SALARIES/WAGES"/>
    <n v="0"/>
    <n v="0"/>
    <n v="0"/>
    <n v="0"/>
    <n v="0"/>
    <s v="N/A"/>
    <n v="0"/>
    <n v="0"/>
    <n v="0"/>
    <n v="0"/>
    <n v="0"/>
    <n v="0"/>
    <n v="0"/>
    <n v="0"/>
    <n v="0"/>
    <n v="0"/>
    <n v="0"/>
    <n v="0"/>
    <n v="0"/>
    <s v="OIRM CAPITAL PROJECTS"/>
    <x v="82"/>
    <s v="GAAP ADJUSTMENTS"/>
    <s v="DATA PROCESSING"/>
  </r>
  <r>
    <x v="1"/>
    <x v="82"/>
    <x v="2"/>
    <s v="82100"/>
    <s v="5188000"/>
    <x v="0"/>
    <x v="0"/>
    <s v="EMPLOYER PAID BENEFITS"/>
    <s v="50000-PROGRAM EXPENDITURE BUDGET"/>
    <s v="82000-APPLIED OVERHEAD"/>
    <m/>
    <n v="0"/>
    <n v="0"/>
    <n v="-13016.32"/>
    <n v="0"/>
    <n v="13016.32"/>
    <s v="N/A"/>
    <n v="0"/>
    <n v="0"/>
    <n v="0"/>
    <n v="0"/>
    <n v="0"/>
    <n v="0"/>
    <n v="0"/>
    <n v="0"/>
    <n v="0"/>
    <n v="0"/>
    <n v="0"/>
    <n v="0"/>
    <n v="-13016.32"/>
    <s v="OIRM CAPITAL PROJECTS"/>
    <x v="82"/>
    <s v="GAAP ADJUSTMENTS"/>
    <s v="DATA PROCESSING"/>
  </r>
  <r>
    <x v="1"/>
    <x v="82"/>
    <x v="2"/>
    <s v="82100"/>
    <s v="5188000"/>
    <x v="1"/>
    <x v="0"/>
    <s v="EMPLOYER PAID BENEFITS"/>
    <s v="50000-PROGRAM EXPENDITURE BUDGET"/>
    <s v="82000-APPLIED OVERHEAD"/>
    <m/>
    <n v="0"/>
    <n v="0"/>
    <n v="-2692.8"/>
    <n v="0"/>
    <n v="2692.8"/>
    <s v="N/A"/>
    <n v="0"/>
    <n v="0"/>
    <n v="0"/>
    <n v="0"/>
    <n v="0"/>
    <n v="0"/>
    <n v="0"/>
    <n v="0"/>
    <n v="0"/>
    <n v="0"/>
    <n v="0"/>
    <n v="0"/>
    <n v="-2692.8"/>
    <s v="OIRM CAPITAL PROJECTS"/>
    <x v="82"/>
    <s v="GAAP ADJUSTMENTS"/>
    <s v="DATA PROCESSING"/>
  </r>
  <r>
    <x v="1"/>
    <x v="82"/>
    <x v="2"/>
    <s v="82200"/>
    <s v="5188000"/>
    <x v="1"/>
    <x v="0"/>
    <s v="PAID TIME OFF"/>
    <s v="50000-PROGRAM EXPENDITURE BUDGET"/>
    <s v="82000-APPLIED OVERHEAD"/>
    <m/>
    <n v="0"/>
    <n v="0"/>
    <n v="-1623.22"/>
    <n v="0"/>
    <n v="1623.22"/>
    <s v="N/A"/>
    <n v="0"/>
    <n v="0"/>
    <n v="0"/>
    <n v="0"/>
    <n v="0"/>
    <n v="0"/>
    <n v="0"/>
    <n v="0"/>
    <n v="0"/>
    <n v="0"/>
    <n v="0"/>
    <n v="0"/>
    <n v="-1623.22"/>
    <s v="OIRM CAPITAL PROJECTS"/>
    <x v="82"/>
    <s v="GAAP ADJUSTMENTS"/>
    <s v="DATA PROCESSING"/>
  </r>
  <r>
    <x v="1"/>
    <x v="82"/>
    <x v="2"/>
    <s v="82300"/>
    <s v="5188000"/>
    <x v="1"/>
    <x v="0"/>
    <s v="INDIRECT COSTS"/>
    <s v="50000-PROGRAM EXPENDITURE BUDGET"/>
    <s v="82000-APPLIED OVERHEAD"/>
    <m/>
    <n v="0"/>
    <n v="0"/>
    <n v="-238.28"/>
    <n v="0"/>
    <n v="238.28"/>
    <s v="N/A"/>
    <n v="0"/>
    <n v="0"/>
    <n v="0"/>
    <n v="0"/>
    <n v="0"/>
    <n v="0"/>
    <n v="0"/>
    <n v="0"/>
    <n v="0"/>
    <n v="0"/>
    <n v="0"/>
    <n v="0"/>
    <n v="-238.28"/>
    <s v="OIRM CAPITAL PROJECTS"/>
    <x v="82"/>
    <s v="GAAP ADJUSTMENTS"/>
    <s v="DATA PROCESSING"/>
  </r>
  <r>
    <x v="1"/>
    <x v="83"/>
    <x v="9"/>
    <s v="51110"/>
    <s v="5142300"/>
    <x v="0"/>
    <x v="0"/>
    <s v="REGULAR SALARIED EMPLOYEE"/>
    <s v="50000-PROGRAM EXPENDITURE BUDGET"/>
    <s v="51000-WAGES AND BENEFITS"/>
    <s v="51100-SALARIES/WAGES"/>
    <n v="0"/>
    <n v="0"/>
    <n v="0"/>
    <n v="0"/>
    <n v="0"/>
    <s v="N/A"/>
    <n v="0"/>
    <n v="0"/>
    <n v="0"/>
    <n v="0"/>
    <n v="0"/>
    <n v="0"/>
    <n v="0"/>
    <n v="0"/>
    <n v="0"/>
    <n v="0"/>
    <n v="0"/>
    <n v="0"/>
    <n v="0"/>
    <s v="OIRM CAPITAL PROJECTS"/>
    <x v="83"/>
    <s v="DES FIN ACCT BUS TRANSFORM"/>
    <s v="BUDGETING  ACCOUNTING  AUDITING"/>
  </r>
  <r>
    <x v="1"/>
    <x v="83"/>
    <x v="9"/>
    <s v="51110"/>
    <s v="5142300"/>
    <x v="1"/>
    <x v="0"/>
    <s v="REGULAR SALARIED EMPLOYEE"/>
    <s v="50000-PROGRAM EXPENDITURE BUDGET"/>
    <s v="51000-WAGES AND BENEFITS"/>
    <s v="51100-SALARIES/WAGES"/>
    <n v="0"/>
    <n v="0"/>
    <n v="0"/>
    <n v="0"/>
    <n v="0"/>
    <s v="N/A"/>
    <n v="0"/>
    <n v="0"/>
    <n v="0"/>
    <n v="0"/>
    <n v="0"/>
    <n v="0"/>
    <n v="0"/>
    <n v="0"/>
    <n v="0"/>
    <n v="0"/>
    <n v="0"/>
    <n v="0"/>
    <n v="0"/>
    <s v="OIRM CAPITAL PROJECTS"/>
    <x v="83"/>
    <s v="DES FIN ACCT BUS TRANSFORM"/>
    <s v="BUDGETING  ACCOUNTING  AUDITING"/>
  </r>
  <r>
    <x v="1"/>
    <x v="84"/>
    <x v="11"/>
    <s v="39796"/>
    <s v="0000000"/>
    <x v="0"/>
    <x v="1"/>
    <s v="CONTRIB OTHER FUNDS"/>
    <s v="R3000-REVENUE"/>
    <s v="R3900-OTHER FINANCING SOURCES"/>
    <m/>
    <n v="0"/>
    <n v="0"/>
    <n v="-155824"/>
    <n v="0"/>
    <n v="155824"/>
    <s v="N/A"/>
    <n v="0"/>
    <n v="0"/>
    <n v="0"/>
    <n v="0"/>
    <n v="0"/>
    <n v="0"/>
    <n v="0"/>
    <n v="0"/>
    <n v="-155824"/>
    <n v="0"/>
    <n v="0"/>
    <n v="0"/>
    <n v="0"/>
    <s v="OIRM CAPITAL PROJECTS"/>
    <x v="84"/>
    <s v="OIRM CAPITAL PROJECTS"/>
    <s v="Default"/>
  </r>
  <r>
    <x v="1"/>
    <x v="84"/>
    <x v="11"/>
    <s v="39796"/>
    <s v="0000000"/>
    <x v="1"/>
    <x v="1"/>
    <s v="CONTRIB OTHER FUNDS"/>
    <s v="R3000-REVENUE"/>
    <s v="R3900-OTHER FINANCING SOURCES"/>
    <m/>
    <n v="0"/>
    <n v="0"/>
    <n v="-217575"/>
    <n v="0"/>
    <n v="217575"/>
    <s v="N/A"/>
    <n v="0"/>
    <n v="0"/>
    <n v="0"/>
    <n v="0"/>
    <n v="0"/>
    <n v="0"/>
    <n v="0"/>
    <n v="0"/>
    <n v="0"/>
    <n v="-217575"/>
    <n v="0"/>
    <n v="0"/>
    <n v="0"/>
    <s v="OIRM CAPITAL PROJECTS"/>
    <x v="84"/>
    <s v="OIRM CAPITAL PROJECTS"/>
    <s v="Default"/>
  </r>
  <r>
    <x v="1"/>
    <x v="84"/>
    <x v="11"/>
    <s v="55023"/>
    <s v="5188000"/>
    <x v="1"/>
    <x v="0"/>
    <s v="ITS NEW DEVELOPMENT"/>
    <s v="50000-PROGRAM EXPENDITURE BUDGET"/>
    <s v="55000-INTRAGOVERNMENTAL SERVICES"/>
    <m/>
    <n v="0"/>
    <n v="0"/>
    <n v="81581.97"/>
    <n v="0"/>
    <n v="-81581.97"/>
    <s v="N/A"/>
    <n v="0"/>
    <n v="0"/>
    <n v="0"/>
    <n v="0"/>
    <n v="0"/>
    <n v="0"/>
    <n v="62386.21"/>
    <n v="0"/>
    <n v="0"/>
    <n v="19195.760000000002"/>
    <n v="0"/>
    <n v="0"/>
    <n v="0"/>
    <s v="OIRM CAPITAL PROJECTS"/>
    <x v="84"/>
    <s v="OIRM CAPITAL PROJECTS"/>
    <s v="DATA PROCESSING"/>
  </r>
  <r>
    <x v="1"/>
    <x v="84"/>
    <x v="11"/>
    <s v="55253"/>
    <s v="5188000"/>
    <x v="0"/>
    <x v="0"/>
    <s v="SYSTEMS SERVICES SVC"/>
    <s v="50000-PROGRAM EXPENDITURE BUDGET"/>
    <s v="55000-INTRAGOVERNMENTAL SERVICES"/>
    <m/>
    <n v="0"/>
    <n v="0"/>
    <n v="55283.76"/>
    <n v="0"/>
    <n v="-55283.76"/>
    <s v="N/A"/>
    <n v="0"/>
    <n v="0"/>
    <n v="0"/>
    <n v="0"/>
    <n v="0"/>
    <n v="0"/>
    <n v="0"/>
    <n v="0"/>
    <n v="0"/>
    <n v="0"/>
    <n v="0"/>
    <n v="55283.76"/>
    <n v="0"/>
    <s v="OIRM CAPITAL PROJECTS"/>
    <x v="84"/>
    <s v="OIRM CAPITAL PROJECTS"/>
    <s v="DATA PROCESSING"/>
  </r>
  <r>
    <x v="1"/>
    <x v="84"/>
    <x v="11"/>
    <s v="55253"/>
    <s v="5188000"/>
    <x v="1"/>
    <x v="0"/>
    <s v="SYSTEMS SERVICES SVC"/>
    <s v="50000-PROGRAM EXPENDITURE BUDGET"/>
    <s v="55000-INTRAGOVERNMENTAL SERVICES"/>
    <m/>
    <n v="0"/>
    <n v="0"/>
    <n v="0"/>
    <n v="0"/>
    <n v="0"/>
    <s v="N/A"/>
    <n v="0"/>
    <n v="0"/>
    <n v="0"/>
    <n v="0"/>
    <n v="0"/>
    <n v="0"/>
    <n v="0"/>
    <n v="0"/>
    <n v="0"/>
    <n v="0"/>
    <n v="0"/>
    <n v="0"/>
    <n v="0"/>
    <s v="OIRM CAPITAL PROJECTS"/>
    <x v="84"/>
    <s v="OIRM CAPITAL PROJECTS"/>
    <s v="DATA PROCESSING"/>
  </r>
  <r>
    <x v="1"/>
    <x v="84"/>
    <x v="2"/>
    <s v="55023"/>
    <s v="5188000"/>
    <x v="1"/>
    <x v="0"/>
    <s v="ITS NEW DEVELOPMENT"/>
    <s v="50000-PROGRAM EXPENDITURE BUDGET"/>
    <s v="55000-INTRAGOVERNMENTAL SERVICES"/>
    <m/>
    <n v="0"/>
    <n v="0"/>
    <n v="-81581.97"/>
    <n v="0"/>
    <n v="81581.97"/>
    <s v="N/A"/>
    <n v="0"/>
    <n v="0"/>
    <n v="0"/>
    <n v="0"/>
    <n v="0"/>
    <n v="0"/>
    <n v="0"/>
    <n v="0"/>
    <n v="0"/>
    <n v="0"/>
    <n v="0"/>
    <n v="0"/>
    <n v="-81581.97"/>
    <s v="OIRM CAPITAL PROJECTS"/>
    <x v="84"/>
    <s v="GAAP ADJUSTMENTS"/>
    <s v="DATA PROCESSING"/>
  </r>
  <r>
    <x v="1"/>
    <x v="84"/>
    <x v="2"/>
    <s v="55050"/>
    <s v="5188000"/>
    <x v="0"/>
    <x v="0"/>
    <s v="ROAD EQUIP ER R"/>
    <s v="50000-PROGRAM EXPENDITURE BUDGET"/>
    <s v="55000-INTRAGOVERNMENTAL SERVICES"/>
    <m/>
    <n v="0"/>
    <n v="0"/>
    <n v="-55283.76"/>
    <n v="0"/>
    <n v="55283.76"/>
    <s v="N/A"/>
    <n v="0"/>
    <n v="0"/>
    <n v="0"/>
    <n v="0"/>
    <n v="0"/>
    <n v="0"/>
    <n v="0"/>
    <n v="0"/>
    <n v="0"/>
    <n v="0"/>
    <n v="0"/>
    <n v="0"/>
    <n v="-55283.76"/>
    <s v="OIRM CAPITAL PROJECTS"/>
    <x v="84"/>
    <s v="GAAP ADJUSTMENTS"/>
    <s v="DATA PROCESSING"/>
  </r>
  <r>
    <x v="1"/>
    <x v="84"/>
    <x v="2"/>
    <s v="55050"/>
    <s v="5188000"/>
    <x v="1"/>
    <x v="0"/>
    <s v="ROAD EQUIP ER R"/>
    <s v="50000-PROGRAM EXPENDITURE BUDGET"/>
    <s v="55000-INTRAGOVERNMENTAL SERVICES"/>
    <m/>
    <n v="0"/>
    <n v="0"/>
    <n v="0"/>
    <n v="0"/>
    <n v="0"/>
    <s v="N/A"/>
    <n v="0"/>
    <n v="0"/>
    <n v="0"/>
    <n v="0"/>
    <n v="0"/>
    <n v="0"/>
    <n v="0"/>
    <n v="0"/>
    <n v="0"/>
    <n v="0"/>
    <n v="0"/>
    <n v="0"/>
    <n v="0"/>
    <s v="OIRM CAPITAL PROJECTS"/>
    <x v="84"/>
    <s v="GAAP ADJUSTMENTS"/>
    <s v="DATA PROCESSING"/>
  </r>
  <r>
    <x v="1"/>
    <x v="85"/>
    <x v="11"/>
    <s v="39796"/>
    <s v="0000000"/>
    <x v="0"/>
    <x v="1"/>
    <s v="CONTRIB OTHER FUNDS"/>
    <s v="R3000-REVENUE"/>
    <s v="R3900-OTHER FINANCING SOURCES"/>
    <m/>
    <n v="0"/>
    <n v="0"/>
    <n v="-87585"/>
    <n v="0"/>
    <n v="87585"/>
    <s v="N/A"/>
    <n v="0"/>
    <n v="0"/>
    <n v="0"/>
    <n v="0"/>
    <n v="0"/>
    <n v="0"/>
    <n v="0"/>
    <n v="0"/>
    <n v="-87585"/>
    <n v="0"/>
    <n v="0"/>
    <n v="0"/>
    <n v="0"/>
    <s v="OIRM CAPITAL PROJECTS"/>
    <x v="85"/>
    <s v="OIRM CAPITAL PROJECTS"/>
    <s v="Default"/>
  </r>
  <r>
    <x v="1"/>
    <x v="85"/>
    <x v="11"/>
    <s v="39796"/>
    <s v="0000000"/>
    <x v="1"/>
    <x v="1"/>
    <s v="CONTRIB OTHER FUNDS"/>
    <s v="R3000-REVENUE"/>
    <s v="R3900-OTHER FINANCING SOURCES"/>
    <m/>
    <n v="0"/>
    <n v="0"/>
    <n v="0"/>
    <n v="0"/>
    <n v="0"/>
    <s v="N/A"/>
    <n v="0"/>
    <n v="0"/>
    <n v="0"/>
    <n v="0"/>
    <n v="0"/>
    <n v="0"/>
    <n v="0"/>
    <n v="0"/>
    <n v="0"/>
    <n v="0"/>
    <n v="0"/>
    <n v="0"/>
    <n v="0"/>
    <s v="OIRM CAPITAL PROJECTS"/>
    <x v="85"/>
    <s v="OIRM CAPITAL PROJECTS"/>
    <s v="Default"/>
  </r>
  <r>
    <x v="1"/>
    <x v="85"/>
    <x v="11"/>
    <s v="55023"/>
    <s v="5188000"/>
    <x v="1"/>
    <x v="0"/>
    <s v="ITS NEW DEVELOPMENT"/>
    <s v="50000-PROGRAM EXPENDITURE BUDGET"/>
    <s v="55000-INTRAGOVERNMENTAL SERVICES"/>
    <m/>
    <n v="0"/>
    <n v="0"/>
    <n v="20457.189999999999"/>
    <n v="0"/>
    <n v="-20457.189999999999"/>
    <s v="N/A"/>
    <n v="0"/>
    <n v="0"/>
    <n v="0"/>
    <n v="0"/>
    <n v="0"/>
    <n v="0"/>
    <n v="20457.189999999999"/>
    <n v="0"/>
    <n v="0"/>
    <n v="0"/>
    <n v="0"/>
    <n v="0"/>
    <n v="0"/>
    <s v="OIRM CAPITAL PROJECTS"/>
    <x v="85"/>
    <s v="OIRM CAPITAL PROJECTS"/>
    <s v="DATA PROCESSING"/>
  </r>
  <r>
    <x v="1"/>
    <x v="85"/>
    <x v="11"/>
    <s v="55253"/>
    <s v="5188000"/>
    <x v="0"/>
    <x v="0"/>
    <s v="SYSTEMS SERVICES SVC"/>
    <s v="50000-PROGRAM EXPENDITURE BUDGET"/>
    <s v="55000-INTRAGOVERNMENTAL SERVICES"/>
    <m/>
    <n v="0"/>
    <n v="0"/>
    <n v="13930.630000000001"/>
    <n v="0"/>
    <n v="-13930.630000000001"/>
    <s v="N/A"/>
    <n v="0"/>
    <n v="0"/>
    <n v="0"/>
    <n v="0"/>
    <n v="0"/>
    <n v="0"/>
    <n v="0"/>
    <n v="0"/>
    <n v="0"/>
    <n v="0"/>
    <n v="0"/>
    <n v="13930.630000000001"/>
    <n v="0"/>
    <s v="OIRM CAPITAL PROJECTS"/>
    <x v="85"/>
    <s v="OIRM CAPITAL PROJECTS"/>
    <s v="DATA PROCESSING"/>
  </r>
  <r>
    <x v="1"/>
    <x v="85"/>
    <x v="11"/>
    <s v="55253"/>
    <s v="5188000"/>
    <x v="1"/>
    <x v="0"/>
    <s v="SYSTEMS SERVICES SVC"/>
    <s v="50000-PROGRAM EXPENDITURE BUDGET"/>
    <s v="55000-INTRAGOVERNMENTAL SERVICES"/>
    <m/>
    <n v="0"/>
    <n v="0"/>
    <n v="0"/>
    <n v="0"/>
    <n v="0"/>
    <s v="N/A"/>
    <n v="0"/>
    <n v="0"/>
    <n v="0"/>
    <n v="0"/>
    <n v="0"/>
    <n v="0"/>
    <n v="0"/>
    <n v="0"/>
    <n v="0"/>
    <n v="0"/>
    <n v="0"/>
    <n v="0"/>
    <n v="0"/>
    <s v="OIRM CAPITAL PROJECTS"/>
    <x v="85"/>
    <s v="OIRM CAPITAL PROJECTS"/>
    <s v="DATA PROCESSING"/>
  </r>
  <r>
    <x v="1"/>
    <x v="85"/>
    <x v="2"/>
    <s v="55023"/>
    <s v="5188000"/>
    <x v="1"/>
    <x v="0"/>
    <s v="ITS NEW DEVELOPMENT"/>
    <s v="50000-PROGRAM EXPENDITURE BUDGET"/>
    <s v="55000-INTRAGOVERNMENTAL SERVICES"/>
    <m/>
    <n v="0"/>
    <n v="0"/>
    <n v="-20457.189999999999"/>
    <n v="0"/>
    <n v="20457.189999999999"/>
    <s v="N/A"/>
    <n v="0"/>
    <n v="0"/>
    <n v="0"/>
    <n v="0"/>
    <n v="0"/>
    <n v="0"/>
    <n v="0"/>
    <n v="0"/>
    <n v="0"/>
    <n v="0"/>
    <n v="0"/>
    <n v="0"/>
    <n v="-20457.189999999999"/>
    <s v="OIRM CAPITAL PROJECTS"/>
    <x v="85"/>
    <s v="GAAP ADJUSTMENTS"/>
    <s v="DATA PROCESSING"/>
  </r>
  <r>
    <x v="1"/>
    <x v="85"/>
    <x v="2"/>
    <s v="55050"/>
    <s v="5188000"/>
    <x v="0"/>
    <x v="0"/>
    <s v="ROAD EQUIP ER R"/>
    <s v="50000-PROGRAM EXPENDITURE BUDGET"/>
    <s v="55000-INTRAGOVERNMENTAL SERVICES"/>
    <m/>
    <n v="0"/>
    <n v="0"/>
    <n v="-13930.630000000001"/>
    <n v="0"/>
    <n v="13930.630000000001"/>
    <s v="N/A"/>
    <n v="0"/>
    <n v="0"/>
    <n v="0"/>
    <n v="0"/>
    <n v="0"/>
    <n v="0"/>
    <n v="0"/>
    <n v="0"/>
    <n v="0"/>
    <n v="0"/>
    <n v="0"/>
    <n v="0"/>
    <n v="-13930.630000000001"/>
    <s v="OIRM CAPITAL PROJECTS"/>
    <x v="85"/>
    <s v="GAAP ADJUSTMENTS"/>
    <s v="DATA PROCESSING"/>
  </r>
  <r>
    <x v="1"/>
    <x v="85"/>
    <x v="2"/>
    <s v="55050"/>
    <s v="5188000"/>
    <x v="1"/>
    <x v="0"/>
    <s v="ROAD EQUIP ER R"/>
    <s v="50000-PROGRAM EXPENDITURE BUDGET"/>
    <s v="55000-INTRAGOVERNMENTAL SERVICES"/>
    <m/>
    <n v="0"/>
    <n v="0"/>
    <n v="0"/>
    <n v="0"/>
    <n v="0"/>
    <s v="N/A"/>
    <n v="0"/>
    <n v="0"/>
    <n v="0"/>
    <n v="0"/>
    <n v="0"/>
    <n v="0"/>
    <n v="0"/>
    <n v="0"/>
    <n v="0"/>
    <n v="0"/>
    <n v="0"/>
    <n v="0"/>
    <n v="0"/>
    <s v="OIRM CAPITAL PROJECTS"/>
    <x v="85"/>
    <s v="GAAP ADJUSTMENTS"/>
    <s v="DATA PROCESSING"/>
  </r>
  <r>
    <x v="1"/>
    <x v="86"/>
    <x v="11"/>
    <s v="39796"/>
    <s v="0000000"/>
    <x v="0"/>
    <x v="1"/>
    <s v="CONTRIB OTHER FUNDS"/>
    <s v="R3000-REVENUE"/>
    <s v="R3900-OTHER FINANCING SOURCES"/>
    <m/>
    <n v="0"/>
    <n v="0"/>
    <n v="-180941"/>
    <n v="0"/>
    <n v="180941"/>
    <s v="N/A"/>
    <n v="0"/>
    <n v="0"/>
    <n v="0"/>
    <n v="0"/>
    <n v="0"/>
    <n v="0"/>
    <n v="0"/>
    <n v="0"/>
    <n v="-180941"/>
    <n v="0"/>
    <n v="0"/>
    <n v="0"/>
    <n v="0"/>
    <s v="OIRM CAPITAL PROJECTS"/>
    <x v="86"/>
    <s v="OIRM CAPITAL PROJECTS"/>
    <s v="Default"/>
  </r>
  <r>
    <x v="1"/>
    <x v="86"/>
    <x v="11"/>
    <s v="39796"/>
    <s v="0000000"/>
    <x v="1"/>
    <x v="1"/>
    <s v="CONTRIB OTHER FUNDS"/>
    <s v="R3000-REVENUE"/>
    <s v="R3900-OTHER FINANCING SOURCES"/>
    <m/>
    <n v="0"/>
    <n v="0"/>
    <n v="0"/>
    <n v="0"/>
    <n v="0"/>
    <s v="N/A"/>
    <n v="0"/>
    <n v="0"/>
    <n v="0"/>
    <n v="0"/>
    <n v="0"/>
    <n v="0"/>
    <n v="0"/>
    <n v="0"/>
    <n v="0"/>
    <n v="0"/>
    <n v="0"/>
    <n v="0"/>
    <n v="0"/>
    <s v="OIRM CAPITAL PROJECTS"/>
    <x v="86"/>
    <s v="OIRM CAPITAL PROJECTS"/>
    <s v="Default"/>
  </r>
  <r>
    <x v="1"/>
    <x v="86"/>
    <x v="11"/>
    <s v="55023"/>
    <s v="5188000"/>
    <x v="0"/>
    <x v="0"/>
    <s v="ITS NEW DEVELOPMENT"/>
    <s v="50000-PROGRAM EXPENDITURE BUDGET"/>
    <s v="55000-INTRAGOVERNMENTAL SERVICES"/>
    <m/>
    <n v="0"/>
    <n v="0"/>
    <n v="15014.37"/>
    <n v="0"/>
    <n v="-15014.37"/>
    <s v="N/A"/>
    <n v="0"/>
    <n v="0"/>
    <n v="0"/>
    <n v="0"/>
    <n v="0"/>
    <n v="0"/>
    <n v="0"/>
    <n v="0"/>
    <n v="0"/>
    <n v="0"/>
    <n v="0"/>
    <n v="15014.37"/>
    <n v="0"/>
    <s v="OIRM CAPITAL PROJECTS"/>
    <x v="86"/>
    <s v="OIRM CAPITAL PROJECTS"/>
    <s v="DATA PROCESSING"/>
  </r>
  <r>
    <x v="1"/>
    <x v="86"/>
    <x v="11"/>
    <s v="55023"/>
    <s v="5188000"/>
    <x v="1"/>
    <x v="0"/>
    <s v="ITS NEW DEVELOPMENT"/>
    <s v="50000-PROGRAM EXPENDITURE BUDGET"/>
    <s v="55000-INTRAGOVERNMENTAL SERVICES"/>
    <m/>
    <n v="0"/>
    <n v="0"/>
    <n v="45743.840000000004"/>
    <n v="0"/>
    <n v="-45743.840000000004"/>
    <s v="N/A"/>
    <n v="0"/>
    <n v="0"/>
    <n v="0"/>
    <n v="0"/>
    <n v="0"/>
    <n v="0"/>
    <n v="0"/>
    <n v="0"/>
    <n v="0"/>
    <n v="0"/>
    <n v="0"/>
    <n v="45743.840000000004"/>
    <n v="0"/>
    <s v="OIRM CAPITAL PROJECTS"/>
    <x v="86"/>
    <s v="OIRM CAPITAL PROJECTS"/>
    <s v="DATA PROCESSING"/>
  </r>
  <r>
    <x v="1"/>
    <x v="86"/>
    <x v="2"/>
    <s v="55023"/>
    <s v="5188000"/>
    <x v="1"/>
    <x v="0"/>
    <s v="ITS NEW DEVELOPMENT"/>
    <s v="50000-PROGRAM EXPENDITURE BUDGET"/>
    <s v="55000-INTRAGOVERNMENTAL SERVICES"/>
    <m/>
    <n v="0"/>
    <n v="0"/>
    <n v="-45743.840000000004"/>
    <n v="0"/>
    <n v="45743.840000000004"/>
    <s v="N/A"/>
    <n v="0"/>
    <n v="0"/>
    <n v="0"/>
    <n v="0"/>
    <n v="0"/>
    <n v="0"/>
    <n v="0"/>
    <n v="0"/>
    <n v="0"/>
    <n v="0"/>
    <n v="0"/>
    <n v="0"/>
    <n v="-45743.840000000004"/>
    <s v="OIRM CAPITAL PROJECTS"/>
    <x v="86"/>
    <s v="GAAP ADJUSTMENTS"/>
    <s v="DATA PROCESSING"/>
  </r>
  <r>
    <x v="1"/>
    <x v="86"/>
    <x v="2"/>
    <s v="55050"/>
    <s v="5188000"/>
    <x v="0"/>
    <x v="0"/>
    <s v="ROAD EQUIP ER R"/>
    <s v="50000-PROGRAM EXPENDITURE BUDGET"/>
    <s v="55000-INTRAGOVERNMENTAL SERVICES"/>
    <m/>
    <n v="0"/>
    <n v="0"/>
    <n v="-15014.37"/>
    <n v="0"/>
    <n v="15014.37"/>
    <s v="N/A"/>
    <n v="0"/>
    <n v="0"/>
    <n v="0"/>
    <n v="0"/>
    <n v="0"/>
    <n v="0"/>
    <n v="0"/>
    <n v="0"/>
    <n v="0"/>
    <n v="0"/>
    <n v="0"/>
    <n v="0"/>
    <n v="-15014.37"/>
    <s v="OIRM CAPITAL PROJECTS"/>
    <x v="86"/>
    <s v="GAAP ADJUSTMENTS"/>
    <s v="DATA PROCESSING"/>
  </r>
  <r>
    <x v="1"/>
    <x v="86"/>
    <x v="2"/>
    <s v="55050"/>
    <s v="5188000"/>
    <x v="1"/>
    <x v="0"/>
    <s v="ROAD EQUIP ER R"/>
    <s v="50000-PROGRAM EXPENDITURE BUDGET"/>
    <s v="55000-INTRAGOVERNMENTAL SERVICES"/>
    <m/>
    <n v="0"/>
    <n v="0"/>
    <n v="0"/>
    <n v="0"/>
    <n v="0"/>
    <s v="N/A"/>
    <n v="0"/>
    <n v="0"/>
    <n v="0"/>
    <n v="0"/>
    <n v="0"/>
    <n v="0"/>
    <n v="0"/>
    <n v="0"/>
    <n v="0"/>
    <n v="0"/>
    <n v="0"/>
    <n v="0"/>
    <n v="0"/>
    <s v="OIRM CAPITAL PROJECTS"/>
    <x v="86"/>
    <s v="GAAP ADJUSTMENTS"/>
    <s v="DATA PROCESSING"/>
  </r>
  <r>
    <x v="1"/>
    <x v="87"/>
    <x v="11"/>
    <s v="34882"/>
    <s v="0000000"/>
    <x v="0"/>
    <x v="1"/>
    <s v="NEW DEVELOPMENT"/>
    <s v="R3000-REVENUE"/>
    <s v="R3400-CHARGE FOR SERVICES"/>
    <m/>
    <n v="0"/>
    <n v="0"/>
    <n v="-133306.63"/>
    <n v="0"/>
    <n v="133306.63"/>
    <s v="N/A"/>
    <n v="-133306.63"/>
    <n v="0"/>
    <n v="0"/>
    <n v="0"/>
    <n v="0"/>
    <n v="0"/>
    <n v="0"/>
    <n v="0"/>
    <n v="0"/>
    <n v="0"/>
    <n v="0"/>
    <n v="0"/>
    <n v="0"/>
    <s v="OIRM CAPITAL PROJECTS"/>
    <x v="87"/>
    <s v="OIRM CAPITAL PROJECTS"/>
    <s v="Default"/>
  </r>
  <r>
    <x v="1"/>
    <x v="87"/>
    <x v="11"/>
    <s v="34882"/>
    <s v="0000000"/>
    <x v="1"/>
    <x v="1"/>
    <s v="NEW DEVELOPMENT"/>
    <s v="R3000-REVENUE"/>
    <s v="R3400-CHARGE FOR SERVICES"/>
    <m/>
    <n v="0"/>
    <n v="0"/>
    <n v="0"/>
    <n v="0"/>
    <n v="0"/>
    <s v="N/A"/>
    <n v="0"/>
    <n v="0"/>
    <n v="0"/>
    <n v="0"/>
    <n v="0"/>
    <n v="0"/>
    <n v="0"/>
    <n v="0"/>
    <n v="0"/>
    <n v="0"/>
    <n v="0"/>
    <n v="0"/>
    <n v="0"/>
    <s v="OIRM CAPITAL PROJECTS"/>
    <x v="87"/>
    <s v="OIRM CAPITAL PROJECTS"/>
    <s v="Default"/>
  </r>
  <r>
    <x v="1"/>
    <x v="87"/>
    <x v="11"/>
    <s v="39780"/>
    <s v="0000000"/>
    <x v="0"/>
    <x v="1"/>
    <s v="CONTRIB CURRENT EXPENSE"/>
    <s v="R3000-REVENUE"/>
    <s v="R3900-OTHER FINANCING SOURCES"/>
    <m/>
    <n v="0"/>
    <n v="0"/>
    <n v="0"/>
    <n v="0"/>
    <n v="0"/>
    <s v="N/A"/>
    <n v="0"/>
    <n v="0"/>
    <n v="0"/>
    <n v="0"/>
    <n v="0"/>
    <n v="0"/>
    <n v="0"/>
    <n v="0"/>
    <n v="0"/>
    <n v="0"/>
    <n v="0"/>
    <n v="0"/>
    <n v="0"/>
    <s v="OIRM CAPITAL PROJECTS"/>
    <x v="87"/>
    <s v="OIRM CAPITAL PROJECTS"/>
    <s v="Default"/>
  </r>
  <r>
    <x v="1"/>
    <x v="87"/>
    <x v="11"/>
    <s v="39780"/>
    <s v="0000000"/>
    <x v="1"/>
    <x v="1"/>
    <s v="CONTRIB CURRENT EXPENSE"/>
    <s v="R3000-REVENUE"/>
    <s v="R3900-OTHER FINANCING SOURCES"/>
    <m/>
    <n v="0"/>
    <n v="0"/>
    <n v="0"/>
    <n v="0"/>
    <n v="0"/>
    <s v="N/A"/>
    <n v="0"/>
    <n v="0"/>
    <n v="0"/>
    <n v="0"/>
    <n v="0"/>
    <n v="0"/>
    <n v="0"/>
    <n v="0"/>
    <n v="0"/>
    <n v="0"/>
    <n v="0"/>
    <n v="0"/>
    <n v="0"/>
    <s v="OIRM CAPITAL PROJECTS"/>
    <x v="87"/>
    <s v="OIRM CAPITAL PROJECTS"/>
    <s v="Default"/>
  </r>
  <r>
    <x v="1"/>
    <x v="87"/>
    <x v="11"/>
    <s v="39796"/>
    <s v="0000000"/>
    <x v="1"/>
    <x v="1"/>
    <s v="CONTRIB OTHER FUNDS"/>
    <s v="R3000-REVENUE"/>
    <s v="R3900-OTHER FINANCING SOURCES"/>
    <m/>
    <n v="0"/>
    <n v="0"/>
    <n v="-65936.77"/>
    <n v="0"/>
    <n v="65936.77"/>
    <s v="N/A"/>
    <n v="0"/>
    <n v="0"/>
    <n v="-65936.77"/>
    <n v="0"/>
    <n v="0"/>
    <n v="0"/>
    <n v="0"/>
    <n v="0"/>
    <n v="0"/>
    <n v="0"/>
    <n v="0"/>
    <n v="0"/>
    <n v="0"/>
    <s v="OIRM CAPITAL PROJECTS"/>
    <x v="87"/>
    <s v="OIRM CAPITAL PROJECTS"/>
    <s v="Default"/>
  </r>
  <r>
    <x v="1"/>
    <x v="87"/>
    <x v="11"/>
    <s v="52181"/>
    <s v="5188000"/>
    <x v="0"/>
    <x v="0"/>
    <s v="INVENTORY EQUIP 5K UNDER"/>
    <s v="50000-PROGRAM EXPENDITURE BUDGET"/>
    <s v="52000-SUPPLIES"/>
    <m/>
    <n v="0"/>
    <n v="0"/>
    <n v="3547.8"/>
    <n v="0"/>
    <n v="-3547.8"/>
    <s v="N/A"/>
    <n v="0"/>
    <n v="0"/>
    <n v="0"/>
    <n v="0"/>
    <n v="0"/>
    <n v="0"/>
    <n v="0"/>
    <n v="0"/>
    <n v="3547.8"/>
    <n v="0"/>
    <n v="0"/>
    <n v="0"/>
    <n v="0"/>
    <s v="OIRM CAPITAL PROJECTS"/>
    <x v="87"/>
    <s v="OIRM CAPITAL PROJECTS"/>
    <s v="DATA PROCESSING"/>
  </r>
  <r>
    <x v="1"/>
    <x v="87"/>
    <x v="11"/>
    <s v="52181"/>
    <s v="5188000"/>
    <x v="1"/>
    <x v="0"/>
    <s v="INVENTORY EQUIP 5K UNDER"/>
    <s v="50000-PROGRAM EXPENDITURE BUDGET"/>
    <s v="52000-SUPPLIES"/>
    <m/>
    <n v="0"/>
    <n v="0"/>
    <n v="0"/>
    <n v="0"/>
    <n v="0"/>
    <s v="N/A"/>
    <n v="0"/>
    <n v="0"/>
    <n v="0"/>
    <n v="0"/>
    <n v="0"/>
    <n v="0"/>
    <n v="0"/>
    <n v="0"/>
    <n v="0"/>
    <n v="0"/>
    <n v="0"/>
    <n v="0"/>
    <n v="0"/>
    <s v="OIRM CAPITAL PROJECTS"/>
    <x v="87"/>
    <s v="OIRM CAPITAL PROJECTS"/>
    <s v="DATA PROCESSING"/>
  </r>
  <r>
    <x v="1"/>
    <x v="87"/>
    <x v="11"/>
    <s v="52190"/>
    <s v="5188000"/>
    <x v="0"/>
    <x v="0"/>
    <s v="SUPPLIES IT"/>
    <s v="50000-PROGRAM EXPENDITURE BUDGET"/>
    <s v="52000-SUPPLIES"/>
    <m/>
    <n v="0"/>
    <n v="0"/>
    <n v="0"/>
    <n v="0"/>
    <n v="0"/>
    <s v="N/A"/>
    <n v="0"/>
    <n v="0"/>
    <n v="0"/>
    <n v="0"/>
    <n v="0"/>
    <n v="0"/>
    <n v="0"/>
    <n v="0"/>
    <n v="0"/>
    <n v="0"/>
    <n v="0"/>
    <n v="0"/>
    <n v="0"/>
    <s v="OIRM CAPITAL PROJECTS"/>
    <x v="87"/>
    <s v="OIRM CAPITAL PROJECTS"/>
    <s v="DATA PROCESSING"/>
  </r>
  <r>
    <x v="1"/>
    <x v="87"/>
    <x v="11"/>
    <s v="52190"/>
    <s v="5188000"/>
    <x v="1"/>
    <x v="0"/>
    <s v="SUPPLIES IT"/>
    <s v="50000-PROGRAM EXPENDITURE BUDGET"/>
    <s v="52000-SUPPLIES"/>
    <m/>
    <n v="0"/>
    <n v="0"/>
    <n v="0"/>
    <n v="0"/>
    <n v="0"/>
    <s v="N/A"/>
    <n v="0"/>
    <n v="0"/>
    <n v="0"/>
    <n v="0"/>
    <n v="0"/>
    <n v="0"/>
    <n v="0"/>
    <n v="0"/>
    <n v="0"/>
    <n v="0"/>
    <n v="0"/>
    <n v="0"/>
    <n v="0"/>
    <s v="OIRM CAPITAL PROJECTS"/>
    <x v="87"/>
    <s v="OIRM CAPITAL PROJECTS"/>
    <s v="DATA PROCESSING"/>
  </r>
  <r>
    <x v="1"/>
    <x v="87"/>
    <x v="11"/>
    <s v="53892"/>
    <s v="5188000"/>
    <x v="0"/>
    <x v="0"/>
    <s v="TRAINING IT"/>
    <s v="50000-PROGRAM EXPENDITURE BUDGET"/>
    <s v="53000-SERVICES-OTHER CHARGES"/>
    <m/>
    <n v="0"/>
    <n v="0"/>
    <n v="0"/>
    <n v="0"/>
    <n v="0"/>
    <s v="N/A"/>
    <n v="0"/>
    <n v="0"/>
    <n v="0"/>
    <n v="0"/>
    <n v="0"/>
    <n v="0"/>
    <n v="0"/>
    <n v="0"/>
    <n v="0"/>
    <n v="0"/>
    <n v="0"/>
    <n v="0"/>
    <n v="0"/>
    <s v="OIRM CAPITAL PROJECTS"/>
    <x v="87"/>
    <s v="OIRM CAPITAL PROJECTS"/>
    <s v="DATA PROCESSING"/>
  </r>
  <r>
    <x v="1"/>
    <x v="87"/>
    <x v="11"/>
    <s v="53892"/>
    <s v="5188000"/>
    <x v="1"/>
    <x v="0"/>
    <s v="TRAINING IT"/>
    <s v="50000-PROGRAM EXPENDITURE BUDGET"/>
    <s v="53000-SERVICES-OTHER CHARGES"/>
    <m/>
    <n v="0"/>
    <n v="0"/>
    <n v="0"/>
    <n v="0"/>
    <n v="0"/>
    <s v="N/A"/>
    <n v="0"/>
    <n v="0"/>
    <n v="0"/>
    <n v="0"/>
    <n v="0"/>
    <n v="0"/>
    <n v="0"/>
    <n v="0"/>
    <n v="0"/>
    <n v="0"/>
    <n v="0"/>
    <n v="0"/>
    <n v="0"/>
    <s v="OIRM CAPITAL PROJECTS"/>
    <x v="87"/>
    <s v="OIRM CAPITAL PROJECTS"/>
    <s v="DATA PROCESSING"/>
  </r>
  <r>
    <x v="1"/>
    <x v="87"/>
    <x v="11"/>
    <s v="55023"/>
    <s v="5188000"/>
    <x v="1"/>
    <x v="0"/>
    <s v="ITS NEW DEVELOPMENT"/>
    <s v="50000-PROGRAM EXPENDITURE BUDGET"/>
    <s v="55000-INTRAGOVERNMENTAL SERVICES"/>
    <m/>
    <n v="0"/>
    <n v="0"/>
    <n v="7897.68"/>
    <n v="0"/>
    <n v="-7897.68"/>
    <s v="N/A"/>
    <n v="0"/>
    <n v="0"/>
    <n v="0"/>
    <n v="0"/>
    <n v="0"/>
    <n v="0"/>
    <n v="7897.68"/>
    <n v="0"/>
    <n v="0"/>
    <n v="0"/>
    <n v="0"/>
    <n v="0"/>
    <n v="0"/>
    <s v="OIRM CAPITAL PROJECTS"/>
    <x v="87"/>
    <s v="OIRM CAPITAL PROJECTS"/>
    <s v="DATA PROCESSING"/>
  </r>
  <r>
    <x v="1"/>
    <x v="87"/>
    <x v="11"/>
    <s v="55253"/>
    <s v="5188000"/>
    <x v="0"/>
    <x v="0"/>
    <s v="SYSTEMS SERVICES SVC"/>
    <s v="50000-PROGRAM EXPENDITURE BUDGET"/>
    <s v="55000-INTRAGOVERNMENTAL SERVICES"/>
    <m/>
    <n v="0"/>
    <n v="0"/>
    <n v="31293.62"/>
    <n v="0"/>
    <n v="-31293.62"/>
    <s v="N/A"/>
    <n v="0"/>
    <n v="0"/>
    <n v="0"/>
    <n v="0"/>
    <n v="0"/>
    <n v="0"/>
    <n v="0"/>
    <n v="0"/>
    <n v="22705.84"/>
    <n v="10015.700000000001"/>
    <n v="0"/>
    <n v="-1427.92"/>
    <n v="0"/>
    <s v="OIRM CAPITAL PROJECTS"/>
    <x v="87"/>
    <s v="OIRM CAPITAL PROJECTS"/>
    <s v="DATA PROCESSING"/>
  </r>
  <r>
    <x v="1"/>
    <x v="87"/>
    <x v="11"/>
    <s v="55253"/>
    <s v="5188000"/>
    <x v="1"/>
    <x v="0"/>
    <s v="SYSTEMS SERVICES SVC"/>
    <s v="50000-PROGRAM EXPENDITURE BUDGET"/>
    <s v="55000-INTRAGOVERNMENTAL SERVICES"/>
    <m/>
    <n v="0"/>
    <n v="0"/>
    <n v="-8622.08"/>
    <n v="0"/>
    <n v="8622.08"/>
    <s v="N/A"/>
    <n v="0"/>
    <n v="0"/>
    <n v="0"/>
    <n v="0"/>
    <n v="0"/>
    <n v="0"/>
    <n v="-8622.08"/>
    <n v="0"/>
    <n v="0"/>
    <n v="0"/>
    <n v="0"/>
    <n v="0"/>
    <n v="0"/>
    <s v="OIRM CAPITAL PROJECTS"/>
    <x v="87"/>
    <s v="OIRM CAPITAL PROJECTS"/>
    <s v="DATA PROCESSING"/>
  </r>
  <r>
    <x v="1"/>
    <x v="87"/>
    <x v="27"/>
    <s v="56741"/>
    <s v="5188000"/>
    <x v="0"/>
    <x v="0"/>
    <s v="EDP HARDWARE"/>
    <s v="50000-PROGRAM EXPENDITURE BUDGET"/>
    <s v="56000-CAPITAL OUTLAY"/>
    <m/>
    <n v="0"/>
    <n v="0"/>
    <n v="0"/>
    <n v="0"/>
    <n v="0"/>
    <s v="N/A"/>
    <n v="0"/>
    <n v="0"/>
    <n v="0"/>
    <n v="0"/>
    <n v="0"/>
    <n v="0"/>
    <n v="0"/>
    <n v="0"/>
    <n v="0"/>
    <n v="0"/>
    <n v="0"/>
    <n v="0"/>
    <n v="0"/>
    <s v="OIRM CAPITAL PROJECTS"/>
    <x v="87"/>
    <s v="DES ABT OIRM IT CAPITAL"/>
    <s v="DATA PROCESSING"/>
  </r>
  <r>
    <x v="1"/>
    <x v="87"/>
    <x v="27"/>
    <s v="56741"/>
    <s v="5188000"/>
    <x v="1"/>
    <x v="0"/>
    <s v="EDP HARDWARE"/>
    <s v="50000-PROGRAM EXPENDITURE BUDGET"/>
    <s v="56000-CAPITAL OUTLAY"/>
    <m/>
    <n v="0"/>
    <n v="0"/>
    <n v="0"/>
    <n v="0"/>
    <n v="0"/>
    <s v="N/A"/>
    <n v="0"/>
    <n v="0"/>
    <n v="0"/>
    <n v="0"/>
    <n v="0"/>
    <n v="0"/>
    <n v="0"/>
    <n v="0"/>
    <n v="0"/>
    <n v="0"/>
    <n v="0"/>
    <n v="0"/>
    <n v="0"/>
    <s v="OIRM CAPITAL PROJECTS"/>
    <x v="87"/>
    <s v="DES ABT OIRM IT CAPITAL"/>
    <s v="DATA PROCESSING"/>
  </r>
  <r>
    <x v="1"/>
    <x v="88"/>
    <x v="16"/>
    <s v="39796"/>
    <s v="0000000"/>
    <x v="0"/>
    <x v="1"/>
    <s v="CONTRIB OTHER FUNDS"/>
    <s v="R3000-REVENUE"/>
    <s v="R3900-OTHER FINANCING SOURCES"/>
    <m/>
    <n v="0"/>
    <n v="0"/>
    <n v="-32000"/>
    <n v="0"/>
    <n v="32000"/>
    <s v="N/A"/>
    <n v="0"/>
    <n v="0"/>
    <n v="0"/>
    <n v="0"/>
    <n v="0"/>
    <n v="0"/>
    <n v="0"/>
    <n v="0"/>
    <n v="-32000"/>
    <n v="0"/>
    <n v="0"/>
    <n v="0"/>
    <n v="0"/>
    <s v="OIRM CAPITAL PROJECTS"/>
    <x v="88"/>
    <s v="OIRM KCDC IT CAPITAL"/>
    <s v="Default"/>
  </r>
  <r>
    <x v="1"/>
    <x v="88"/>
    <x v="16"/>
    <s v="39796"/>
    <s v="0000000"/>
    <x v="1"/>
    <x v="1"/>
    <s v="CONTRIB OTHER FUNDS"/>
    <s v="R3000-REVENUE"/>
    <s v="R3900-OTHER FINANCING SOURCES"/>
    <m/>
    <n v="0"/>
    <n v="0"/>
    <n v="0"/>
    <n v="0"/>
    <n v="0"/>
    <s v="N/A"/>
    <n v="0"/>
    <n v="0"/>
    <n v="0"/>
    <n v="0"/>
    <n v="0"/>
    <n v="0"/>
    <n v="0"/>
    <n v="0"/>
    <n v="0"/>
    <n v="0"/>
    <n v="0"/>
    <n v="0"/>
    <n v="0"/>
    <s v="OIRM CAPITAL PROJECTS"/>
    <x v="88"/>
    <s v="OIRM KCDC IT CAPITAL"/>
    <s v="Default"/>
  </r>
  <r>
    <x v="1"/>
    <x v="88"/>
    <x v="16"/>
    <s v="52180"/>
    <s v="5188000"/>
    <x v="0"/>
    <x v="0"/>
    <s v="MINOR ASSET NON CONTR LT 5K"/>
    <s v="50000-PROGRAM EXPENDITURE BUDGET"/>
    <s v="52000-SUPPLIES"/>
    <m/>
    <n v="0"/>
    <n v="0"/>
    <n v="32000"/>
    <n v="0"/>
    <n v="-32000"/>
    <s v="N/A"/>
    <n v="0"/>
    <n v="0"/>
    <n v="0"/>
    <n v="0"/>
    <n v="0"/>
    <n v="0"/>
    <n v="0"/>
    <n v="0"/>
    <n v="0"/>
    <n v="0"/>
    <n v="0"/>
    <n v="32000"/>
    <n v="0"/>
    <s v="OIRM CAPITAL PROJECTS"/>
    <x v="88"/>
    <s v="OIRM KCDC IT CAPITAL"/>
    <s v="DATA PROCESSING"/>
  </r>
  <r>
    <x v="1"/>
    <x v="88"/>
    <x v="16"/>
    <s v="52180"/>
    <s v="5188000"/>
    <x v="1"/>
    <x v="0"/>
    <s v="MINOR ASSET NON CONTR LT 5K"/>
    <s v="50000-PROGRAM EXPENDITURE BUDGET"/>
    <s v="52000-SUPPLIES"/>
    <m/>
    <n v="0"/>
    <n v="0"/>
    <n v="0"/>
    <n v="0"/>
    <n v="0"/>
    <s v="N/A"/>
    <n v="0"/>
    <n v="0"/>
    <n v="0"/>
    <n v="0"/>
    <n v="0"/>
    <n v="0"/>
    <n v="0"/>
    <n v="0"/>
    <n v="0"/>
    <n v="0"/>
    <n v="0"/>
    <n v="0"/>
    <n v="0"/>
    <s v="OIRM CAPITAL PROJECTS"/>
    <x v="88"/>
    <s v="OIRM KCDC IT CAPITAL"/>
    <s v="DATA PROCESSING"/>
  </r>
  <r>
    <x v="1"/>
    <x v="88"/>
    <x v="16"/>
    <s v="52181"/>
    <s v="5188000"/>
    <x v="0"/>
    <x v="0"/>
    <s v="INVENTORY EQUIP 5K UNDER"/>
    <s v="50000-PROGRAM EXPENDITURE BUDGET"/>
    <s v="52000-SUPPLIES"/>
    <m/>
    <n v="0"/>
    <n v="0"/>
    <n v="-8043.54"/>
    <n v="0"/>
    <n v="8043.54"/>
    <s v="N/A"/>
    <n v="0"/>
    <n v="0"/>
    <n v="0"/>
    <n v="0"/>
    <n v="0"/>
    <n v="0"/>
    <n v="0"/>
    <n v="0"/>
    <n v="-8043.54"/>
    <n v="0"/>
    <n v="0"/>
    <n v="0"/>
    <n v="0"/>
    <s v="OIRM CAPITAL PROJECTS"/>
    <x v="88"/>
    <s v="OIRM KCDC IT CAPITAL"/>
    <s v="DATA PROCESSING"/>
  </r>
  <r>
    <x v="1"/>
    <x v="88"/>
    <x v="16"/>
    <s v="52181"/>
    <s v="5188000"/>
    <x v="1"/>
    <x v="0"/>
    <s v="INVENTORY EQUIP 5K UNDER"/>
    <s v="50000-PROGRAM EXPENDITURE BUDGET"/>
    <s v="52000-SUPPLIES"/>
    <m/>
    <n v="0"/>
    <n v="0"/>
    <n v="0"/>
    <n v="0"/>
    <n v="0"/>
    <s v="N/A"/>
    <n v="0"/>
    <n v="0"/>
    <n v="0"/>
    <n v="0"/>
    <n v="0"/>
    <n v="0"/>
    <n v="0"/>
    <n v="0"/>
    <n v="0"/>
    <n v="0"/>
    <n v="0"/>
    <n v="0"/>
    <n v="0"/>
    <s v="OIRM CAPITAL PROJECTS"/>
    <x v="88"/>
    <s v="OIRM KCDC IT CAPITAL"/>
    <s v="DATA PROCESSING"/>
  </r>
  <r>
    <x v="1"/>
    <x v="88"/>
    <x v="16"/>
    <s v="56741"/>
    <s v="5188000"/>
    <x v="0"/>
    <x v="0"/>
    <s v="EDP HARDWARE"/>
    <s v="50000-PROGRAM EXPENDITURE BUDGET"/>
    <s v="56000-CAPITAL OUTLAY"/>
    <m/>
    <n v="0"/>
    <n v="0"/>
    <n v="-436.91"/>
    <n v="0"/>
    <n v="436.91"/>
    <s v="N/A"/>
    <n v="-436.91"/>
    <n v="0"/>
    <n v="0"/>
    <n v="0"/>
    <n v="0"/>
    <n v="0"/>
    <n v="0"/>
    <n v="0"/>
    <n v="0"/>
    <n v="0"/>
    <n v="0"/>
    <n v="0"/>
    <n v="0"/>
    <s v="OIRM CAPITAL PROJECTS"/>
    <x v="88"/>
    <s v="OIRM KCDC IT CAPITAL"/>
    <s v="DATA PROCESSING"/>
  </r>
  <r>
    <x v="1"/>
    <x v="88"/>
    <x v="16"/>
    <s v="56741"/>
    <s v="5188000"/>
    <x v="1"/>
    <x v="0"/>
    <s v="EDP HARDWARE"/>
    <s v="50000-PROGRAM EXPENDITURE BUDGET"/>
    <s v="56000-CAPITAL OUTLAY"/>
    <m/>
    <n v="0"/>
    <n v="0"/>
    <n v="0"/>
    <n v="0"/>
    <n v="0"/>
    <s v="N/A"/>
    <n v="0"/>
    <n v="0"/>
    <n v="0"/>
    <n v="0"/>
    <n v="0"/>
    <n v="0"/>
    <n v="0"/>
    <n v="0"/>
    <n v="0"/>
    <n v="0"/>
    <n v="0"/>
    <n v="0"/>
    <n v="0"/>
    <s v="OIRM CAPITAL PROJECTS"/>
    <x v="88"/>
    <s v="OIRM KCDC IT CAPITAL"/>
    <s v="DATA PROCESSING"/>
  </r>
  <r>
    <x v="1"/>
    <x v="89"/>
    <x v="11"/>
    <s v="39796"/>
    <s v="0000000"/>
    <x v="0"/>
    <x v="1"/>
    <s v="CONTRIB OTHER FUNDS"/>
    <s v="R3000-REVENUE"/>
    <s v="R3900-OTHER FINANCING SOURCES"/>
    <m/>
    <n v="0"/>
    <n v="0"/>
    <n v="-240748"/>
    <n v="0"/>
    <n v="240748"/>
    <s v="N/A"/>
    <n v="0"/>
    <n v="0"/>
    <n v="0"/>
    <n v="0"/>
    <n v="0"/>
    <n v="0"/>
    <n v="0"/>
    <n v="0"/>
    <n v="0"/>
    <n v="-240748"/>
    <n v="0"/>
    <n v="0"/>
    <n v="0"/>
    <s v="OIRM CAPITAL PROJECTS"/>
    <x v="89"/>
    <s v="OIRM CAPITAL PROJECTS"/>
    <s v="Default"/>
  </r>
  <r>
    <x v="1"/>
    <x v="89"/>
    <x v="11"/>
    <s v="39796"/>
    <s v="0000000"/>
    <x v="1"/>
    <x v="1"/>
    <s v="CONTRIB OTHER FUNDS"/>
    <s v="R3000-REVENUE"/>
    <s v="R3900-OTHER FINANCING SOURCES"/>
    <m/>
    <n v="0"/>
    <n v="0"/>
    <n v="0"/>
    <n v="0"/>
    <n v="0"/>
    <s v="N/A"/>
    <n v="0"/>
    <n v="0"/>
    <n v="0"/>
    <n v="0"/>
    <n v="0"/>
    <n v="0"/>
    <n v="0"/>
    <n v="0"/>
    <n v="0"/>
    <n v="0"/>
    <n v="0"/>
    <n v="0"/>
    <n v="0"/>
    <s v="OIRM CAPITAL PROJECTS"/>
    <x v="89"/>
    <s v="OIRM CAPITAL PROJECTS"/>
    <s v="Default"/>
  </r>
  <r>
    <x v="1"/>
    <x v="89"/>
    <x v="11"/>
    <s v="52205"/>
    <s v="5188000"/>
    <x v="0"/>
    <x v="0"/>
    <s v="SUPPLIES FOOD"/>
    <s v="50000-PROGRAM EXPENDITURE BUDGET"/>
    <s v="52000-SUPPLIES"/>
    <m/>
    <n v="0"/>
    <n v="0"/>
    <n v="452.14"/>
    <n v="0"/>
    <n v="-452.14"/>
    <s v="N/A"/>
    <n v="0"/>
    <n v="0"/>
    <n v="0"/>
    <n v="0"/>
    <n v="0"/>
    <n v="0"/>
    <n v="0"/>
    <n v="0"/>
    <n v="0"/>
    <n v="0"/>
    <n v="0"/>
    <n v="452.14"/>
    <n v="0"/>
    <s v="OIRM CAPITAL PROJECTS"/>
    <x v="89"/>
    <s v="OIRM CAPITAL PROJECTS"/>
    <s v="DATA PROCESSING"/>
  </r>
  <r>
    <x v="1"/>
    <x v="89"/>
    <x v="11"/>
    <s v="52205"/>
    <s v="5188000"/>
    <x v="1"/>
    <x v="0"/>
    <s v="SUPPLIES FOOD"/>
    <s v="50000-PROGRAM EXPENDITURE BUDGET"/>
    <s v="52000-SUPPLIES"/>
    <m/>
    <n v="0"/>
    <n v="0"/>
    <n v="34.270000000000003"/>
    <n v="0"/>
    <n v="-34.270000000000003"/>
    <s v="N/A"/>
    <n v="0"/>
    <n v="0"/>
    <n v="0"/>
    <n v="0"/>
    <n v="0"/>
    <n v="0"/>
    <n v="34.270000000000003"/>
    <n v="0"/>
    <n v="0"/>
    <n v="0"/>
    <n v="0"/>
    <n v="0"/>
    <n v="0"/>
    <s v="OIRM CAPITAL PROJECTS"/>
    <x v="89"/>
    <s v="OIRM CAPITAL PROJECTS"/>
    <s v="DATA PROCESSING"/>
  </r>
  <r>
    <x v="1"/>
    <x v="89"/>
    <x v="11"/>
    <s v="53892"/>
    <s v="5188000"/>
    <x v="0"/>
    <x v="0"/>
    <s v="TRAINING IT"/>
    <s v="50000-PROGRAM EXPENDITURE BUDGET"/>
    <s v="53000-SERVICES-OTHER CHARGES"/>
    <m/>
    <n v="0"/>
    <n v="0"/>
    <n v="3036"/>
    <n v="0"/>
    <n v="-3036"/>
    <s v="N/A"/>
    <n v="0"/>
    <n v="0"/>
    <n v="0"/>
    <n v="0"/>
    <n v="0"/>
    <n v="0"/>
    <n v="0"/>
    <n v="0"/>
    <n v="0"/>
    <n v="0"/>
    <n v="0"/>
    <n v="3036"/>
    <n v="0"/>
    <s v="OIRM CAPITAL PROJECTS"/>
    <x v="89"/>
    <s v="OIRM CAPITAL PROJECTS"/>
    <s v="DATA PROCESSING"/>
  </r>
  <r>
    <x v="1"/>
    <x v="89"/>
    <x v="11"/>
    <s v="53892"/>
    <s v="5188000"/>
    <x v="1"/>
    <x v="0"/>
    <s v="TRAINING IT"/>
    <s v="50000-PROGRAM EXPENDITURE BUDGET"/>
    <s v="53000-SERVICES-OTHER CHARGES"/>
    <m/>
    <n v="0"/>
    <n v="0"/>
    <n v="0"/>
    <n v="0"/>
    <n v="0"/>
    <s v="N/A"/>
    <n v="0"/>
    <n v="0"/>
    <n v="0"/>
    <n v="0"/>
    <n v="0"/>
    <n v="0"/>
    <n v="0"/>
    <n v="0"/>
    <n v="0"/>
    <n v="0"/>
    <n v="0"/>
    <n v="0"/>
    <n v="0"/>
    <s v="OIRM CAPITAL PROJECTS"/>
    <x v="89"/>
    <s v="OIRM CAPITAL PROJECTS"/>
    <s v="DATA PROCESSING"/>
  </r>
  <r>
    <x v="1"/>
    <x v="89"/>
    <x v="11"/>
    <s v="55023"/>
    <s v="5188000"/>
    <x v="0"/>
    <x v="0"/>
    <s v="ITS NEW DEVELOPMENT"/>
    <s v="50000-PROGRAM EXPENDITURE BUDGET"/>
    <s v="55000-INTRAGOVERNMENTAL SERVICES"/>
    <m/>
    <n v="0"/>
    <n v="0"/>
    <n v="1230.6300000000001"/>
    <n v="0"/>
    <n v="-1230.6300000000001"/>
    <s v="N/A"/>
    <n v="0"/>
    <n v="0"/>
    <n v="0"/>
    <n v="0"/>
    <n v="0"/>
    <n v="0"/>
    <n v="0"/>
    <n v="0"/>
    <n v="1230.6300000000001"/>
    <n v="0"/>
    <n v="0"/>
    <n v="0"/>
    <n v="0"/>
    <s v="OIRM CAPITAL PROJECTS"/>
    <x v="89"/>
    <s v="OIRM CAPITAL PROJECTS"/>
    <s v="DATA PROCESSING"/>
  </r>
  <r>
    <x v="1"/>
    <x v="89"/>
    <x v="11"/>
    <s v="55023"/>
    <s v="5188000"/>
    <x v="1"/>
    <x v="0"/>
    <s v="ITS NEW DEVELOPMENT"/>
    <s v="50000-PROGRAM EXPENDITURE BUDGET"/>
    <s v="55000-INTRAGOVERNMENTAL SERVICES"/>
    <m/>
    <n v="0"/>
    <n v="0"/>
    <n v="144790.91"/>
    <n v="0"/>
    <n v="-144790.91"/>
    <s v="N/A"/>
    <n v="0"/>
    <n v="0"/>
    <n v="0"/>
    <n v="0"/>
    <n v="0"/>
    <n v="0"/>
    <n v="137683"/>
    <n v="0"/>
    <n v="0"/>
    <n v="7107.91"/>
    <n v="0"/>
    <n v="0"/>
    <n v="0"/>
    <s v="OIRM CAPITAL PROJECTS"/>
    <x v="89"/>
    <s v="OIRM CAPITAL PROJECTS"/>
    <s v="DATA PROCESSING"/>
  </r>
  <r>
    <x v="1"/>
    <x v="89"/>
    <x v="11"/>
    <s v="55253"/>
    <s v="5188000"/>
    <x v="0"/>
    <x v="0"/>
    <s v="SYSTEMS SERVICES SVC"/>
    <s v="50000-PROGRAM EXPENDITURE BUDGET"/>
    <s v="55000-INTRAGOVERNMENTAL SERVICES"/>
    <m/>
    <n v="0"/>
    <n v="0"/>
    <n v="78357.05"/>
    <n v="0"/>
    <n v="-78357.05"/>
    <s v="N/A"/>
    <n v="0"/>
    <n v="0"/>
    <n v="0"/>
    <n v="0"/>
    <n v="0"/>
    <n v="0"/>
    <n v="0"/>
    <n v="0"/>
    <n v="14835.58"/>
    <n v="10376.65"/>
    <n v="0"/>
    <n v="53144.82"/>
    <n v="0"/>
    <s v="OIRM CAPITAL PROJECTS"/>
    <x v="89"/>
    <s v="OIRM CAPITAL PROJECTS"/>
    <s v="DATA PROCESSING"/>
  </r>
  <r>
    <x v="1"/>
    <x v="89"/>
    <x v="11"/>
    <s v="55253"/>
    <s v="5188000"/>
    <x v="1"/>
    <x v="0"/>
    <s v="SYSTEMS SERVICES SVC"/>
    <s v="50000-PROGRAM EXPENDITURE BUDGET"/>
    <s v="55000-INTRAGOVERNMENTAL SERVICES"/>
    <m/>
    <n v="0"/>
    <n v="0"/>
    <n v="0"/>
    <n v="0"/>
    <n v="0"/>
    <s v="N/A"/>
    <n v="0"/>
    <n v="0"/>
    <n v="0"/>
    <n v="0"/>
    <n v="0"/>
    <n v="0"/>
    <n v="0"/>
    <n v="0"/>
    <n v="0"/>
    <n v="0"/>
    <n v="0"/>
    <n v="0"/>
    <n v="0"/>
    <s v="OIRM CAPITAL PROJECTS"/>
    <x v="89"/>
    <s v="OIRM CAPITAL PROJECTS"/>
    <s v="DATA PROCESSING"/>
  </r>
  <r>
    <x v="1"/>
    <x v="89"/>
    <x v="11"/>
    <s v="55269"/>
    <s v="5188000"/>
    <x v="0"/>
    <x v="0"/>
    <s v="KCIT BUSINESS ANALYSIS"/>
    <s v="50000-PROGRAM EXPENDITURE BUDGET"/>
    <s v="55000-INTRAGOVERNMENTAL SERVICES"/>
    <m/>
    <n v="0"/>
    <n v="0"/>
    <n v="12700"/>
    <n v="0"/>
    <n v="-12700"/>
    <s v="N/A"/>
    <n v="0"/>
    <n v="0"/>
    <n v="0"/>
    <n v="0"/>
    <n v="0"/>
    <n v="0"/>
    <n v="0"/>
    <n v="0"/>
    <n v="12700"/>
    <n v="0"/>
    <n v="0"/>
    <n v="0"/>
    <n v="0"/>
    <s v="OIRM CAPITAL PROJECTS"/>
    <x v="89"/>
    <s v="OIRM CAPITAL PROJECTS"/>
    <s v="DATA PROCESSING"/>
  </r>
  <r>
    <x v="1"/>
    <x v="89"/>
    <x v="11"/>
    <s v="55269"/>
    <s v="5188000"/>
    <x v="1"/>
    <x v="0"/>
    <s v="KCIT BUSINESS ANALYSIS"/>
    <s v="50000-PROGRAM EXPENDITURE BUDGET"/>
    <s v="55000-INTRAGOVERNMENTAL SERVICES"/>
    <m/>
    <n v="0"/>
    <n v="0"/>
    <n v="0"/>
    <n v="0"/>
    <n v="0"/>
    <s v="N/A"/>
    <n v="0"/>
    <n v="0"/>
    <n v="0"/>
    <n v="0"/>
    <n v="0"/>
    <n v="0"/>
    <n v="0"/>
    <n v="0"/>
    <n v="0"/>
    <n v="0"/>
    <n v="0"/>
    <n v="0"/>
    <n v="0"/>
    <s v="OIRM CAPITAL PROJECTS"/>
    <x v="89"/>
    <s v="OIRM CAPITAL PROJECTS"/>
    <s v="DATA PROCESSING"/>
  </r>
  <r>
    <x v="1"/>
    <x v="89"/>
    <x v="2"/>
    <s v="52202"/>
    <s v="5188000"/>
    <x v="0"/>
    <x v="0"/>
    <s v="SUPPLIES MISCELLANEOUS"/>
    <s v="50000-PROGRAM EXPENDITURE BUDGET"/>
    <s v="52000-SUPPLIES"/>
    <m/>
    <n v="0"/>
    <n v="0"/>
    <n v="-452.14"/>
    <n v="0"/>
    <n v="452.14"/>
    <s v="N/A"/>
    <n v="0"/>
    <n v="0"/>
    <n v="0"/>
    <n v="0"/>
    <n v="0"/>
    <n v="0"/>
    <n v="0"/>
    <n v="0"/>
    <n v="0"/>
    <n v="0"/>
    <n v="0"/>
    <n v="0"/>
    <n v="-452.14"/>
    <s v="OIRM CAPITAL PROJECTS"/>
    <x v="89"/>
    <s v="GAAP ADJUSTMENTS"/>
    <s v="DATA PROCESSING"/>
  </r>
  <r>
    <x v="1"/>
    <x v="89"/>
    <x v="2"/>
    <s v="52202"/>
    <s v="5188000"/>
    <x v="1"/>
    <x v="0"/>
    <s v="SUPPLIES MISCELLANEOUS"/>
    <s v="50000-PROGRAM EXPENDITURE BUDGET"/>
    <s v="52000-SUPPLIES"/>
    <m/>
    <n v="0"/>
    <n v="0"/>
    <n v="0"/>
    <n v="0"/>
    <n v="0"/>
    <s v="N/A"/>
    <n v="0"/>
    <n v="0"/>
    <n v="0"/>
    <n v="0"/>
    <n v="0"/>
    <n v="0"/>
    <n v="0"/>
    <n v="0"/>
    <n v="0"/>
    <n v="0"/>
    <n v="0"/>
    <n v="0"/>
    <n v="0"/>
    <s v="OIRM CAPITAL PROJECTS"/>
    <x v="89"/>
    <s v="GAAP ADJUSTMENTS"/>
    <s v="DATA PROCESSING"/>
  </r>
  <r>
    <x v="1"/>
    <x v="89"/>
    <x v="2"/>
    <s v="52205"/>
    <s v="5188000"/>
    <x v="1"/>
    <x v="0"/>
    <s v="SUPPLIES FOOD"/>
    <s v="50000-PROGRAM EXPENDITURE BUDGET"/>
    <s v="52000-SUPPLIES"/>
    <m/>
    <n v="0"/>
    <n v="0"/>
    <n v="-34.270000000000003"/>
    <n v="0"/>
    <n v="34.270000000000003"/>
    <s v="N/A"/>
    <n v="0"/>
    <n v="0"/>
    <n v="0"/>
    <n v="0"/>
    <n v="0"/>
    <n v="0"/>
    <n v="0"/>
    <n v="0"/>
    <n v="0"/>
    <n v="0"/>
    <n v="0"/>
    <n v="0"/>
    <n v="-34.270000000000003"/>
    <s v="OIRM CAPITAL PROJECTS"/>
    <x v="89"/>
    <s v="GAAP ADJUSTMENTS"/>
    <s v="DATA PROCESSING"/>
  </r>
  <r>
    <x v="1"/>
    <x v="89"/>
    <x v="2"/>
    <s v="53812"/>
    <s v="5188000"/>
    <x v="0"/>
    <x v="0"/>
    <s v="LICENSES FEES"/>
    <s v="50000-PROGRAM EXPENDITURE BUDGET"/>
    <s v="53000-SERVICES-OTHER CHARGES"/>
    <m/>
    <n v="0"/>
    <n v="0"/>
    <n v="-3036"/>
    <n v="0"/>
    <n v="3036"/>
    <s v="N/A"/>
    <n v="0"/>
    <n v="0"/>
    <n v="0"/>
    <n v="0"/>
    <n v="0"/>
    <n v="0"/>
    <n v="0"/>
    <n v="0"/>
    <n v="0"/>
    <n v="0"/>
    <n v="0"/>
    <n v="0"/>
    <n v="-3036"/>
    <s v="OIRM CAPITAL PROJECTS"/>
    <x v="89"/>
    <s v="GAAP ADJUSTMENTS"/>
    <s v="DATA PROCESSING"/>
  </r>
  <r>
    <x v="1"/>
    <x v="89"/>
    <x v="2"/>
    <s v="53812"/>
    <s v="5188000"/>
    <x v="1"/>
    <x v="0"/>
    <s v="LICENSES FEES"/>
    <s v="50000-PROGRAM EXPENDITURE BUDGET"/>
    <s v="53000-SERVICES-OTHER CHARGES"/>
    <m/>
    <n v="0"/>
    <n v="0"/>
    <n v="0"/>
    <n v="0"/>
    <n v="0"/>
    <s v="N/A"/>
    <n v="0"/>
    <n v="0"/>
    <n v="0"/>
    <n v="0"/>
    <n v="0"/>
    <n v="0"/>
    <n v="0"/>
    <n v="0"/>
    <n v="0"/>
    <n v="0"/>
    <n v="0"/>
    <n v="0"/>
    <n v="0"/>
    <s v="OIRM CAPITAL PROJECTS"/>
    <x v="89"/>
    <s v="GAAP ADJUSTMENTS"/>
    <s v="DATA PROCESSING"/>
  </r>
  <r>
    <x v="1"/>
    <x v="89"/>
    <x v="2"/>
    <s v="55023"/>
    <s v="5188000"/>
    <x v="1"/>
    <x v="0"/>
    <s v="ITS NEW DEVELOPMENT"/>
    <s v="50000-PROGRAM EXPENDITURE BUDGET"/>
    <s v="55000-INTRAGOVERNMENTAL SERVICES"/>
    <m/>
    <n v="0"/>
    <n v="0"/>
    <n v="-144790.91"/>
    <n v="0"/>
    <n v="144790.91"/>
    <s v="N/A"/>
    <n v="0"/>
    <n v="0"/>
    <n v="0"/>
    <n v="0"/>
    <n v="0"/>
    <n v="0"/>
    <n v="0"/>
    <n v="0"/>
    <n v="0"/>
    <n v="0"/>
    <n v="0"/>
    <n v="0"/>
    <n v="-144790.91"/>
    <s v="OIRM CAPITAL PROJECTS"/>
    <x v="89"/>
    <s v="GAAP ADJUSTMENTS"/>
    <s v="DATA PROCESSING"/>
  </r>
  <r>
    <x v="1"/>
    <x v="89"/>
    <x v="2"/>
    <s v="55050"/>
    <s v="5188000"/>
    <x v="0"/>
    <x v="0"/>
    <s v="ROAD EQUIP ER R"/>
    <s v="50000-PROGRAM EXPENDITURE BUDGET"/>
    <s v="55000-INTRAGOVERNMENTAL SERVICES"/>
    <m/>
    <n v="0"/>
    <n v="0"/>
    <n v="-92287.680000000008"/>
    <n v="0"/>
    <n v="92287.680000000008"/>
    <s v="N/A"/>
    <n v="0"/>
    <n v="0"/>
    <n v="0"/>
    <n v="0"/>
    <n v="0"/>
    <n v="0"/>
    <n v="0"/>
    <n v="0"/>
    <n v="0"/>
    <n v="0"/>
    <n v="0"/>
    <n v="0"/>
    <n v="-92287.680000000008"/>
    <s v="OIRM CAPITAL PROJECTS"/>
    <x v="89"/>
    <s v="GAAP ADJUSTMENTS"/>
    <s v="DATA PROCESSING"/>
  </r>
  <r>
    <x v="1"/>
    <x v="89"/>
    <x v="2"/>
    <s v="55050"/>
    <s v="5188000"/>
    <x v="1"/>
    <x v="0"/>
    <s v="ROAD EQUIP ER R"/>
    <s v="50000-PROGRAM EXPENDITURE BUDGET"/>
    <s v="55000-INTRAGOVERNMENTAL SERVICES"/>
    <m/>
    <n v="0"/>
    <n v="0"/>
    <n v="0"/>
    <n v="0"/>
    <n v="0"/>
    <s v="N/A"/>
    <n v="0"/>
    <n v="0"/>
    <n v="0"/>
    <n v="0"/>
    <n v="0"/>
    <n v="0"/>
    <n v="0"/>
    <n v="0"/>
    <n v="0"/>
    <n v="0"/>
    <n v="0"/>
    <n v="0"/>
    <n v="0"/>
    <s v="OIRM CAPITAL PROJECTS"/>
    <x v="89"/>
    <s v="GAAP ADJUSTMENTS"/>
    <s v="DATA PROCESSING"/>
  </r>
  <r>
    <x v="1"/>
    <x v="90"/>
    <x v="11"/>
    <s v="39796"/>
    <s v="0000000"/>
    <x v="0"/>
    <x v="1"/>
    <s v="CONTRIB OTHER FUNDS"/>
    <s v="R3000-REVENUE"/>
    <s v="R3900-OTHER FINANCING SOURCES"/>
    <m/>
    <n v="0"/>
    <n v="0"/>
    <n v="-411773.61"/>
    <n v="0"/>
    <n v="411773.61"/>
    <s v="N/A"/>
    <n v="0"/>
    <n v="0"/>
    <n v="0"/>
    <n v="0"/>
    <n v="0"/>
    <n v="0"/>
    <n v="0"/>
    <n v="0"/>
    <n v="0"/>
    <n v="-254563.61000000002"/>
    <n v="0"/>
    <n v="-157210"/>
    <n v="0"/>
    <s v="OIRM CAPITAL PROJECTS"/>
    <x v="90"/>
    <s v="OIRM CAPITAL PROJECTS"/>
    <s v="Default"/>
  </r>
  <r>
    <x v="1"/>
    <x v="90"/>
    <x v="11"/>
    <s v="39796"/>
    <s v="0000000"/>
    <x v="1"/>
    <x v="1"/>
    <s v="CONTRIB OTHER FUNDS"/>
    <s v="R3000-REVENUE"/>
    <s v="R3900-OTHER FINANCING SOURCES"/>
    <m/>
    <n v="0"/>
    <n v="0"/>
    <n v="0"/>
    <n v="0"/>
    <n v="0"/>
    <s v="N/A"/>
    <n v="0"/>
    <n v="0"/>
    <n v="0"/>
    <n v="0"/>
    <n v="0"/>
    <n v="0"/>
    <n v="0"/>
    <n v="0"/>
    <n v="0"/>
    <n v="0"/>
    <n v="0"/>
    <n v="0"/>
    <n v="0"/>
    <s v="OIRM CAPITAL PROJECTS"/>
    <x v="90"/>
    <s v="OIRM CAPITAL PROJECTS"/>
    <s v="Default"/>
  </r>
  <r>
    <x v="1"/>
    <x v="90"/>
    <x v="11"/>
    <s v="52110"/>
    <s v="5188000"/>
    <x v="0"/>
    <x v="0"/>
    <s v="OFFICE SUPPLIES"/>
    <s v="50000-PROGRAM EXPENDITURE BUDGET"/>
    <s v="52000-SUPPLIES"/>
    <m/>
    <n v="0"/>
    <n v="0"/>
    <n v="50.910000000000004"/>
    <n v="0"/>
    <n v="-50.910000000000004"/>
    <s v="N/A"/>
    <n v="0"/>
    <n v="0"/>
    <n v="0"/>
    <n v="0"/>
    <n v="0"/>
    <n v="0"/>
    <n v="0"/>
    <n v="0"/>
    <n v="0"/>
    <n v="0"/>
    <n v="0"/>
    <n v="50.910000000000004"/>
    <n v="0"/>
    <s v="OIRM CAPITAL PROJECTS"/>
    <x v="90"/>
    <s v="OIRM CAPITAL PROJECTS"/>
    <s v="DATA PROCESSING"/>
  </r>
  <r>
    <x v="1"/>
    <x v="90"/>
    <x v="11"/>
    <s v="52110"/>
    <s v="5188000"/>
    <x v="1"/>
    <x v="0"/>
    <s v="OFFICE SUPPLIES"/>
    <s v="50000-PROGRAM EXPENDITURE BUDGET"/>
    <s v="52000-SUPPLIES"/>
    <m/>
    <n v="0"/>
    <n v="0"/>
    <n v="369.88"/>
    <n v="0"/>
    <n v="-369.88"/>
    <s v="N/A"/>
    <n v="0"/>
    <n v="0"/>
    <n v="0"/>
    <n v="0"/>
    <n v="0"/>
    <n v="0"/>
    <n v="369.88"/>
    <n v="0"/>
    <n v="0"/>
    <n v="0"/>
    <n v="0"/>
    <n v="0"/>
    <n v="0"/>
    <s v="OIRM CAPITAL PROJECTS"/>
    <x v="90"/>
    <s v="OIRM CAPITAL PROJECTS"/>
    <s v="DATA PROCESSING"/>
  </r>
  <r>
    <x v="1"/>
    <x v="90"/>
    <x v="11"/>
    <s v="52205"/>
    <s v="5188000"/>
    <x v="1"/>
    <x v="0"/>
    <s v="SUPPLIES FOOD"/>
    <s v="50000-PROGRAM EXPENDITURE BUDGET"/>
    <s v="52000-SUPPLIES"/>
    <m/>
    <n v="0"/>
    <n v="0"/>
    <n v="21.98"/>
    <n v="0"/>
    <n v="-21.98"/>
    <s v="N/A"/>
    <n v="0"/>
    <n v="0"/>
    <n v="0"/>
    <n v="0"/>
    <n v="0"/>
    <n v="0"/>
    <n v="21.98"/>
    <n v="0"/>
    <n v="0"/>
    <n v="0"/>
    <n v="0"/>
    <n v="0"/>
    <n v="0"/>
    <s v="OIRM CAPITAL PROJECTS"/>
    <x v="90"/>
    <s v="OIRM CAPITAL PROJECTS"/>
    <s v="DATA PROCESSING"/>
  </r>
  <r>
    <x v="1"/>
    <x v="90"/>
    <x v="11"/>
    <s v="52222"/>
    <s v="5188000"/>
    <x v="0"/>
    <x v="0"/>
    <s v="SUPPLIES COMMUNICATIONS"/>
    <s v="50000-PROGRAM EXPENDITURE BUDGET"/>
    <s v="52000-SUPPLIES"/>
    <m/>
    <n v="0"/>
    <n v="0"/>
    <n v="611.83000000000004"/>
    <n v="0"/>
    <n v="-611.83000000000004"/>
    <s v="N/A"/>
    <n v="0"/>
    <n v="0"/>
    <n v="0"/>
    <n v="0"/>
    <n v="0"/>
    <n v="0"/>
    <n v="0"/>
    <n v="0"/>
    <n v="0"/>
    <n v="0"/>
    <n v="0"/>
    <n v="611.83000000000004"/>
    <n v="0"/>
    <s v="OIRM CAPITAL PROJECTS"/>
    <x v="90"/>
    <s v="OIRM CAPITAL PROJECTS"/>
    <s v="DATA PROCESSING"/>
  </r>
  <r>
    <x v="1"/>
    <x v="90"/>
    <x v="11"/>
    <s v="52222"/>
    <s v="5188000"/>
    <x v="1"/>
    <x v="0"/>
    <s v="SUPPLIES COMMUNICATIONS"/>
    <s v="50000-PROGRAM EXPENDITURE BUDGET"/>
    <s v="52000-SUPPLIES"/>
    <m/>
    <n v="0"/>
    <n v="0"/>
    <n v="13.93"/>
    <n v="0"/>
    <n v="-13.93"/>
    <s v="N/A"/>
    <n v="0"/>
    <n v="0"/>
    <n v="0"/>
    <n v="0"/>
    <n v="0"/>
    <n v="0"/>
    <n v="13.93"/>
    <n v="0"/>
    <n v="0"/>
    <n v="0"/>
    <n v="0"/>
    <n v="0"/>
    <n v="0"/>
    <s v="OIRM CAPITAL PROJECTS"/>
    <x v="90"/>
    <s v="OIRM CAPITAL PROJECTS"/>
    <s v="DATA PROCESSING"/>
  </r>
  <r>
    <x v="1"/>
    <x v="90"/>
    <x v="11"/>
    <s v="53808"/>
    <s v="5188000"/>
    <x v="0"/>
    <x v="0"/>
    <s v="TAXES ASSESSMENTS MISC"/>
    <s v="50000-PROGRAM EXPENDITURE BUDGET"/>
    <s v="53000-SERVICES-OTHER CHARGES"/>
    <m/>
    <n v="0"/>
    <n v="0"/>
    <n v="56.57"/>
    <n v="0"/>
    <n v="-56.57"/>
    <s v="N/A"/>
    <n v="0"/>
    <n v="0"/>
    <n v="0"/>
    <n v="0"/>
    <n v="0"/>
    <n v="0"/>
    <n v="0"/>
    <n v="0"/>
    <n v="0"/>
    <n v="0"/>
    <n v="0"/>
    <n v="56.57"/>
    <n v="0"/>
    <s v="OIRM CAPITAL PROJECTS"/>
    <x v="90"/>
    <s v="OIRM CAPITAL PROJECTS"/>
    <s v="DATA PROCESSING"/>
  </r>
  <r>
    <x v="1"/>
    <x v="90"/>
    <x v="11"/>
    <s v="53808"/>
    <s v="5188000"/>
    <x v="1"/>
    <x v="0"/>
    <s v="TAXES ASSESSMENTS MISC"/>
    <s v="50000-PROGRAM EXPENDITURE BUDGET"/>
    <s v="53000-SERVICES-OTHER CHARGES"/>
    <m/>
    <n v="0"/>
    <n v="0"/>
    <n v="68.39"/>
    <n v="0"/>
    <n v="-68.39"/>
    <s v="N/A"/>
    <n v="0"/>
    <n v="0"/>
    <n v="0"/>
    <n v="0"/>
    <n v="0"/>
    <n v="0"/>
    <n v="68.39"/>
    <n v="0"/>
    <n v="0"/>
    <n v="0"/>
    <n v="0"/>
    <n v="0"/>
    <n v="0"/>
    <s v="OIRM CAPITAL PROJECTS"/>
    <x v="90"/>
    <s v="OIRM CAPITAL PROJECTS"/>
    <s v="DATA PROCESSING"/>
  </r>
  <r>
    <x v="1"/>
    <x v="90"/>
    <x v="11"/>
    <s v="55023"/>
    <s v="5188000"/>
    <x v="0"/>
    <x v="0"/>
    <s v="ITS NEW DEVELOPMENT"/>
    <s v="50000-PROGRAM EXPENDITURE BUDGET"/>
    <s v="55000-INTRAGOVERNMENTAL SERVICES"/>
    <m/>
    <n v="0"/>
    <n v="0"/>
    <n v="53878.5"/>
    <n v="0"/>
    <n v="-53878.5"/>
    <s v="N/A"/>
    <n v="0"/>
    <n v="0"/>
    <n v="0"/>
    <n v="0"/>
    <n v="0"/>
    <n v="0"/>
    <n v="0"/>
    <n v="0"/>
    <n v="1845.95"/>
    <n v="0"/>
    <n v="0"/>
    <n v="52032.55"/>
    <n v="0"/>
    <s v="OIRM CAPITAL PROJECTS"/>
    <x v="90"/>
    <s v="OIRM CAPITAL PROJECTS"/>
    <s v="DATA PROCESSING"/>
  </r>
  <r>
    <x v="1"/>
    <x v="90"/>
    <x v="11"/>
    <s v="55023"/>
    <s v="5188000"/>
    <x v="1"/>
    <x v="0"/>
    <s v="ITS NEW DEVELOPMENT"/>
    <s v="50000-PROGRAM EXPENDITURE BUDGET"/>
    <s v="55000-INTRAGOVERNMENTAL SERVICES"/>
    <m/>
    <n v="0"/>
    <n v="0"/>
    <n v="102237.44"/>
    <n v="0"/>
    <n v="-102237.44"/>
    <s v="N/A"/>
    <n v="0"/>
    <n v="0"/>
    <n v="0"/>
    <n v="0"/>
    <n v="0"/>
    <n v="0"/>
    <n v="51005.85"/>
    <n v="0"/>
    <n v="0"/>
    <n v="51231.590000000004"/>
    <n v="0"/>
    <n v="0"/>
    <n v="0"/>
    <s v="OIRM CAPITAL PROJECTS"/>
    <x v="90"/>
    <s v="OIRM CAPITAL PROJECTS"/>
    <s v="DATA PROCESSING"/>
  </r>
  <r>
    <x v="1"/>
    <x v="90"/>
    <x v="11"/>
    <s v="55253"/>
    <s v="5188000"/>
    <x v="0"/>
    <x v="0"/>
    <s v="SYSTEMS SERVICES SVC"/>
    <s v="50000-PROGRAM EXPENDITURE BUDGET"/>
    <s v="55000-INTRAGOVERNMENTAL SERVICES"/>
    <m/>
    <n v="0"/>
    <n v="0"/>
    <n v="78966.36"/>
    <n v="0"/>
    <n v="-78966.36"/>
    <s v="N/A"/>
    <n v="0"/>
    <n v="0"/>
    <n v="0"/>
    <n v="0"/>
    <n v="0"/>
    <n v="0"/>
    <n v="0"/>
    <n v="0"/>
    <n v="15137.23"/>
    <n v="10684.31"/>
    <n v="0"/>
    <n v="53144.82"/>
    <n v="0"/>
    <s v="OIRM CAPITAL PROJECTS"/>
    <x v="90"/>
    <s v="OIRM CAPITAL PROJECTS"/>
    <s v="DATA PROCESSING"/>
  </r>
  <r>
    <x v="1"/>
    <x v="90"/>
    <x v="11"/>
    <s v="55253"/>
    <s v="5188000"/>
    <x v="1"/>
    <x v="0"/>
    <s v="SYSTEMS SERVICES SVC"/>
    <s v="50000-PROGRAM EXPENDITURE BUDGET"/>
    <s v="55000-INTRAGOVERNMENTAL SERVICES"/>
    <m/>
    <n v="0"/>
    <n v="0"/>
    <n v="0"/>
    <n v="0"/>
    <n v="0"/>
    <s v="N/A"/>
    <n v="0"/>
    <n v="0"/>
    <n v="0"/>
    <n v="0"/>
    <n v="0"/>
    <n v="0"/>
    <n v="0"/>
    <n v="0"/>
    <n v="0"/>
    <n v="0"/>
    <n v="0"/>
    <n v="0"/>
    <n v="0"/>
    <s v="OIRM CAPITAL PROJECTS"/>
    <x v="90"/>
    <s v="OIRM CAPITAL PROJECTS"/>
    <s v="DATA PROCESSING"/>
  </r>
  <r>
    <x v="1"/>
    <x v="90"/>
    <x v="11"/>
    <s v="55269"/>
    <s v="5188000"/>
    <x v="0"/>
    <x v="0"/>
    <s v="KCIT BUSINESS ANALYSIS"/>
    <s v="50000-PROGRAM EXPENDITURE BUDGET"/>
    <s v="55000-INTRAGOVERNMENTAL SERVICES"/>
    <m/>
    <n v="0"/>
    <n v="0"/>
    <n v="19050"/>
    <n v="0"/>
    <n v="-19050"/>
    <s v="N/A"/>
    <n v="0"/>
    <n v="0"/>
    <n v="0"/>
    <n v="0"/>
    <n v="0"/>
    <n v="0"/>
    <n v="0"/>
    <n v="0"/>
    <n v="19050"/>
    <n v="0"/>
    <n v="0"/>
    <n v="0"/>
    <n v="0"/>
    <s v="OIRM CAPITAL PROJECTS"/>
    <x v="90"/>
    <s v="OIRM CAPITAL PROJECTS"/>
    <s v="DATA PROCESSING"/>
  </r>
  <r>
    <x v="1"/>
    <x v="90"/>
    <x v="11"/>
    <s v="55269"/>
    <s v="5188000"/>
    <x v="1"/>
    <x v="0"/>
    <s v="KCIT BUSINESS ANALYSIS"/>
    <s v="50000-PROGRAM EXPENDITURE BUDGET"/>
    <s v="55000-INTRAGOVERNMENTAL SERVICES"/>
    <m/>
    <n v="0"/>
    <n v="0"/>
    <n v="0"/>
    <n v="0"/>
    <n v="0"/>
    <s v="N/A"/>
    <n v="0"/>
    <n v="0"/>
    <n v="0"/>
    <n v="0"/>
    <n v="0"/>
    <n v="0"/>
    <n v="0"/>
    <n v="0"/>
    <n v="0"/>
    <n v="0"/>
    <n v="0"/>
    <n v="0"/>
    <n v="0"/>
    <s v="OIRM CAPITAL PROJECTS"/>
    <x v="90"/>
    <s v="OIRM CAPITAL PROJECTS"/>
    <s v="DATA PROCESSING"/>
  </r>
  <r>
    <x v="1"/>
    <x v="90"/>
    <x v="2"/>
    <s v="52110"/>
    <s v="5188000"/>
    <x v="1"/>
    <x v="0"/>
    <s v="OFFICE SUPPLIES"/>
    <s v="50000-PROGRAM EXPENDITURE BUDGET"/>
    <s v="52000-SUPPLIES"/>
    <m/>
    <n v="0"/>
    <n v="0"/>
    <n v="-369.88"/>
    <n v="0"/>
    <n v="369.88"/>
    <s v="N/A"/>
    <n v="0"/>
    <n v="0"/>
    <n v="0"/>
    <n v="0"/>
    <n v="0"/>
    <n v="0"/>
    <n v="0"/>
    <n v="0"/>
    <n v="0"/>
    <n v="0"/>
    <n v="0"/>
    <n v="0"/>
    <n v="-369.88"/>
    <s v="OIRM CAPITAL PROJECTS"/>
    <x v="90"/>
    <s v="GAAP ADJUSTMENTS"/>
    <s v="DATA PROCESSING"/>
  </r>
  <r>
    <x v="1"/>
    <x v="90"/>
    <x v="2"/>
    <s v="52202"/>
    <s v="5188000"/>
    <x v="0"/>
    <x v="0"/>
    <s v="SUPPLIES MISCELLANEOUS"/>
    <s v="50000-PROGRAM EXPENDITURE BUDGET"/>
    <s v="52000-SUPPLIES"/>
    <m/>
    <n v="0"/>
    <n v="0"/>
    <n v="-662.74"/>
    <n v="0"/>
    <n v="662.74"/>
    <s v="N/A"/>
    <n v="0"/>
    <n v="0"/>
    <n v="0"/>
    <n v="0"/>
    <n v="0"/>
    <n v="0"/>
    <n v="0"/>
    <n v="0"/>
    <n v="0"/>
    <n v="0"/>
    <n v="0"/>
    <n v="0"/>
    <n v="-662.74"/>
    <s v="OIRM CAPITAL PROJECTS"/>
    <x v="90"/>
    <s v="GAAP ADJUSTMENTS"/>
    <s v="DATA PROCESSING"/>
  </r>
  <r>
    <x v="1"/>
    <x v="90"/>
    <x v="2"/>
    <s v="52202"/>
    <s v="5188000"/>
    <x v="1"/>
    <x v="0"/>
    <s v="SUPPLIES MISCELLANEOUS"/>
    <s v="50000-PROGRAM EXPENDITURE BUDGET"/>
    <s v="52000-SUPPLIES"/>
    <m/>
    <n v="0"/>
    <n v="0"/>
    <n v="0"/>
    <n v="0"/>
    <n v="0"/>
    <s v="N/A"/>
    <n v="0"/>
    <n v="0"/>
    <n v="0"/>
    <n v="0"/>
    <n v="0"/>
    <n v="0"/>
    <n v="0"/>
    <n v="0"/>
    <n v="0"/>
    <n v="0"/>
    <n v="0"/>
    <n v="0"/>
    <n v="0"/>
    <s v="OIRM CAPITAL PROJECTS"/>
    <x v="90"/>
    <s v="GAAP ADJUSTMENTS"/>
    <s v="DATA PROCESSING"/>
  </r>
  <r>
    <x v="1"/>
    <x v="90"/>
    <x v="2"/>
    <s v="52205"/>
    <s v="5188000"/>
    <x v="1"/>
    <x v="0"/>
    <s v="SUPPLIES FOOD"/>
    <s v="50000-PROGRAM EXPENDITURE BUDGET"/>
    <s v="52000-SUPPLIES"/>
    <m/>
    <n v="0"/>
    <n v="0"/>
    <n v="-21.98"/>
    <n v="0"/>
    <n v="21.98"/>
    <s v="N/A"/>
    <n v="0"/>
    <n v="0"/>
    <n v="0"/>
    <n v="0"/>
    <n v="0"/>
    <n v="0"/>
    <n v="0"/>
    <n v="0"/>
    <n v="0"/>
    <n v="0"/>
    <n v="0"/>
    <n v="0"/>
    <n v="-21.98"/>
    <s v="OIRM CAPITAL PROJECTS"/>
    <x v="90"/>
    <s v="GAAP ADJUSTMENTS"/>
    <s v="DATA PROCESSING"/>
  </r>
  <r>
    <x v="1"/>
    <x v="90"/>
    <x v="2"/>
    <s v="52222"/>
    <s v="5188000"/>
    <x v="1"/>
    <x v="0"/>
    <s v="SUPPLIES COMMUNICATIONS"/>
    <s v="50000-PROGRAM EXPENDITURE BUDGET"/>
    <s v="52000-SUPPLIES"/>
    <m/>
    <n v="0"/>
    <n v="0"/>
    <n v="-13.93"/>
    <n v="0"/>
    <n v="13.93"/>
    <s v="N/A"/>
    <n v="0"/>
    <n v="0"/>
    <n v="0"/>
    <n v="0"/>
    <n v="0"/>
    <n v="0"/>
    <n v="0"/>
    <n v="0"/>
    <n v="0"/>
    <n v="0"/>
    <n v="0"/>
    <n v="0"/>
    <n v="-13.93"/>
    <s v="OIRM CAPITAL PROJECTS"/>
    <x v="90"/>
    <s v="GAAP ADJUSTMENTS"/>
    <s v="DATA PROCESSING"/>
  </r>
  <r>
    <x v="1"/>
    <x v="90"/>
    <x v="2"/>
    <s v="53808"/>
    <s v="5188000"/>
    <x v="1"/>
    <x v="0"/>
    <s v="TAXES ASSESSMENTS MISC"/>
    <s v="50000-PROGRAM EXPENDITURE BUDGET"/>
    <s v="53000-SERVICES-OTHER CHARGES"/>
    <m/>
    <n v="0"/>
    <n v="0"/>
    <n v="-68.39"/>
    <n v="0"/>
    <n v="68.39"/>
    <s v="N/A"/>
    <n v="0"/>
    <n v="0"/>
    <n v="0"/>
    <n v="0"/>
    <n v="0"/>
    <n v="0"/>
    <n v="0"/>
    <n v="0"/>
    <n v="0"/>
    <n v="0"/>
    <n v="0"/>
    <n v="0"/>
    <n v="-68.39"/>
    <s v="OIRM CAPITAL PROJECTS"/>
    <x v="90"/>
    <s v="GAAP ADJUSTMENTS"/>
    <s v="DATA PROCESSING"/>
  </r>
  <r>
    <x v="1"/>
    <x v="90"/>
    <x v="2"/>
    <s v="53812"/>
    <s v="5188000"/>
    <x v="0"/>
    <x v="0"/>
    <s v="LICENSES FEES"/>
    <s v="50000-PROGRAM EXPENDITURE BUDGET"/>
    <s v="53000-SERVICES-OTHER CHARGES"/>
    <m/>
    <n v="0"/>
    <n v="0"/>
    <n v="-56.57"/>
    <n v="0"/>
    <n v="56.57"/>
    <s v="N/A"/>
    <n v="0"/>
    <n v="0"/>
    <n v="0"/>
    <n v="0"/>
    <n v="0"/>
    <n v="0"/>
    <n v="0"/>
    <n v="0"/>
    <n v="0"/>
    <n v="0"/>
    <n v="0"/>
    <n v="0"/>
    <n v="-56.57"/>
    <s v="OIRM CAPITAL PROJECTS"/>
    <x v="90"/>
    <s v="GAAP ADJUSTMENTS"/>
    <s v="DATA PROCESSING"/>
  </r>
  <r>
    <x v="1"/>
    <x v="90"/>
    <x v="2"/>
    <s v="53812"/>
    <s v="5188000"/>
    <x v="1"/>
    <x v="0"/>
    <s v="LICENSES FEES"/>
    <s v="50000-PROGRAM EXPENDITURE BUDGET"/>
    <s v="53000-SERVICES-OTHER CHARGES"/>
    <m/>
    <n v="0"/>
    <n v="0"/>
    <n v="0"/>
    <n v="0"/>
    <n v="0"/>
    <s v="N/A"/>
    <n v="0"/>
    <n v="0"/>
    <n v="0"/>
    <n v="0"/>
    <n v="0"/>
    <n v="0"/>
    <n v="0"/>
    <n v="0"/>
    <n v="0"/>
    <n v="0"/>
    <n v="0"/>
    <n v="0"/>
    <n v="0"/>
    <s v="OIRM CAPITAL PROJECTS"/>
    <x v="90"/>
    <s v="GAAP ADJUSTMENTS"/>
    <s v="DATA PROCESSING"/>
  </r>
  <r>
    <x v="1"/>
    <x v="90"/>
    <x v="2"/>
    <s v="55023"/>
    <s v="5188000"/>
    <x v="1"/>
    <x v="0"/>
    <s v="ITS NEW DEVELOPMENT"/>
    <s v="50000-PROGRAM EXPENDITURE BUDGET"/>
    <s v="55000-INTRAGOVERNMENTAL SERVICES"/>
    <m/>
    <n v="0"/>
    <n v="0"/>
    <n v="-102237.44"/>
    <n v="0"/>
    <n v="102237.44"/>
    <s v="N/A"/>
    <n v="0"/>
    <n v="0"/>
    <n v="0"/>
    <n v="0"/>
    <n v="0"/>
    <n v="0"/>
    <n v="0"/>
    <n v="0"/>
    <n v="0"/>
    <n v="0"/>
    <n v="0"/>
    <n v="0"/>
    <n v="-102237.44"/>
    <s v="OIRM CAPITAL PROJECTS"/>
    <x v="90"/>
    <s v="GAAP ADJUSTMENTS"/>
    <s v="DATA PROCESSING"/>
  </r>
  <r>
    <x v="1"/>
    <x v="90"/>
    <x v="2"/>
    <s v="55050"/>
    <s v="5188000"/>
    <x v="0"/>
    <x v="0"/>
    <s v="ROAD EQUIP ER R"/>
    <s v="50000-PROGRAM EXPENDITURE BUDGET"/>
    <s v="55000-INTRAGOVERNMENTAL SERVICES"/>
    <m/>
    <n v="0"/>
    <n v="0"/>
    <n v="-151894.86000000002"/>
    <n v="0"/>
    <n v="151894.86000000002"/>
    <s v="N/A"/>
    <n v="0"/>
    <n v="0"/>
    <n v="0"/>
    <n v="0"/>
    <n v="0"/>
    <n v="0"/>
    <n v="0"/>
    <n v="0"/>
    <n v="0"/>
    <n v="0"/>
    <n v="0"/>
    <n v="0"/>
    <n v="-151894.86000000002"/>
    <s v="OIRM CAPITAL PROJECTS"/>
    <x v="90"/>
    <s v="GAAP ADJUSTMENTS"/>
    <s v="DATA PROCESSING"/>
  </r>
  <r>
    <x v="1"/>
    <x v="90"/>
    <x v="2"/>
    <s v="55050"/>
    <s v="5188000"/>
    <x v="1"/>
    <x v="0"/>
    <s v="ROAD EQUIP ER R"/>
    <s v="50000-PROGRAM EXPENDITURE BUDGET"/>
    <s v="55000-INTRAGOVERNMENTAL SERVICES"/>
    <m/>
    <n v="0"/>
    <n v="0"/>
    <n v="0"/>
    <n v="0"/>
    <n v="0"/>
    <s v="N/A"/>
    <n v="0"/>
    <n v="0"/>
    <n v="0"/>
    <n v="0"/>
    <n v="0"/>
    <n v="0"/>
    <n v="0"/>
    <n v="0"/>
    <n v="0"/>
    <n v="0"/>
    <n v="0"/>
    <n v="0"/>
    <n v="0"/>
    <s v="OIRM CAPITAL PROJECTS"/>
    <x v="90"/>
    <s v="GAAP ADJUSTMENTS"/>
    <s v="DATA PROCESSING"/>
  </r>
  <r>
    <x v="1"/>
    <x v="91"/>
    <x v="11"/>
    <s v="39753"/>
    <s v="0000000"/>
    <x v="0"/>
    <x v="1"/>
    <s v="CONTRIB ITS"/>
    <s v="R3000-REVENUE"/>
    <s v="R3900-OTHER FINANCING SOURCES"/>
    <m/>
    <n v="0"/>
    <n v="0"/>
    <n v="0"/>
    <n v="0"/>
    <n v="0"/>
    <s v="N/A"/>
    <n v="0"/>
    <n v="0"/>
    <n v="0"/>
    <n v="0"/>
    <n v="0"/>
    <n v="0"/>
    <n v="0"/>
    <n v="0"/>
    <n v="0"/>
    <n v="0"/>
    <n v="0"/>
    <n v="0"/>
    <n v="0"/>
    <s v="OIRM CAPITAL PROJECTS"/>
    <x v="91"/>
    <s v="OIRM CAPITAL PROJECTS"/>
    <s v="Default"/>
  </r>
  <r>
    <x v="1"/>
    <x v="91"/>
    <x v="11"/>
    <s v="39753"/>
    <s v="0000000"/>
    <x v="1"/>
    <x v="1"/>
    <s v="CONTRIB ITS"/>
    <s v="R3000-REVENUE"/>
    <s v="R3900-OTHER FINANCING SOURCES"/>
    <m/>
    <n v="0"/>
    <n v="0"/>
    <n v="-1877557.46"/>
    <n v="0"/>
    <n v="1877557.46"/>
    <s v="N/A"/>
    <n v="0"/>
    <n v="0"/>
    <n v="0"/>
    <n v="0"/>
    <n v="0"/>
    <n v="0"/>
    <n v="0"/>
    <n v="0"/>
    <n v="-1877557.46"/>
    <n v="0"/>
    <n v="0"/>
    <n v="0"/>
    <n v="0"/>
    <s v="OIRM CAPITAL PROJECTS"/>
    <x v="91"/>
    <s v="OIRM CAPITAL PROJECTS"/>
    <s v="Default"/>
  </r>
  <r>
    <x v="1"/>
    <x v="91"/>
    <x v="11"/>
    <s v="39796"/>
    <s v="0000000"/>
    <x v="0"/>
    <x v="1"/>
    <s v="CONTRIB OTHER FUNDS"/>
    <s v="R3000-REVENUE"/>
    <s v="R3900-OTHER FINANCING SOURCES"/>
    <m/>
    <n v="0"/>
    <n v="0"/>
    <n v="-500000"/>
    <n v="0"/>
    <n v="500000"/>
    <s v="N/A"/>
    <n v="0"/>
    <n v="0"/>
    <n v="0"/>
    <n v="0"/>
    <n v="0"/>
    <n v="0"/>
    <n v="0"/>
    <n v="0"/>
    <n v="0"/>
    <n v="0"/>
    <n v="0"/>
    <n v="-500000"/>
    <n v="0"/>
    <s v="OIRM CAPITAL PROJECTS"/>
    <x v="91"/>
    <s v="OIRM CAPITAL PROJECTS"/>
    <s v="Default"/>
  </r>
  <r>
    <x v="1"/>
    <x v="91"/>
    <x v="11"/>
    <s v="39796"/>
    <s v="0000000"/>
    <x v="1"/>
    <x v="1"/>
    <s v="CONTRIB OTHER FUNDS"/>
    <s v="R3000-REVENUE"/>
    <s v="R3900-OTHER FINANCING SOURCES"/>
    <m/>
    <n v="0"/>
    <n v="0"/>
    <n v="0"/>
    <n v="0"/>
    <n v="0"/>
    <s v="N/A"/>
    <n v="0"/>
    <n v="0"/>
    <n v="0"/>
    <n v="0"/>
    <n v="0"/>
    <n v="0"/>
    <n v="0"/>
    <n v="0"/>
    <n v="0"/>
    <n v="0"/>
    <n v="0"/>
    <n v="0"/>
    <n v="0"/>
    <s v="OIRM CAPITAL PROJECTS"/>
    <x v="91"/>
    <s v="OIRM CAPITAL PROJECTS"/>
    <s v="Default"/>
  </r>
  <r>
    <x v="1"/>
    <x v="91"/>
    <x v="11"/>
    <s v="52181"/>
    <s v="5188000"/>
    <x v="1"/>
    <x v="0"/>
    <s v="INVENTORY EQUIP 5K UNDER"/>
    <s v="50000-PROGRAM EXPENDITURE BUDGET"/>
    <s v="52000-SUPPLIES"/>
    <m/>
    <n v="0"/>
    <n v="0"/>
    <n v="9956.23"/>
    <n v="0"/>
    <n v="-9956.23"/>
    <s v="N/A"/>
    <n v="0"/>
    <n v="0"/>
    <n v="0"/>
    <n v="0"/>
    <n v="0"/>
    <n v="0"/>
    <n v="9956.23"/>
    <n v="0"/>
    <n v="0"/>
    <n v="0"/>
    <n v="0"/>
    <n v="0"/>
    <n v="0"/>
    <s v="OIRM CAPITAL PROJECTS"/>
    <x v="91"/>
    <s v="OIRM CAPITAL PROJECTS"/>
    <s v="DATA PROCESSING"/>
  </r>
  <r>
    <x v="1"/>
    <x v="91"/>
    <x v="11"/>
    <s v="52189"/>
    <s v="5188000"/>
    <x v="1"/>
    <x v="0"/>
    <s v="SOFTWARE NONCAP"/>
    <s v="50000-PROGRAM EXPENDITURE BUDGET"/>
    <s v="52000-SUPPLIES"/>
    <m/>
    <n v="0"/>
    <n v="0"/>
    <n v="91770.52"/>
    <n v="0"/>
    <n v="-91770.52"/>
    <s v="N/A"/>
    <n v="0"/>
    <n v="0"/>
    <n v="0"/>
    <n v="0"/>
    <n v="0"/>
    <n v="0"/>
    <n v="36116.06"/>
    <n v="0"/>
    <n v="0"/>
    <n v="35931.050000000003"/>
    <n v="0"/>
    <n v="19723.41"/>
    <n v="0"/>
    <s v="OIRM CAPITAL PROJECTS"/>
    <x v="91"/>
    <s v="OIRM CAPITAL PROJECTS"/>
    <s v="DATA PROCESSING"/>
  </r>
  <r>
    <x v="1"/>
    <x v="91"/>
    <x v="11"/>
    <s v="52190"/>
    <s v="5188000"/>
    <x v="1"/>
    <x v="0"/>
    <s v="SUPPLIES IT"/>
    <s v="50000-PROGRAM EXPENDITURE BUDGET"/>
    <s v="52000-SUPPLIES"/>
    <m/>
    <n v="0"/>
    <n v="0"/>
    <n v="9872.7800000000007"/>
    <n v="0"/>
    <n v="-9872.7800000000007"/>
    <s v="N/A"/>
    <n v="0"/>
    <n v="0"/>
    <n v="0"/>
    <n v="0"/>
    <n v="0"/>
    <n v="0"/>
    <n v="9872.7800000000007"/>
    <n v="0"/>
    <n v="0"/>
    <n v="0"/>
    <n v="0"/>
    <n v="0"/>
    <n v="0"/>
    <s v="OIRM CAPITAL PROJECTS"/>
    <x v="91"/>
    <s v="OIRM CAPITAL PROJECTS"/>
    <s v="DATA PROCESSING"/>
  </r>
  <r>
    <x v="1"/>
    <x v="91"/>
    <x v="11"/>
    <s v="53104"/>
    <s v="5188000"/>
    <x v="1"/>
    <x v="0"/>
    <s v="CONSULTANT SERVICES"/>
    <s v="50000-PROGRAM EXPENDITURE BUDGET"/>
    <s v="53000-SERVICES-OTHER CHARGES"/>
    <m/>
    <n v="0"/>
    <n v="0"/>
    <n v="3993.86"/>
    <n v="0"/>
    <n v="-3993.86"/>
    <s v="N/A"/>
    <n v="0"/>
    <n v="0"/>
    <n v="0"/>
    <n v="0"/>
    <n v="0"/>
    <n v="0"/>
    <n v="0"/>
    <n v="0"/>
    <n v="0"/>
    <n v="3993.86"/>
    <n v="0"/>
    <n v="0"/>
    <n v="0"/>
    <s v="OIRM CAPITAL PROJECTS"/>
    <x v="91"/>
    <s v="OIRM CAPITAL PROJECTS"/>
    <s v="DATA PROCESSING"/>
  </r>
  <r>
    <x v="1"/>
    <x v="91"/>
    <x v="11"/>
    <s v="53120"/>
    <s v="5188000"/>
    <x v="1"/>
    <x v="0"/>
    <s v="MISCELLANEOUS SERVICES"/>
    <s v="50000-PROGRAM EXPENDITURE BUDGET"/>
    <s v="53000-SERVICES-OTHER CHARGES"/>
    <m/>
    <n v="0"/>
    <n v="0"/>
    <n v="448.98"/>
    <n v="0"/>
    <n v="-448.98"/>
    <s v="N/A"/>
    <n v="0"/>
    <n v="0"/>
    <n v="0"/>
    <n v="0"/>
    <n v="0"/>
    <n v="0"/>
    <n v="162.65"/>
    <n v="0"/>
    <n v="0"/>
    <n v="286.33"/>
    <n v="0"/>
    <n v="0"/>
    <n v="0"/>
    <s v="OIRM CAPITAL PROJECTS"/>
    <x v="91"/>
    <s v="OIRM CAPITAL PROJECTS"/>
    <s v="DATA PROCESSING"/>
  </r>
  <r>
    <x v="1"/>
    <x v="91"/>
    <x v="11"/>
    <s v="53611"/>
    <s v="5188000"/>
    <x v="1"/>
    <x v="0"/>
    <s v="SERVICES REPAIR MAINTENANCE IT EQUIP"/>
    <s v="50000-PROGRAM EXPENDITURE BUDGET"/>
    <s v="53000-SERVICES-OTHER CHARGES"/>
    <m/>
    <n v="0"/>
    <n v="0"/>
    <n v="29601.11"/>
    <n v="0"/>
    <n v="-29601.11"/>
    <s v="N/A"/>
    <n v="0"/>
    <n v="0"/>
    <n v="0"/>
    <n v="0"/>
    <n v="0"/>
    <n v="0"/>
    <n v="0"/>
    <n v="0"/>
    <n v="0"/>
    <n v="29601.11"/>
    <n v="0"/>
    <n v="0"/>
    <n v="0"/>
    <s v="OIRM CAPITAL PROJECTS"/>
    <x v="91"/>
    <s v="OIRM CAPITAL PROJECTS"/>
    <s v="DATA PROCESSING"/>
  </r>
  <r>
    <x v="1"/>
    <x v="91"/>
    <x v="11"/>
    <s v="53808"/>
    <s v="5188000"/>
    <x v="0"/>
    <x v="0"/>
    <s v="TAXES ASSESSMENTS MISC"/>
    <s v="50000-PROGRAM EXPENDITURE BUDGET"/>
    <s v="53000-SERVICES-OTHER CHARGES"/>
    <m/>
    <n v="0"/>
    <n v="0"/>
    <n v="346.56"/>
    <n v="0"/>
    <n v="-346.56"/>
    <s v="N/A"/>
    <n v="0"/>
    <n v="0"/>
    <n v="0"/>
    <n v="0"/>
    <n v="0"/>
    <n v="0"/>
    <n v="0"/>
    <n v="0"/>
    <n v="0"/>
    <n v="0"/>
    <n v="0"/>
    <n v="346.56"/>
    <n v="0"/>
    <s v="OIRM CAPITAL PROJECTS"/>
    <x v="91"/>
    <s v="OIRM CAPITAL PROJECTS"/>
    <s v="DATA PROCESSING"/>
  </r>
  <r>
    <x v="1"/>
    <x v="91"/>
    <x v="11"/>
    <s v="53808"/>
    <s v="5188000"/>
    <x v="1"/>
    <x v="0"/>
    <s v="TAXES ASSESSMENTS MISC"/>
    <s v="50000-PROGRAM EXPENDITURE BUDGET"/>
    <s v="53000-SERVICES-OTHER CHARGES"/>
    <m/>
    <n v="0"/>
    <n v="0"/>
    <n v="0"/>
    <n v="0"/>
    <n v="0"/>
    <s v="N/A"/>
    <n v="0"/>
    <n v="0"/>
    <n v="0"/>
    <n v="0"/>
    <n v="0"/>
    <n v="0"/>
    <n v="0"/>
    <n v="0"/>
    <n v="0"/>
    <n v="0"/>
    <n v="0"/>
    <n v="0"/>
    <n v="0"/>
    <s v="OIRM CAPITAL PROJECTS"/>
    <x v="91"/>
    <s v="OIRM CAPITAL PROJECTS"/>
    <s v="DATA PROCESSING"/>
  </r>
  <r>
    <x v="1"/>
    <x v="91"/>
    <x v="11"/>
    <s v="53890"/>
    <s v="5188000"/>
    <x v="0"/>
    <x v="0"/>
    <s v="MISC SERVICES CHARGES"/>
    <s v="50000-PROGRAM EXPENDITURE BUDGET"/>
    <s v="53000-SERVICES-OTHER CHARGES"/>
    <m/>
    <n v="0"/>
    <n v="0"/>
    <n v="3648"/>
    <n v="0"/>
    <n v="-3648"/>
    <s v="N/A"/>
    <n v="0"/>
    <n v="0"/>
    <n v="0"/>
    <n v="0"/>
    <n v="0"/>
    <n v="0"/>
    <n v="0"/>
    <n v="0"/>
    <n v="0"/>
    <n v="0"/>
    <n v="0"/>
    <n v="3648"/>
    <n v="0"/>
    <s v="OIRM CAPITAL PROJECTS"/>
    <x v="91"/>
    <s v="OIRM CAPITAL PROJECTS"/>
    <s v="DATA PROCESSING"/>
  </r>
  <r>
    <x v="1"/>
    <x v="91"/>
    <x v="11"/>
    <s v="53890"/>
    <s v="5188000"/>
    <x v="1"/>
    <x v="0"/>
    <s v="MISC SERVICES CHARGES"/>
    <s v="50000-PROGRAM EXPENDITURE BUDGET"/>
    <s v="53000-SERVICES-OTHER CHARGES"/>
    <m/>
    <n v="0"/>
    <n v="0"/>
    <n v="12905.34"/>
    <n v="0"/>
    <n v="-12905.34"/>
    <s v="N/A"/>
    <n v="0"/>
    <n v="0"/>
    <n v="0"/>
    <n v="0"/>
    <n v="0"/>
    <n v="0"/>
    <n v="10869.41"/>
    <n v="0"/>
    <n v="0"/>
    <n v="62.92"/>
    <n v="0"/>
    <n v="1973.01"/>
    <n v="0"/>
    <s v="OIRM CAPITAL PROJECTS"/>
    <x v="91"/>
    <s v="OIRM CAPITAL PROJECTS"/>
    <s v="DATA PROCESSING"/>
  </r>
  <r>
    <x v="1"/>
    <x v="91"/>
    <x v="11"/>
    <s v="53892"/>
    <s v="5188000"/>
    <x v="1"/>
    <x v="0"/>
    <s v="TRAINING IT"/>
    <s v="50000-PROGRAM EXPENDITURE BUDGET"/>
    <s v="53000-SERVICES-OTHER CHARGES"/>
    <m/>
    <n v="0"/>
    <n v="0"/>
    <n v="15000"/>
    <n v="0"/>
    <n v="-15000"/>
    <s v="N/A"/>
    <n v="0"/>
    <n v="0"/>
    <n v="0"/>
    <n v="0"/>
    <n v="0"/>
    <n v="0"/>
    <n v="0"/>
    <n v="0"/>
    <n v="0"/>
    <n v="10500"/>
    <n v="0"/>
    <n v="4500"/>
    <n v="0"/>
    <s v="OIRM CAPITAL PROJECTS"/>
    <x v="91"/>
    <s v="OIRM CAPITAL PROJECTS"/>
    <s v="DATA PROCESSING"/>
  </r>
  <r>
    <x v="1"/>
    <x v="91"/>
    <x v="11"/>
    <s v="55023"/>
    <s v="5188000"/>
    <x v="1"/>
    <x v="0"/>
    <s v="ITS NEW DEVELOPMENT"/>
    <s v="50000-PROGRAM EXPENDITURE BUDGET"/>
    <s v="55000-INTRAGOVERNMENTAL SERVICES"/>
    <m/>
    <n v="0"/>
    <n v="0"/>
    <n v="153757.98000000001"/>
    <n v="0"/>
    <n v="-153757.98000000001"/>
    <s v="N/A"/>
    <n v="0"/>
    <n v="0"/>
    <n v="0"/>
    <n v="0"/>
    <n v="0"/>
    <n v="0"/>
    <n v="103821.6"/>
    <n v="0"/>
    <n v="0"/>
    <n v="33290.92"/>
    <n v="0"/>
    <n v="16645.46"/>
    <n v="0"/>
    <s v="OIRM CAPITAL PROJECTS"/>
    <x v="91"/>
    <s v="OIRM CAPITAL PROJECTS"/>
    <s v="DATA PROCESSING"/>
  </r>
  <r>
    <x v="1"/>
    <x v="91"/>
    <x v="11"/>
    <s v="55253"/>
    <s v="5188000"/>
    <x v="0"/>
    <x v="0"/>
    <s v="SYSTEMS SERVICES SVC"/>
    <s v="50000-PROGRAM EXPENDITURE BUDGET"/>
    <s v="55000-INTRAGOVERNMENTAL SERVICES"/>
    <m/>
    <n v="0"/>
    <n v="0"/>
    <n v="71408.19"/>
    <n v="0"/>
    <n v="-71408.19"/>
    <s v="N/A"/>
    <n v="0"/>
    <n v="0"/>
    <n v="0"/>
    <n v="0"/>
    <n v="0"/>
    <n v="0"/>
    <n v="0"/>
    <n v="0"/>
    <n v="0"/>
    <n v="12175.59"/>
    <n v="0"/>
    <n v="59232.6"/>
    <n v="0"/>
    <s v="OIRM CAPITAL PROJECTS"/>
    <x v="91"/>
    <s v="OIRM CAPITAL PROJECTS"/>
    <s v="DATA PROCESSING"/>
  </r>
  <r>
    <x v="1"/>
    <x v="91"/>
    <x v="11"/>
    <s v="55253"/>
    <s v="5188000"/>
    <x v="1"/>
    <x v="0"/>
    <s v="SYSTEMS SERVICES SVC"/>
    <s v="50000-PROGRAM EXPENDITURE BUDGET"/>
    <s v="55000-INTRAGOVERNMENTAL SERVICES"/>
    <m/>
    <n v="0"/>
    <n v="0"/>
    <n v="0"/>
    <n v="0"/>
    <n v="0"/>
    <s v="N/A"/>
    <n v="0"/>
    <n v="0"/>
    <n v="0"/>
    <n v="0"/>
    <n v="0"/>
    <n v="0"/>
    <n v="0"/>
    <n v="0"/>
    <n v="0"/>
    <n v="0"/>
    <n v="0"/>
    <n v="0"/>
    <n v="0"/>
    <s v="OIRM CAPITAL PROJECTS"/>
    <x v="91"/>
    <s v="OIRM CAPITAL PROJECTS"/>
    <s v="DATA PROCESSING"/>
  </r>
  <r>
    <x v="1"/>
    <x v="91"/>
    <x v="27"/>
    <s v="52110"/>
    <s v="5188000"/>
    <x v="1"/>
    <x v="0"/>
    <s v="OFFICE SUPPLIES"/>
    <s v="50000-PROGRAM EXPENDITURE BUDGET"/>
    <s v="52000-SUPPLIES"/>
    <m/>
    <n v="0"/>
    <n v="0"/>
    <n v="9085.98"/>
    <n v="0"/>
    <n v="-9085.98"/>
    <s v="N/A"/>
    <n v="0"/>
    <n v="0"/>
    <n v="0"/>
    <n v="0"/>
    <n v="0"/>
    <n v="0"/>
    <n v="0"/>
    <n v="0"/>
    <n v="0"/>
    <n v="0"/>
    <n v="0"/>
    <n v="9085.98"/>
    <n v="0"/>
    <s v="OIRM CAPITAL PROJECTS"/>
    <x v="91"/>
    <s v="DES ABT OIRM IT CAPITAL"/>
    <s v="DATA PROCESSING"/>
  </r>
  <r>
    <x v="1"/>
    <x v="91"/>
    <x v="27"/>
    <s v="56741"/>
    <s v="5188000"/>
    <x v="0"/>
    <x v="0"/>
    <s v="EDP HARDWARE"/>
    <s v="50000-PROGRAM EXPENDITURE BUDGET"/>
    <s v="56000-CAPITAL OUTLAY"/>
    <m/>
    <n v="0"/>
    <n v="0"/>
    <n v="139825.23000000001"/>
    <n v="174470.56"/>
    <n v="-314295.78999999998"/>
    <s v="N/A"/>
    <n v="0"/>
    <n v="0"/>
    <n v="0"/>
    <n v="0"/>
    <n v="0"/>
    <n v="0"/>
    <n v="0"/>
    <n v="0"/>
    <n v="126688.25"/>
    <n v="13136.98"/>
    <n v="0"/>
    <n v="0"/>
    <n v="0"/>
    <s v="OIRM CAPITAL PROJECTS"/>
    <x v="91"/>
    <s v="DES ABT OIRM IT CAPITAL"/>
    <s v="DATA PROCESSING"/>
  </r>
  <r>
    <x v="1"/>
    <x v="91"/>
    <x v="27"/>
    <s v="56741"/>
    <s v="5188000"/>
    <x v="1"/>
    <x v="0"/>
    <s v="EDP HARDWARE"/>
    <s v="50000-PROGRAM EXPENDITURE BUDGET"/>
    <s v="56000-CAPITAL OUTLAY"/>
    <m/>
    <n v="0"/>
    <n v="0"/>
    <n v="1079231.01"/>
    <n v="-115678.51000000001"/>
    <n v="-963552.5"/>
    <s v="N/A"/>
    <n v="0"/>
    <n v="250264.67"/>
    <n v="0"/>
    <n v="0"/>
    <n v="89631.2"/>
    <n v="29396.02"/>
    <n v="614743.26"/>
    <n v="0"/>
    <n v="80543.22"/>
    <n v="15194.67"/>
    <n v="-542.03"/>
    <n v="0"/>
    <n v="0"/>
    <s v="OIRM CAPITAL PROJECTS"/>
    <x v="91"/>
    <s v="DES ABT OIRM IT CAPITAL"/>
    <s v="DATA PROCESSING"/>
  </r>
  <r>
    <x v="1"/>
    <x v="91"/>
    <x v="2"/>
    <s v="52110"/>
    <s v="5188000"/>
    <x v="1"/>
    <x v="0"/>
    <s v="OFFICE SUPPLIES"/>
    <s v="50000-PROGRAM EXPENDITURE BUDGET"/>
    <s v="52000-SUPPLIES"/>
    <m/>
    <n v="0"/>
    <n v="0"/>
    <n v="-9085.98"/>
    <n v="0"/>
    <n v="9085.98"/>
    <s v="N/A"/>
    <n v="0"/>
    <n v="0"/>
    <n v="0"/>
    <n v="0"/>
    <n v="0"/>
    <n v="0"/>
    <n v="0"/>
    <n v="0"/>
    <n v="0"/>
    <n v="0"/>
    <n v="0"/>
    <n v="0"/>
    <n v="-9085.98"/>
    <s v="OIRM CAPITAL PROJECTS"/>
    <x v="91"/>
    <s v="GAAP ADJUSTMENTS"/>
    <s v="DATA PROCESSING"/>
  </r>
  <r>
    <x v="1"/>
    <x v="91"/>
    <x v="2"/>
    <s v="52181"/>
    <s v="5188000"/>
    <x v="1"/>
    <x v="0"/>
    <s v="INVENTORY EQUIP 5K UNDER"/>
    <s v="50000-PROGRAM EXPENDITURE BUDGET"/>
    <s v="52000-SUPPLIES"/>
    <m/>
    <n v="0"/>
    <n v="0"/>
    <n v="-9956.23"/>
    <n v="0"/>
    <n v="9956.23"/>
    <s v="N/A"/>
    <n v="0"/>
    <n v="0"/>
    <n v="0"/>
    <n v="0"/>
    <n v="0"/>
    <n v="0"/>
    <n v="0"/>
    <n v="0"/>
    <n v="0"/>
    <n v="0"/>
    <n v="0"/>
    <n v="0"/>
    <n v="-9956.23"/>
    <s v="OIRM CAPITAL PROJECTS"/>
    <x v="91"/>
    <s v="GAAP ADJUSTMENTS"/>
    <s v="DATA PROCESSING"/>
  </r>
  <r>
    <x v="1"/>
    <x v="91"/>
    <x v="2"/>
    <s v="52189"/>
    <s v="5188000"/>
    <x v="1"/>
    <x v="0"/>
    <s v="SOFTWARE NONCAP"/>
    <s v="50000-PROGRAM EXPENDITURE BUDGET"/>
    <s v="52000-SUPPLIES"/>
    <m/>
    <n v="0"/>
    <n v="0"/>
    <n v="-91770.52"/>
    <n v="0"/>
    <n v="91770.52"/>
    <s v="N/A"/>
    <n v="0"/>
    <n v="0"/>
    <n v="0"/>
    <n v="0"/>
    <n v="0"/>
    <n v="0"/>
    <n v="0"/>
    <n v="0"/>
    <n v="0"/>
    <n v="0"/>
    <n v="0"/>
    <n v="0"/>
    <n v="-91770.52"/>
    <s v="OIRM CAPITAL PROJECTS"/>
    <x v="91"/>
    <s v="GAAP ADJUSTMENTS"/>
    <s v="DATA PROCESSING"/>
  </r>
  <r>
    <x v="1"/>
    <x v="91"/>
    <x v="2"/>
    <s v="52190"/>
    <s v="5188000"/>
    <x v="1"/>
    <x v="0"/>
    <s v="SUPPLIES IT"/>
    <s v="50000-PROGRAM EXPENDITURE BUDGET"/>
    <s v="52000-SUPPLIES"/>
    <m/>
    <n v="0"/>
    <n v="0"/>
    <n v="-9872.7800000000007"/>
    <n v="0"/>
    <n v="9872.7800000000007"/>
    <s v="N/A"/>
    <n v="0"/>
    <n v="0"/>
    <n v="0"/>
    <n v="0"/>
    <n v="0"/>
    <n v="0"/>
    <n v="0"/>
    <n v="0"/>
    <n v="0"/>
    <n v="0"/>
    <n v="0"/>
    <n v="0"/>
    <n v="-9872.7800000000007"/>
    <s v="OIRM CAPITAL PROJECTS"/>
    <x v="91"/>
    <s v="GAAP ADJUSTMENTS"/>
    <s v="DATA PROCESSING"/>
  </r>
  <r>
    <x v="1"/>
    <x v="91"/>
    <x v="2"/>
    <s v="53104"/>
    <s v="5188000"/>
    <x v="1"/>
    <x v="0"/>
    <s v="CONSULTANT SERVICES"/>
    <s v="50000-PROGRAM EXPENDITURE BUDGET"/>
    <s v="53000-SERVICES-OTHER CHARGES"/>
    <m/>
    <n v="0"/>
    <n v="0"/>
    <n v="-3993.86"/>
    <n v="0"/>
    <n v="3993.86"/>
    <s v="N/A"/>
    <n v="0"/>
    <n v="0"/>
    <n v="0"/>
    <n v="0"/>
    <n v="0"/>
    <n v="0"/>
    <n v="0"/>
    <n v="0"/>
    <n v="0"/>
    <n v="0"/>
    <n v="0"/>
    <n v="0"/>
    <n v="-3993.86"/>
    <s v="OIRM CAPITAL PROJECTS"/>
    <x v="91"/>
    <s v="GAAP ADJUSTMENTS"/>
    <s v="DATA PROCESSING"/>
  </r>
  <r>
    <x v="1"/>
    <x v="91"/>
    <x v="2"/>
    <s v="53120"/>
    <s v="5188000"/>
    <x v="1"/>
    <x v="0"/>
    <s v="MISCELLANEOUS SERVICES"/>
    <s v="50000-PROGRAM EXPENDITURE BUDGET"/>
    <s v="53000-SERVICES-OTHER CHARGES"/>
    <m/>
    <n v="0"/>
    <n v="0"/>
    <n v="-448.98"/>
    <n v="0"/>
    <n v="448.98"/>
    <s v="N/A"/>
    <n v="0"/>
    <n v="0"/>
    <n v="0"/>
    <n v="0"/>
    <n v="0"/>
    <n v="0"/>
    <n v="0"/>
    <n v="0"/>
    <n v="0"/>
    <n v="0"/>
    <n v="0"/>
    <n v="0"/>
    <n v="-448.98"/>
    <s v="OIRM CAPITAL PROJECTS"/>
    <x v="91"/>
    <s v="GAAP ADJUSTMENTS"/>
    <s v="DATA PROCESSING"/>
  </r>
  <r>
    <x v="1"/>
    <x v="91"/>
    <x v="2"/>
    <s v="53611"/>
    <s v="5188000"/>
    <x v="1"/>
    <x v="0"/>
    <s v="SERVICES REPAIR MAINTENANCE IT EQUIP"/>
    <s v="50000-PROGRAM EXPENDITURE BUDGET"/>
    <s v="53000-SERVICES-OTHER CHARGES"/>
    <m/>
    <n v="0"/>
    <n v="0"/>
    <n v="-29601.11"/>
    <n v="0"/>
    <n v="29601.11"/>
    <s v="N/A"/>
    <n v="0"/>
    <n v="0"/>
    <n v="0"/>
    <n v="0"/>
    <n v="0"/>
    <n v="0"/>
    <n v="0"/>
    <n v="0"/>
    <n v="0"/>
    <n v="0"/>
    <n v="0"/>
    <n v="0"/>
    <n v="-29601.11"/>
    <s v="OIRM CAPITAL PROJECTS"/>
    <x v="91"/>
    <s v="GAAP ADJUSTMENTS"/>
    <s v="DATA PROCESSING"/>
  </r>
  <r>
    <x v="1"/>
    <x v="91"/>
    <x v="2"/>
    <s v="53812"/>
    <s v="5188000"/>
    <x v="0"/>
    <x v="0"/>
    <s v="LICENSES FEES"/>
    <s v="50000-PROGRAM EXPENDITURE BUDGET"/>
    <s v="53000-SERVICES-OTHER CHARGES"/>
    <m/>
    <n v="0"/>
    <n v="0"/>
    <n v="-3994.56"/>
    <n v="0"/>
    <n v="3994.56"/>
    <s v="N/A"/>
    <n v="0"/>
    <n v="0"/>
    <n v="0"/>
    <n v="0"/>
    <n v="0"/>
    <n v="0"/>
    <n v="0"/>
    <n v="0"/>
    <n v="0"/>
    <n v="0"/>
    <n v="0"/>
    <n v="0"/>
    <n v="-3994.56"/>
    <s v="OIRM CAPITAL PROJECTS"/>
    <x v="91"/>
    <s v="GAAP ADJUSTMENTS"/>
    <s v="DATA PROCESSING"/>
  </r>
  <r>
    <x v="1"/>
    <x v="91"/>
    <x v="2"/>
    <s v="53812"/>
    <s v="5188000"/>
    <x v="1"/>
    <x v="0"/>
    <s v="LICENSES FEES"/>
    <s v="50000-PROGRAM EXPENDITURE BUDGET"/>
    <s v="53000-SERVICES-OTHER CHARGES"/>
    <m/>
    <n v="0"/>
    <n v="0"/>
    <n v="0"/>
    <n v="0"/>
    <n v="0"/>
    <s v="N/A"/>
    <n v="0"/>
    <n v="0"/>
    <n v="0"/>
    <n v="0"/>
    <n v="0"/>
    <n v="0"/>
    <n v="0"/>
    <n v="0"/>
    <n v="0"/>
    <n v="0"/>
    <n v="0"/>
    <n v="0"/>
    <n v="0"/>
    <s v="OIRM CAPITAL PROJECTS"/>
    <x v="91"/>
    <s v="GAAP ADJUSTMENTS"/>
    <s v="DATA PROCESSING"/>
  </r>
  <r>
    <x v="1"/>
    <x v="91"/>
    <x v="2"/>
    <s v="53890"/>
    <s v="5188000"/>
    <x v="1"/>
    <x v="0"/>
    <s v="MISC SERVICES CHARGES"/>
    <s v="50000-PROGRAM EXPENDITURE BUDGET"/>
    <s v="53000-SERVICES-OTHER CHARGES"/>
    <m/>
    <n v="0"/>
    <n v="0"/>
    <n v="-12905.34"/>
    <n v="0"/>
    <n v="12905.34"/>
    <s v="N/A"/>
    <n v="0"/>
    <n v="0"/>
    <n v="0"/>
    <n v="0"/>
    <n v="0"/>
    <n v="0"/>
    <n v="0"/>
    <n v="0"/>
    <n v="0"/>
    <n v="0"/>
    <n v="0"/>
    <n v="0"/>
    <n v="-12905.34"/>
    <s v="OIRM CAPITAL PROJECTS"/>
    <x v="91"/>
    <s v="GAAP ADJUSTMENTS"/>
    <s v="DATA PROCESSING"/>
  </r>
  <r>
    <x v="1"/>
    <x v="91"/>
    <x v="2"/>
    <s v="53892"/>
    <s v="5188000"/>
    <x v="1"/>
    <x v="0"/>
    <s v="TRAINING IT"/>
    <s v="50000-PROGRAM EXPENDITURE BUDGET"/>
    <s v="53000-SERVICES-OTHER CHARGES"/>
    <m/>
    <n v="0"/>
    <n v="0"/>
    <n v="-15000"/>
    <n v="0"/>
    <n v="15000"/>
    <s v="N/A"/>
    <n v="0"/>
    <n v="0"/>
    <n v="0"/>
    <n v="0"/>
    <n v="0"/>
    <n v="0"/>
    <n v="0"/>
    <n v="0"/>
    <n v="0"/>
    <n v="0"/>
    <n v="0"/>
    <n v="0"/>
    <n v="-15000"/>
    <s v="OIRM CAPITAL PROJECTS"/>
    <x v="91"/>
    <s v="GAAP ADJUSTMENTS"/>
    <s v="DATA PROCESSING"/>
  </r>
  <r>
    <x v="1"/>
    <x v="91"/>
    <x v="2"/>
    <s v="55023"/>
    <s v="5188000"/>
    <x v="1"/>
    <x v="0"/>
    <s v="ITS NEW DEVELOPMENT"/>
    <s v="50000-PROGRAM EXPENDITURE BUDGET"/>
    <s v="55000-INTRAGOVERNMENTAL SERVICES"/>
    <m/>
    <n v="0"/>
    <n v="0"/>
    <n v="-153757.98000000001"/>
    <n v="0"/>
    <n v="153757.98000000001"/>
    <s v="N/A"/>
    <n v="0"/>
    <n v="0"/>
    <n v="0"/>
    <n v="0"/>
    <n v="0"/>
    <n v="0"/>
    <n v="0"/>
    <n v="0"/>
    <n v="0"/>
    <n v="0"/>
    <n v="0"/>
    <n v="0"/>
    <n v="-153757.98000000001"/>
    <s v="OIRM CAPITAL PROJECTS"/>
    <x v="91"/>
    <s v="GAAP ADJUSTMENTS"/>
    <s v="DATA PROCESSING"/>
  </r>
  <r>
    <x v="1"/>
    <x v="91"/>
    <x v="2"/>
    <s v="55050"/>
    <s v="5188000"/>
    <x v="0"/>
    <x v="0"/>
    <s v="ROAD EQUIP ER R"/>
    <s v="50000-PROGRAM EXPENDITURE BUDGET"/>
    <s v="55000-INTRAGOVERNMENTAL SERVICES"/>
    <m/>
    <n v="0"/>
    <n v="0"/>
    <n v="-71408.19"/>
    <n v="0"/>
    <n v="71408.19"/>
    <s v="N/A"/>
    <n v="0"/>
    <n v="0"/>
    <n v="0"/>
    <n v="0"/>
    <n v="0"/>
    <n v="0"/>
    <n v="0"/>
    <n v="0"/>
    <n v="0"/>
    <n v="0"/>
    <n v="0"/>
    <n v="0"/>
    <n v="-71408.19"/>
    <s v="OIRM CAPITAL PROJECTS"/>
    <x v="91"/>
    <s v="GAAP ADJUSTMENTS"/>
    <s v="DATA PROCESSING"/>
  </r>
  <r>
    <x v="1"/>
    <x v="91"/>
    <x v="2"/>
    <s v="55050"/>
    <s v="5188000"/>
    <x v="1"/>
    <x v="0"/>
    <s v="ROAD EQUIP ER R"/>
    <s v="50000-PROGRAM EXPENDITURE BUDGET"/>
    <s v="55000-INTRAGOVERNMENTAL SERVICES"/>
    <m/>
    <n v="0"/>
    <n v="0"/>
    <n v="0"/>
    <n v="0"/>
    <n v="0"/>
    <s v="N/A"/>
    <n v="0"/>
    <n v="0"/>
    <n v="0"/>
    <n v="0"/>
    <n v="0"/>
    <n v="0"/>
    <n v="0"/>
    <n v="0"/>
    <n v="0"/>
    <n v="0"/>
    <n v="0"/>
    <n v="0"/>
    <n v="0"/>
    <s v="OIRM CAPITAL PROJECTS"/>
    <x v="91"/>
    <s v="GAAP ADJUSTMENTS"/>
    <s v="DATA PROCESSING"/>
  </r>
  <r>
    <x v="1"/>
    <x v="91"/>
    <x v="2"/>
    <s v="56741"/>
    <s v="5188000"/>
    <x v="0"/>
    <x v="0"/>
    <s v="EDP HARDWARE"/>
    <s v="50000-PROGRAM EXPENDITURE BUDGET"/>
    <s v="56000-CAPITAL OUTLAY"/>
    <m/>
    <n v="0"/>
    <n v="0"/>
    <n v="-314295.78999999998"/>
    <n v="0"/>
    <n v="314295.78999999998"/>
    <s v="N/A"/>
    <n v="0"/>
    <n v="0"/>
    <n v="0"/>
    <n v="0"/>
    <n v="0"/>
    <n v="0"/>
    <n v="0"/>
    <n v="0"/>
    <n v="0"/>
    <n v="0"/>
    <n v="0"/>
    <n v="0"/>
    <n v="-314295.78999999998"/>
    <s v="OIRM CAPITAL PROJECTS"/>
    <x v="91"/>
    <s v="GAAP ADJUSTMENTS"/>
    <s v="DATA PROCESSING"/>
  </r>
  <r>
    <x v="1"/>
    <x v="91"/>
    <x v="2"/>
    <s v="56741"/>
    <s v="5188000"/>
    <x v="1"/>
    <x v="0"/>
    <s v="EDP HARDWARE"/>
    <s v="50000-PROGRAM EXPENDITURE BUDGET"/>
    <s v="56000-CAPITAL OUTLAY"/>
    <m/>
    <n v="0"/>
    <n v="0"/>
    <n v="0"/>
    <n v="0"/>
    <n v="0"/>
    <s v="N/A"/>
    <n v="0"/>
    <n v="0"/>
    <n v="0"/>
    <n v="0"/>
    <n v="0"/>
    <n v="0"/>
    <n v="0"/>
    <n v="0"/>
    <n v="0"/>
    <n v="0"/>
    <n v="0"/>
    <n v="0"/>
    <n v="0"/>
    <s v="OIRM CAPITAL PROJECTS"/>
    <x v="91"/>
    <s v="GAAP ADJUSTMENTS"/>
    <s v="DATA PROCESSING"/>
  </r>
  <r>
    <x v="1"/>
    <x v="92"/>
    <x v="11"/>
    <s v="39113"/>
    <s v="0000000"/>
    <x v="0"/>
    <x v="1"/>
    <s v="GENERAL OBLIGATION BONDS"/>
    <s v="R3000-REVENUE"/>
    <s v="R3900-OTHER FINANCING SOURCES"/>
    <m/>
    <n v="0"/>
    <n v="0"/>
    <n v="-4900000"/>
    <n v="0"/>
    <n v="4900000"/>
    <s v="N/A"/>
    <n v="0"/>
    <n v="0"/>
    <n v="-4900000"/>
    <n v="0"/>
    <n v="0"/>
    <n v="0"/>
    <n v="0"/>
    <n v="0"/>
    <n v="0"/>
    <n v="0"/>
    <n v="0"/>
    <n v="0"/>
    <n v="0"/>
    <s v="OIRM CAPITAL PROJECTS"/>
    <x v="92"/>
    <s v="OIRM CAPITAL PROJECTS"/>
    <s v="Default"/>
  </r>
  <r>
    <x v="1"/>
    <x v="92"/>
    <x v="11"/>
    <s v="39113"/>
    <s v="0000000"/>
    <x v="1"/>
    <x v="1"/>
    <s v="GENERAL OBLIGATION BONDS"/>
    <s v="R3000-REVENUE"/>
    <s v="R3900-OTHER FINANCING SOURCES"/>
    <m/>
    <n v="0"/>
    <n v="0"/>
    <n v="0"/>
    <n v="0"/>
    <n v="0"/>
    <s v="N/A"/>
    <n v="0"/>
    <n v="0"/>
    <n v="0"/>
    <n v="0"/>
    <n v="0"/>
    <n v="0"/>
    <n v="0"/>
    <n v="0"/>
    <n v="0"/>
    <n v="0"/>
    <n v="0"/>
    <n v="0"/>
    <n v="0"/>
    <s v="OIRM CAPITAL PROJECTS"/>
    <x v="92"/>
    <s v="OIRM CAPITAL PROJECTS"/>
    <s v="Default"/>
  </r>
  <r>
    <x v="1"/>
    <x v="92"/>
    <x v="11"/>
    <s v="52190"/>
    <s v="5188000"/>
    <x v="1"/>
    <x v="0"/>
    <s v="SUPPLIES IT"/>
    <s v="50000-PROGRAM EXPENDITURE BUDGET"/>
    <s v="52000-SUPPLIES"/>
    <m/>
    <n v="0"/>
    <n v="0"/>
    <n v="54580.31"/>
    <n v="797.16"/>
    <n v="-55377.47"/>
    <s v="N/A"/>
    <n v="0"/>
    <n v="0"/>
    <n v="0"/>
    <n v="0"/>
    <n v="0"/>
    <n v="0"/>
    <n v="0"/>
    <n v="0"/>
    <n v="0"/>
    <n v="50760.06"/>
    <n v="0"/>
    <n v="3820.25"/>
    <n v="0"/>
    <s v="OIRM CAPITAL PROJECTS"/>
    <x v="92"/>
    <s v="OIRM CAPITAL PROJECTS"/>
    <s v="DATA PROCESSING"/>
  </r>
  <r>
    <x v="1"/>
    <x v="92"/>
    <x v="11"/>
    <s v="53105"/>
    <s v="5188000"/>
    <x v="0"/>
    <x v="0"/>
    <s v="OTHER CONTRACTUAL PROF SVCS"/>
    <s v="50000-PROGRAM EXPENDITURE BUDGET"/>
    <s v="53000-SERVICES-OTHER CHARGES"/>
    <m/>
    <n v="0"/>
    <n v="0"/>
    <n v="391167.95"/>
    <n v="0"/>
    <n v="-391167.95"/>
    <s v="N/A"/>
    <n v="0"/>
    <n v="0"/>
    <n v="0"/>
    <n v="0"/>
    <n v="0"/>
    <n v="0"/>
    <n v="0"/>
    <n v="0"/>
    <n v="383244.53"/>
    <n v="0"/>
    <n v="0"/>
    <n v="7923.42"/>
    <n v="0"/>
    <s v="OIRM CAPITAL PROJECTS"/>
    <x v="92"/>
    <s v="OIRM CAPITAL PROJECTS"/>
    <s v="DATA PROCESSING"/>
  </r>
  <r>
    <x v="1"/>
    <x v="92"/>
    <x v="11"/>
    <s v="53105"/>
    <s v="5188000"/>
    <x v="1"/>
    <x v="0"/>
    <s v="OTHER CONTRACTUAL PROF SVCS"/>
    <s v="50000-PROGRAM EXPENDITURE BUDGET"/>
    <s v="53000-SERVICES-OTHER CHARGES"/>
    <m/>
    <n v="0"/>
    <n v="0"/>
    <n v="0"/>
    <n v="0"/>
    <n v="0"/>
    <s v="N/A"/>
    <n v="0"/>
    <n v="0"/>
    <n v="0"/>
    <n v="0"/>
    <n v="0"/>
    <n v="0"/>
    <n v="0"/>
    <n v="0"/>
    <n v="0"/>
    <n v="0"/>
    <n v="0"/>
    <n v="0"/>
    <n v="0"/>
    <s v="OIRM CAPITAL PROJECTS"/>
    <x v="92"/>
    <s v="OIRM CAPITAL PROJECTS"/>
    <s v="DATA PROCESSING"/>
  </r>
  <r>
    <x v="1"/>
    <x v="92"/>
    <x v="11"/>
    <s v="53108"/>
    <s v="5188000"/>
    <x v="0"/>
    <x v="0"/>
    <s v="CONSTRUCTION CONTRACTS"/>
    <s v="50000-PROGRAM EXPENDITURE BUDGET"/>
    <s v="53000-SERVICES-OTHER CHARGES"/>
    <m/>
    <n v="0"/>
    <n v="0"/>
    <n v="102943.31"/>
    <n v="0"/>
    <n v="-102943.31"/>
    <s v="N/A"/>
    <n v="0"/>
    <n v="0"/>
    <n v="0"/>
    <n v="0"/>
    <n v="0"/>
    <n v="0"/>
    <n v="0"/>
    <n v="0"/>
    <n v="63793.15"/>
    <n v="3915.7200000000003"/>
    <n v="0"/>
    <n v="35234.44"/>
    <n v="0"/>
    <s v="OIRM CAPITAL PROJECTS"/>
    <x v="92"/>
    <s v="OIRM CAPITAL PROJECTS"/>
    <s v="DATA PROCESSING"/>
  </r>
  <r>
    <x v="1"/>
    <x v="92"/>
    <x v="11"/>
    <s v="53108"/>
    <s v="5188000"/>
    <x v="1"/>
    <x v="0"/>
    <s v="CONSTRUCTION CONTRACTS"/>
    <s v="50000-PROGRAM EXPENDITURE BUDGET"/>
    <s v="53000-SERVICES-OTHER CHARGES"/>
    <m/>
    <n v="0"/>
    <n v="0"/>
    <n v="34496.51"/>
    <n v="0"/>
    <n v="-34496.51"/>
    <s v="N/A"/>
    <n v="0"/>
    <n v="0"/>
    <n v="0"/>
    <n v="0"/>
    <n v="0"/>
    <n v="0"/>
    <n v="14053.42"/>
    <n v="0"/>
    <n v="0"/>
    <n v="7877.59"/>
    <n v="0"/>
    <n v="12565.5"/>
    <n v="0"/>
    <s v="OIRM CAPITAL PROJECTS"/>
    <x v="92"/>
    <s v="OIRM CAPITAL PROJECTS"/>
    <s v="DATA PROCESSING"/>
  </r>
  <r>
    <x v="1"/>
    <x v="92"/>
    <x v="11"/>
    <s v="53210"/>
    <s v="5188000"/>
    <x v="0"/>
    <x v="0"/>
    <s v="SERVICES COMMUNICATIONS"/>
    <s v="50000-PROGRAM EXPENDITURE BUDGET"/>
    <s v="53000-SERVICES-OTHER CHARGES"/>
    <m/>
    <n v="0"/>
    <n v="0"/>
    <n v="4200"/>
    <n v="0"/>
    <n v="-4200"/>
    <s v="N/A"/>
    <n v="0"/>
    <n v="0"/>
    <n v="0"/>
    <n v="0"/>
    <n v="0"/>
    <n v="0"/>
    <n v="0"/>
    <n v="0"/>
    <n v="0"/>
    <n v="0"/>
    <n v="0"/>
    <n v="4200"/>
    <n v="0"/>
    <s v="OIRM CAPITAL PROJECTS"/>
    <x v="92"/>
    <s v="OIRM CAPITAL PROJECTS"/>
    <s v="DATA PROCESSING"/>
  </r>
  <r>
    <x v="1"/>
    <x v="92"/>
    <x v="11"/>
    <s v="53210"/>
    <s v="5188000"/>
    <x v="1"/>
    <x v="0"/>
    <s v="SERVICES COMMUNICATIONS"/>
    <s v="50000-PROGRAM EXPENDITURE BUDGET"/>
    <s v="53000-SERVICES-OTHER CHARGES"/>
    <m/>
    <n v="0"/>
    <n v="0"/>
    <n v="3000"/>
    <n v="0"/>
    <n v="-3000"/>
    <s v="N/A"/>
    <n v="0"/>
    <n v="0"/>
    <n v="0"/>
    <n v="0"/>
    <n v="0"/>
    <n v="0"/>
    <n v="3000"/>
    <n v="0"/>
    <n v="0"/>
    <n v="0"/>
    <n v="0"/>
    <n v="0"/>
    <n v="0"/>
    <s v="OIRM CAPITAL PROJECTS"/>
    <x v="92"/>
    <s v="OIRM CAPITAL PROJECTS"/>
    <s v="DATA PROCESSING"/>
  </r>
  <r>
    <x v="1"/>
    <x v="92"/>
    <x v="11"/>
    <s v="53211"/>
    <s v="5188000"/>
    <x v="0"/>
    <x v="0"/>
    <s v="SERVICES COMMUNICATIONS TELEPHONE"/>
    <s v="50000-PROGRAM EXPENDITURE BUDGET"/>
    <s v="53000-SERVICES-OTHER CHARGES"/>
    <m/>
    <n v="0"/>
    <n v="0"/>
    <n v="1200"/>
    <n v="0"/>
    <n v="-1200"/>
    <s v="N/A"/>
    <n v="0"/>
    <n v="0"/>
    <n v="0"/>
    <n v="0"/>
    <n v="0"/>
    <n v="0"/>
    <n v="0"/>
    <n v="0"/>
    <n v="1200"/>
    <n v="0"/>
    <n v="0"/>
    <n v="0"/>
    <n v="0"/>
    <s v="OIRM CAPITAL PROJECTS"/>
    <x v="92"/>
    <s v="OIRM CAPITAL PROJECTS"/>
    <s v="DATA PROCESSING"/>
  </r>
  <r>
    <x v="1"/>
    <x v="92"/>
    <x v="11"/>
    <s v="53211"/>
    <s v="5188000"/>
    <x v="1"/>
    <x v="0"/>
    <s v="SERVICES COMMUNICATIONS TELEPHONE"/>
    <s v="50000-PROGRAM EXPENDITURE BUDGET"/>
    <s v="53000-SERVICES-OTHER CHARGES"/>
    <m/>
    <n v="0"/>
    <n v="0"/>
    <n v="600"/>
    <n v="0"/>
    <n v="-600"/>
    <s v="N/A"/>
    <n v="0"/>
    <n v="0"/>
    <n v="0"/>
    <n v="0"/>
    <n v="0"/>
    <n v="0"/>
    <n v="0"/>
    <n v="0"/>
    <n v="0"/>
    <n v="600"/>
    <n v="0"/>
    <n v="0"/>
    <n v="0"/>
    <s v="OIRM CAPITAL PROJECTS"/>
    <x v="92"/>
    <s v="OIRM CAPITAL PROJECTS"/>
    <s v="DATA PROCESSING"/>
  </r>
  <r>
    <x v="1"/>
    <x v="92"/>
    <x v="11"/>
    <s v="53890"/>
    <s v="5188000"/>
    <x v="1"/>
    <x v="0"/>
    <s v="MISC SERVICES CHARGES"/>
    <s v="50000-PROGRAM EXPENDITURE BUDGET"/>
    <s v="53000-SERVICES-OTHER CHARGES"/>
    <m/>
    <n v="0"/>
    <n v="0"/>
    <n v="24127.200000000001"/>
    <n v="0"/>
    <n v="-24127.200000000001"/>
    <s v="N/A"/>
    <n v="0"/>
    <n v="0"/>
    <n v="0"/>
    <n v="0"/>
    <n v="0"/>
    <n v="0"/>
    <n v="2600"/>
    <n v="0"/>
    <n v="0"/>
    <n v="14408.57"/>
    <n v="0"/>
    <n v="7118.63"/>
    <n v="0"/>
    <s v="OIRM CAPITAL PROJECTS"/>
    <x v="92"/>
    <s v="OIRM CAPITAL PROJECTS"/>
    <s v="DATA PROCESSING"/>
  </r>
  <r>
    <x v="1"/>
    <x v="92"/>
    <x v="11"/>
    <s v="55023"/>
    <s v="5188000"/>
    <x v="1"/>
    <x v="0"/>
    <s v="ITS NEW DEVELOPMENT"/>
    <s v="50000-PROGRAM EXPENDITURE BUDGET"/>
    <s v="55000-INTRAGOVERNMENTAL SERVICES"/>
    <m/>
    <n v="0"/>
    <n v="0"/>
    <n v="134370.29999999999"/>
    <n v="0"/>
    <n v="-134370.29999999999"/>
    <s v="N/A"/>
    <n v="0"/>
    <n v="0"/>
    <n v="0"/>
    <n v="0"/>
    <n v="0"/>
    <n v="0"/>
    <n v="76783.02"/>
    <n v="0"/>
    <n v="0"/>
    <n v="19195.760000000002"/>
    <n v="0"/>
    <n v="38391.520000000004"/>
    <n v="0"/>
    <s v="OIRM CAPITAL PROJECTS"/>
    <x v="92"/>
    <s v="OIRM CAPITAL PROJECTS"/>
    <s v="DATA PROCESSING"/>
  </r>
  <r>
    <x v="1"/>
    <x v="92"/>
    <x v="11"/>
    <s v="55253"/>
    <s v="5188000"/>
    <x v="0"/>
    <x v="0"/>
    <s v="SYSTEMS SERVICES SVC"/>
    <s v="50000-PROGRAM EXPENDITURE BUDGET"/>
    <s v="55000-INTRAGOVERNMENTAL SERVICES"/>
    <m/>
    <n v="0"/>
    <n v="0"/>
    <n v="60321.54"/>
    <n v="0"/>
    <n v="-60321.54"/>
    <s v="N/A"/>
    <n v="0"/>
    <n v="0"/>
    <n v="0"/>
    <n v="0"/>
    <n v="0"/>
    <n v="0"/>
    <n v="0"/>
    <n v="0"/>
    <n v="18921.54"/>
    <n v="6900"/>
    <n v="0"/>
    <n v="34500"/>
    <n v="0"/>
    <s v="OIRM CAPITAL PROJECTS"/>
    <x v="92"/>
    <s v="OIRM CAPITAL PROJECTS"/>
    <s v="DATA PROCESSING"/>
  </r>
  <r>
    <x v="1"/>
    <x v="92"/>
    <x v="11"/>
    <s v="55253"/>
    <s v="5188000"/>
    <x v="1"/>
    <x v="0"/>
    <s v="SYSTEMS SERVICES SVC"/>
    <s v="50000-PROGRAM EXPENDITURE BUDGET"/>
    <s v="55000-INTRAGOVERNMENTAL SERVICES"/>
    <m/>
    <n v="0"/>
    <n v="0"/>
    <n v="0"/>
    <n v="0"/>
    <n v="0"/>
    <s v="N/A"/>
    <n v="0"/>
    <n v="0"/>
    <n v="0"/>
    <n v="0"/>
    <n v="0"/>
    <n v="0"/>
    <n v="0"/>
    <n v="0"/>
    <n v="0"/>
    <n v="0"/>
    <n v="0"/>
    <n v="0"/>
    <n v="0"/>
    <s v="OIRM CAPITAL PROJECTS"/>
    <x v="92"/>
    <s v="OIRM CAPITAL PROJECTS"/>
    <s v="DATA PROCESSING"/>
  </r>
  <r>
    <x v="1"/>
    <x v="92"/>
    <x v="11"/>
    <s v="56741"/>
    <s v="5188000"/>
    <x v="0"/>
    <x v="0"/>
    <s v="EDP HARDWARE"/>
    <s v="50000-PROGRAM EXPENDITURE BUDGET"/>
    <s v="56000-CAPITAL OUTLAY"/>
    <m/>
    <n v="0"/>
    <n v="0"/>
    <n v="806775.23"/>
    <n v="0"/>
    <n v="-806775.23"/>
    <s v="N/A"/>
    <n v="0"/>
    <n v="0"/>
    <n v="0"/>
    <n v="0"/>
    <n v="0"/>
    <n v="0"/>
    <n v="0"/>
    <n v="806775.23"/>
    <n v="0"/>
    <n v="0"/>
    <n v="0"/>
    <n v="0"/>
    <n v="0"/>
    <s v="OIRM CAPITAL PROJECTS"/>
    <x v="92"/>
    <s v="OIRM CAPITAL PROJECTS"/>
    <s v="DATA PROCESSING"/>
  </r>
  <r>
    <x v="1"/>
    <x v="92"/>
    <x v="11"/>
    <s v="56741"/>
    <s v="5188000"/>
    <x v="1"/>
    <x v="0"/>
    <s v="EDP HARDWARE"/>
    <s v="50000-PROGRAM EXPENDITURE BUDGET"/>
    <s v="56000-CAPITAL OUTLAY"/>
    <m/>
    <n v="0"/>
    <n v="0"/>
    <n v="246119.41"/>
    <n v="255609.53"/>
    <n v="-501728.94"/>
    <s v="N/A"/>
    <n v="0"/>
    <n v="0"/>
    <n v="0"/>
    <n v="0"/>
    <n v="0"/>
    <n v="0"/>
    <n v="0"/>
    <n v="0"/>
    <n v="15859.880000000001"/>
    <n v="0"/>
    <n v="230259.53"/>
    <n v="0"/>
    <n v="0"/>
    <s v="OIRM CAPITAL PROJECTS"/>
    <x v="92"/>
    <s v="OIRM CAPITAL PROJECTS"/>
    <s v="DATA PROCESSING"/>
  </r>
  <r>
    <x v="1"/>
    <x v="92"/>
    <x v="11"/>
    <s v="56742"/>
    <s v="5188000"/>
    <x v="0"/>
    <x v="0"/>
    <s v="EDP SOFTWARE"/>
    <s v="50000-PROGRAM EXPENDITURE BUDGET"/>
    <s v="56000-CAPITAL OUTLAY"/>
    <m/>
    <n v="0"/>
    <n v="0"/>
    <n v="58636.81"/>
    <n v="0"/>
    <n v="-58636.81"/>
    <s v="N/A"/>
    <n v="0"/>
    <n v="0"/>
    <n v="0"/>
    <n v="0"/>
    <n v="0"/>
    <n v="0"/>
    <n v="0"/>
    <n v="0"/>
    <n v="0"/>
    <n v="0"/>
    <n v="0"/>
    <n v="58636.81"/>
    <n v="0"/>
    <s v="OIRM CAPITAL PROJECTS"/>
    <x v="92"/>
    <s v="OIRM CAPITAL PROJECTS"/>
    <s v="DATA PROCESSING"/>
  </r>
  <r>
    <x v="1"/>
    <x v="92"/>
    <x v="11"/>
    <s v="56742"/>
    <s v="5188000"/>
    <x v="1"/>
    <x v="0"/>
    <s v="EDP SOFTWARE"/>
    <s v="50000-PROGRAM EXPENDITURE BUDGET"/>
    <s v="56000-CAPITAL OUTLAY"/>
    <m/>
    <n v="0"/>
    <n v="0"/>
    <n v="0"/>
    <n v="0"/>
    <n v="0"/>
    <s v="N/A"/>
    <n v="0"/>
    <n v="0"/>
    <n v="0"/>
    <n v="0"/>
    <n v="0"/>
    <n v="0"/>
    <n v="0"/>
    <n v="0"/>
    <n v="0"/>
    <n v="0"/>
    <n v="0"/>
    <n v="0"/>
    <n v="0"/>
    <s v="OIRM CAPITAL PROJECTS"/>
    <x v="92"/>
    <s v="OIRM CAPITAL PROJECTS"/>
    <s v="DATA PROCESSING"/>
  </r>
  <r>
    <x v="1"/>
    <x v="92"/>
    <x v="2"/>
    <s v="52190"/>
    <s v="5188000"/>
    <x v="1"/>
    <x v="0"/>
    <s v="SUPPLIES IT"/>
    <s v="50000-PROGRAM EXPENDITURE BUDGET"/>
    <s v="52000-SUPPLIES"/>
    <m/>
    <n v="0"/>
    <n v="0"/>
    <n v="-54580.31"/>
    <n v="0"/>
    <n v="54580.31"/>
    <s v="N/A"/>
    <n v="0"/>
    <n v="0"/>
    <n v="0"/>
    <n v="0"/>
    <n v="0"/>
    <n v="0"/>
    <n v="0"/>
    <n v="0"/>
    <n v="0"/>
    <n v="0"/>
    <n v="0"/>
    <n v="0"/>
    <n v="-54580.31"/>
    <s v="OIRM CAPITAL PROJECTS"/>
    <x v="92"/>
    <s v="GAAP ADJUSTMENTS"/>
    <s v="DATA PROCESSING"/>
  </r>
  <r>
    <x v="1"/>
    <x v="92"/>
    <x v="2"/>
    <s v="53105"/>
    <s v="5188000"/>
    <x v="0"/>
    <x v="0"/>
    <s v="OTHER CONTRACTUAL PROF SVCS"/>
    <s v="50000-PROGRAM EXPENDITURE BUDGET"/>
    <s v="53000-SERVICES-OTHER CHARGES"/>
    <m/>
    <n v="0"/>
    <n v="0"/>
    <n v="-391167.95"/>
    <n v="0"/>
    <n v="391167.95"/>
    <s v="N/A"/>
    <n v="0"/>
    <n v="0"/>
    <n v="0"/>
    <n v="0"/>
    <n v="0"/>
    <n v="0"/>
    <n v="0"/>
    <n v="0"/>
    <n v="0"/>
    <n v="0"/>
    <n v="0"/>
    <n v="0"/>
    <n v="-391167.95"/>
    <s v="OIRM CAPITAL PROJECTS"/>
    <x v="92"/>
    <s v="GAAP ADJUSTMENTS"/>
    <s v="DATA PROCESSING"/>
  </r>
  <r>
    <x v="1"/>
    <x v="92"/>
    <x v="2"/>
    <s v="53105"/>
    <s v="5188000"/>
    <x v="1"/>
    <x v="0"/>
    <s v="OTHER CONTRACTUAL PROF SVCS"/>
    <s v="50000-PROGRAM EXPENDITURE BUDGET"/>
    <s v="53000-SERVICES-OTHER CHARGES"/>
    <m/>
    <n v="0"/>
    <n v="0"/>
    <n v="0"/>
    <n v="0"/>
    <n v="0"/>
    <s v="N/A"/>
    <n v="0"/>
    <n v="0"/>
    <n v="0"/>
    <n v="0"/>
    <n v="0"/>
    <n v="0"/>
    <n v="0"/>
    <n v="0"/>
    <n v="0"/>
    <n v="0"/>
    <n v="0"/>
    <n v="0"/>
    <n v="0"/>
    <s v="OIRM CAPITAL PROJECTS"/>
    <x v="92"/>
    <s v="GAAP ADJUSTMENTS"/>
    <s v="DATA PROCESSING"/>
  </r>
  <r>
    <x v="1"/>
    <x v="92"/>
    <x v="2"/>
    <s v="53108"/>
    <s v="5188000"/>
    <x v="0"/>
    <x v="0"/>
    <s v="CONSTRUCTION CONTRACTS"/>
    <s v="50000-PROGRAM EXPENDITURE BUDGET"/>
    <s v="53000-SERVICES-OTHER CHARGES"/>
    <m/>
    <n v="0"/>
    <n v="0"/>
    <n v="-102943.31"/>
    <n v="0"/>
    <n v="102943.31"/>
    <s v="N/A"/>
    <n v="0"/>
    <n v="0"/>
    <n v="0"/>
    <n v="0"/>
    <n v="0"/>
    <n v="0"/>
    <n v="0"/>
    <n v="0"/>
    <n v="0"/>
    <n v="0"/>
    <n v="0"/>
    <n v="0"/>
    <n v="-102943.31"/>
    <s v="OIRM CAPITAL PROJECTS"/>
    <x v="92"/>
    <s v="GAAP ADJUSTMENTS"/>
    <s v="DATA PROCESSING"/>
  </r>
  <r>
    <x v="1"/>
    <x v="92"/>
    <x v="2"/>
    <s v="53108"/>
    <s v="5188000"/>
    <x v="1"/>
    <x v="0"/>
    <s v="CONSTRUCTION CONTRACTS"/>
    <s v="50000-PROGRAM EXPENDITURE BUDGET"/>
    <s v="53000-SERVICES-OTHER CHARGES"/>
    <m/>
    <n v="0"/>
    <n v="0"/>
    <n v="-34496.51"/>
    <n v="0"/>
    <n v="34496.51"/>
    <s v="N/A"/>
    <n v="0"/>
    <n v="0"/>
    <n v="0"/>
    <n v="0"/>
    <n v="0"/>
    <n v="0"/>
    <n v="0"/>
    <n v="0"/>
    <n v="0"/>
    <n v="0"/>
    <n v="0"/>
    <n v="0"/>
    <n v="-34496.51"/>
    <s v="OIRM CAPITAL PROJECTS"/>
    <x v="92"/>
    <s v="GAAP ADJUSTMENTS"/>
    <s v="DATA PROCESSING"/>
  </r>
  <r>
    <x v="1"/>
    <x v="92"/>
    <x v="2"/>
    <s v="53210"/>
    <s v="5188000"/>
    <x v="0"/>
    <x v="0"/>
    <s v="SERVICES COMMUNICATIONS"/>
    <s v="50000-PROGRAM EXPENDITURE BUDGET"/>
    <s v="53000-SERVICES-OTHER CHARGES"/>
    <m/>
    <n v="0"/>
    <n v="0"/>
    <n v="-4200"/>
    <n v="0"/>
    <n v="4200"/>
    <s v="N/A"/>
    <n v="0"/>
    <n v="0"/>
    <n v="0"/>
    <n v="0"/>
    <n v="0"/>
    <n v="0"/>
    <n v="0"/>
    <n v="0"/>
    <n v="0"/>
    <n v="0"/>
    <n v="0"/>
    <n v="0"/>
    <n v="-4200"/>
    <s v="OIRM CAPITAL PROJECTS"/>
    <x v="92"/>
    <s v="GAAP ADJUSTMENTS"/>
    <s v="DATA PROCESSING"/>
  </r>
  <r>
    <x v="1"/>
    <x v="92"/>
    <x v="2"/>
    <s v="53210"/>
    <s v="5188000"/>
    <x v="1"/>
    <x v="0"/>
    <s v="SERVICES COMMUNICATIONS"/>
    <s v="50000-PROGRAM EXPENDITURE BUDGET"/>
    <s v="53000-SERVICES-OTHER CHARGES"/>
    <m/>
    <n v="0"/>
    <n v="0"/>
    <n v="-3000"/>
    <n v="0"/>
    <n v="3000"/>
    <s v="N/A"/>
    <n v="0"/>
    <n v="0"/>
    <n v="0"/>
    <n v="0"/>
    <n v="0"/>
    <n v="0"/>
    <n v="0"/>
    <n v="0"/>
    <n v="0"/>
    <n v="0"/>
    <n v="0"/>
    <n v="0"/>
    <n v="-3000"/>
    <s v="OIRM CAPITAL PROJECTS"/>
    <x v="92"/>
    <s v="GAAP ADJUSTMENTS"/>
    <s v="DATA PROCESSING"/>
  </r>
  <r>
    <x v="1"/>
    <x v="92"/>
    <x v="2"/>
    <s v="53211"/>
    <s v="5188000"/>
    <x v="0"/>
    <x v="0"/>
    <s v="SERVICES COMMUNICATIONS TELEPHONE"/>
    <s v="50000-PROGRAM EXPENDITURE BUDGET"/>
    <s v="53000-SERVICES-OTHER CHARGES"/>
    <m/>
    <n v="0"/>
    <n v="0"/>
    <n v="-1200"/>
    <n v="0"/>
    <n v="1200"/>
    <s v="N/A"/>
    <n v="0"/>
    <n v="0"/>
    <n v="0"/>
    <n v="0"/>
    <n v="0"/>
    <n v="0"/>
    <n v="0"/>
    <n v="0"/>
    <n v="0"/>
    <n v="0"/>
    <n v="0"/>
    <n v="0"/>
    <n v="-1200"/>
    <s v="OIRM CAPITAL PROJECTS"/>
    <x v="92"/>
    <s v="GAAP ADJUSTMENTS"/>
    <s v="DATA PROCESSING"/>
  </r>
  <r>
    <x v="1"/>
    <x v="92"/>
    <x v="2"/>
    <s v="53211"/>
    <s v="5188000"/>
    <x v="1"/>
    <x v="0"/>
    <s v="SERVICES COMMUNICATIONS TELEPHONE"/>
    <s v="50000-PROGRAM EXPENDITURE BUDGET"/>
    <s v="53000-SERVICES-OTHER CHARGES"/>
    <m/>
    <n v="0"/>
    <n v="0"/>
    <n v="-600"/>
    <n v="0"/>
    <n v="600"/>
    <s v="N/A"/>
    <n v="0"/>
    <n v="0"/>
    <n v="0"/>
    <n v="0"/>
    <n v="0"/>
    <n v="0"/>
    <n v="0"/>
    <n v="0"/>
    <n v="0"/>
    <n v="0"/>
    <n v="0"/>
    <n v="0"/>
    <n v="-600"/>
    <s v="OIRM CAPITAL PROJECTS"/>
    <x v="92"/>
    <s v="GAAP ADJUSTMENTS"/>
    <s v="DATA PROCESSING"/>
  </r>
  <r>
    <x v="1"/>
    <x v="92"/>
    <x v="2"/>
    <s v="53890"/>
    <s v="5188000"/>
    <x v="1"/>
    <x v="0"/>
    <s v="MISC SERVICES CHARGES"/>
    <s v="50000-PROGRAM EXPENDITURE BUDGET"/>
    <s v="53000-SERVICES-OTHER CHARGES"/>
    <m/>
    <n v="0"/>
    <n v="0"/>
    <n v="-24127.200000000001"/>
    <n v="0"/>
    <n v="24127.200000000001"/>
    <s v="N/A"/>
    <n v="0"/>
    <n v="0"/>
    <n v="0"/>
    <n v="0"/>
    <n v="0"/>
    <n v="0"/>
    <n v="0"/>
    <n v="0"/>
    <n v="0"/>
    <n v="0"/>
    <n v="0"/>
    <n v="0"/>
    <n v="-24127.200000000001"/>
    <s v="OIRM CAPITAL PROJECTS"/>
    <x v="92"/>
    <s v="GAAP ADJUSTMENTS"/>
    <s v="DATA PROCESSING"/>
  </r>
  <r>
    <x v="1"/>
    <x v="92"/>
    <x v="2"/>
    <s v="55023"/>
    <s v="5188000"/>
    <x v="1"/>
    <x v="0"/>
    <s v="ITS NEW DEVELOPMENT"/>
    <s v="50000-PROGRAM EXPENDITURE BUDGET"/>
    <s v="55000-INTRAGOVERNMENTAL SERVICES"/>
    <m/>
    <n v="0"/>
    <n v="0"/>
    <n v="-134370.29999999999"/>
    <n v="0"/>
    <n v="134370.29999999999"/>
    <s v="N/A"/>
    <n v="0"/>
    <n v="0"/>
    <n v="0"/>
    <n v="0"/>
    <n v="0"/>
    <n v="0"/>
    <n v="0"/>
    <n v="0"/>
    <n v="0"/>
    <n v="0"/>
    <n v="0"/>
    <n v="0"/>
    <n v="-134370.29999999999"/>
    <s v="OIRM CAPITAL PROJECTS"/>
    <x v="92"/>
    <s v="GAAP ADJUSTMENTS"/>
    <s v="DATA PROCESSING"/>
  </r>
  <r>
    <x v="1"/>
    <x v="92"/>
    <x v="2"/>
    <s v="55253"/>
    <s v="5188000"/>
    <x v="0"/>
    <x v="0"/>
    <s v="SYSTEMS SERVICES SVC"/>
    <s v="50000-PROGRAM EXPENDITURE BUDGET"/>
    <s v="55000-INTRAGOVERNMENTAL SERVICES"/>
    <m/>
    <n v="0"/>
    <n v="0"/>
    <n v="-60321.54"/>
    <n v="0"/>
    <n v="60321.54"/>
    <s v="N/A"/>
    <n v="0"/>
    <n v="0"/>
    <n v="0"/>
    <n v="0"/>
    <n v="0"/>
    <n v="0"/>
    <n v="0"/>
    <n v="0"/>
    <n v="0"/>
    <n v="0"/>
    <n v="0"/>
    <n v="0"/>
    <n v="-60321.54"/>
    <s v="OIRM CAPITAL PROJECTS"/>
    <x v="92"/>
    <s v="GAAP ADJUSTMENTS"/>
    <s v="DATA PROCESSING"/>
  </r>
  <r>
    <x v="1"/>
    <x v="92"/>
    <x v="2"/>
    <s v="55253"/>
    <s v="5188000"/>
    <x v="1"/>
    <x v="0"/>
    <s v="SYSTEMS SERVICES SVC"/>
    <s v="50000-PROGRAM EXPENDITURE BUDGET"/>
    <s v="55000-INTRAGOVERNMENTAL SERVICES"/>
    <m/>
    <n v="0"/>
    <n v="0"/>
    <n v="0"/>
    <n v="0"/>
    <n v="0"/>
    <s v="N/A"/>
    <n v="0"/>
    <n v="0"/>
    <n v="0"/>
    <n v="0"/>
    <n v="0"/>
    <n v="0"/>
    <n v="0"/>
    <n v="0"/>
    <n v="0"/>
    <n v="0"/>
    <n v="0"/>
    <n v="0"/>
    <n v="0"/>
    <s v="OIRM CAPITAL PROJECTS"/>
    <x v="92"/>
    <s v="GAAP ADJUSTMENTS"/>
    <s v="DATA PROCESSING"/>
  </r>
  <r>
    <x v="1"/>
    <x v="92"/>
    <x v="2"/>
    <s v="56741"/>
    <s v="5188000"/>
    <x v="0"/>
    <x v="0"/>
    <s v="EDP HARDWARE"/>
    <s v="50000-PROGRAM EXPENDITURE BUDGET"/>
    <s v="56000-CAPITAL OUTLAY"/>
    <m/>
    <n v="0"/>
    <n v="0"/>
    <n v="-806775.23"/>
    <n v="0"/>
    <n v="806775.23"/>
    <s v="N/A"/>
    <n v="0"/>
    <n v="0"/>
    <n v="0"/>
    <n v="0"/>
    <n v="0"/>
    <n v="0"/>
    <n v="0"/>
    <n v="0"/>
    <n v="0"/>
    <n v="0"/>
    <n v="0"/>
    <n v="0"/>
    <n v="-806775.23"/>
    <s v="OIRM CAPITAL PROJECTS"/>
    <x v="92"/>
    <s v="GAAP ADJUSTMENTS"/>
    <s v="DATA PROCESSING"/>
  </r>
  <r>
    <x v="1"/>
    <x v="92"/>
    <x v="2"/>
    <s v="56741"/>
    <s v="5188000"/>
    <x v="1"/>
    <x v="0"/>
    <s v="EDP HARDWARE"/>
    <s v="50000-PROGRAM EXPENDITURE BUDGET"/>
    <s v="56000-CAPITAL OUTLAY"/>
    <m/>
    <n v="0"/>
    <n v="0"/>
    <n v="0"/>
    <n v="0"/>
    <n v="0"/>
    <s v="N/A"/>
    <n v="0"/>
    <n v="0"/>
    <n v="0"/>
    <n v="0"/>
    <n v="0"/>
    <n v="0"/>
    <n v="0"/>
    <n v="0"/>
    <n v="0"/>
    <n v="0"/>
    <n v="0"/>
    <n v="0"/>
    <n v="0"/>
    <s v="OIRM CAPITAL PROJECTS"/>
    <x v="92"/>
    <s v="GAAP ADJUSTMENTS"/>
    <s v="DATA PROCESSING"/>
  </r>
  <r>
    <x v="1"/>
    <x v="92"/>
    <x v="2"/>
    <s v="56742"/>
    <s v="5188000"/>
    <x v="0"/>
    <x v="0"/>
    <s v="EDP SOFTWARE"/>
    <s v="50000-PROGRAM EXPENDITURE BUDGET"/>
    <s v="56000-CAPITAL OUTLAY"/>
    <m/>
    <n v="0"/>
    <n v="0"/>
    <n v="-58636.81"/>
    <n v="0"/>
    <n v="58636.81"/>
    <s v="N/A"/>
    <n v="0"/>
    <n v="0"/>
    <n v="0"/>
    <n v="0"/>
    <n v="0"/>
    <n v="0"/>
    <n v="0"/>
    <n v="0"/>
    <n v="0"/>
    <n v="0"/>
    <n v="0"/>
    <n v="0"/>
    <n v="-58636.81"/>
    <s v="OIRM CAPITAL PROJECTS"/>
    <x v="92"/>
    <s v="GAAP ADJUSTMENTS"/>
    <s v="DATA PROCESSING"/>
  </r>
  <r>
    <x v="1"/>
    <x v="92"/>
    <x v="2"/>
    <s v="56742"/>
    <s v="5188000"/>
    <x v="1"/>
    <x v="0"/>
    <s v="EDP SOFTWARE"/>
    <s v="50000-PROGRAM EXPENDITURE BUDGET"/>
    <s v="56000-CAPITAL OUTLAY"/>
    <m/>
    <n v="0"/>
    <n v="0"/>
    <n v="0"/>
    <n v="0"/>
    <n v="0"/>
    <s v="N/A"/>
    <n v="0"/>
    <n v="0"/>
    <n v="0"/>
    <n v="0"/>
    <n v="0"/>
    <n v="0"/>
    <n v="0"/>
    <n v="0"/>
    <n v="0"/>
    <n v="0"/>
    <n v="0"/>
    <n v="0"/>
    <n v="0"/>
    <s v="OIRM CAPITAL PROJECTS"/>
    <x v="92"/>
    <s v="GAAP ADJUSTMENTS"/>
    <s v="DATA PROCESSING"/>
  </r>
  <r>
    <x v="1"/>
    <x v="93"/>
    <x v="23"/>
    <s v="39796"/>
    <s v="0000000"/>
    <x v="0"/>
    <x v="1"/>
    <s v="CONTRIB OTHER FUNDS"/>
    <s v="R3000-REVENUE"/>
    <s v="R3900-OTHER FINANCING SOURCES"/>
    <m/>
    <n v="0"/>
    <n v="0"/>
    <n v="-233681"/>
    <n v="0"/>
    <n v="233681"/>
    <s v="N/A"/>
    <n v="0"/>
    <n v="0"/>
    <n v="0"/>
    <n v="0"/>
    <n v="0"/>
    <n v="0"/>
    <n v="0"/>
    <n v="0"/>
    <n v="0"/>
    <n v="-233681"/>
    <n v="0"/>
    <n v="0"/>
    <n v="0"/>
    <s v="OIRM CAPITAL PROJECTS"/>
    <x v="93"/>
    <s v="DOA OIRM IT CAPITAL"/>
    <s v="Default"/>
  </r>
  <r>
    <x v="1"/>
    <x v="93"/>
    <x v="23"/>
    <s v="39796"/>
    <s v="0000000"/>
    <x v="1"/>
    <x v="1"/>
    <s v="CONTRIB OTHER FUNDS"/>
    <s v="R3000-REVENUE"/>
    <s v="R3900-OTHER FINANCING SOURCES"/>
    <m/>
    <n v="0"/>
    <n v="0"/>
    <n v="0"/>
    <n v="0"/>
    <n v="0"/>
    <s v="N/A"/>
    <n v="0"/>
    <n v="0"/>
    <n v="0"/>
    <n v="0"/>
    <n v="0"/>
    <n v="0"/>
    <n v="0"/>
    <n v="0"/>
    <n v="0"/>
    <n v="0"/>
    <n v="0"/>
    <n v="0"/>
    <n v="0"/>
    <s v="OIRM CAPITAL PROJECTS"/>
    <x v="93"/>
    <s v="DOA OIRM IT CAPITAL"/>
    <s v="Default"/>
  </r>
  <r>
    <x v="1"/>
    <x v="93"/>
    <x v="23"/>
    <s v="52181"/>
    <s v="5188000"/>
    <x v="0"/>
    <x v="0"/>
    <s v="INVENTORY EQUIP 5K UNDER"/>
    <s v="50000-PROGRAM EXPENDITURE BUDGET"/>
    <s v="52000-SUPPLIES"/>
    <m/>
    <n v="0"/>
    <n v="0"/>
    <n v="2456.92"/>
    <n v="0"/>
    <n v="-2456.92"/>
    <s v="N/A"/>
    <n v="0"/>
    <n v="0"/>
    <n v="0"/>
    <n v="0"/>
    <n v="0"/>
    <n v="0"/>
    <n v="0"/>
    <n v="0"/>
    <n v="0"/>
    <n v="0"/>
    <n v="0"/>
    <n v="0"/>
    <n v="2456.92"/>
    <s v="OIRM CAPITAL PROJECTS"/>
    <x v="93"/>
    <s v="DOA OIRM IT CAPITAL"/>
    <s v="DATA PROCESSING"/>
  </r>
  <r>
    <x v="1"/>
    <x v="93"/>
    <x v="23"/>
    <s v="52181"/>
    <s v="5188000"/>
    <x v="1"/>
    <x v="0"/>
    <s v="INVENTORY EQUIP 5K UNDER"/>
    <s v="50000-PROGRAM EXPENDITURE BUDGET"/>
    <s v="52000-SUPPLIES"/>
    <m/>
    <n v="0"/>
    <n v="0"/>
    <n v="0"/>
    <n v="0"/>
    <n v="0"/>
    <s v="N/A"/>
    <n v="0"/>
    <n v="0"/>
    <n v="0"/>
    <n v="0"/>
    <n v="0"/>
    <n v="0"/>
    <n v="0"/>
    <n v="0"/>
    <n v="0"/>
    <n v="0"/>
    <n v="0"/>
    <n v="0"/>
    <n v="0"/>
    <s v="OIRM CAPITAL PROJECTS"/>
    <x v="93"/>
    <s v="DOA OIRM IT CAPITAL"/>
    <s v="DATA PROCESSING"/>
  </r>
  <r>
    <x v="1"/>
    <x v="93"/>
    <x v="23"/>
    <s v="53105"/>
    <s v="5188000"/>
    <x v="1"/>
    <x v="0"/>
    <s v="OTHER CONTRACTUAL PROF SVCS"/>
    <s v="50000-PROGRAM EXPENDITURE BUDGET"/>
    <s v="53000-SERVICES-OTHER CHARGES"/>
    <m/>
    <n v="0"/>
    <n v="0"/>
    <n v="50000"/>
    <n v="0"/>
    <n v="-50000"/>
    <s v="N/A"/>
    <n v="0"/>
    <n v="0"/>
    <n v="0"/>
    <n v="0"/>
    <n v="0"/>
    <n v="0"/>
    <n v="50000"/>
    <n v="0"/>
    <n v="0"/>
    <n v="0"/>
    <n v="0"/>
    <n v="0"/>
    <n v="0"/>
    <s v="OIRM CAPITAL PROJECTS"/>
    <x v="93"/>
    <s v="DOA OIRM IT CAPITAL"/>
    <s v="DATA PROCESSING"/>
  </r>
  <r>
    <x v="1"/>
    <x v="93"/>
    <x v="23"/>
    <s v="55253"/>
    <s v="5188000"/>
    <x v="0"/>
    <x v="0"/>
    <s v="SYSTEMS SERVICES SVC"/>
    <s v="50000-PROGRAM EXPENDITURE BUDGET"/>
    <s v="55000-INTRAGOVERNMENTAL SERVICES"/>
    <m/>
    <n v="0"/>
    <n v="0"/>
    <n v="34826.590000000004"/>
    <n v="0"/>
    <n v="-34826.590000000004"/>
    <s v="N/A"/>
    <n v="0"/>
    <n v="0"/>
    <n v="0"/>
    <n v="0"/>
    <n v="0"/>
    <n v="0"/>
    <n v="0"/>
    <n v="0"/>
    <n v="0"/>
    <n v="0"/>
    <n v="0"/>
    <n v="6965.32"/>
    <n v="27861.27"/>
    <s v="OIRM CAPITAL PROJECTS"/>
    <x v="93"/>
    <s v="DOA OIRM IT CAPITAL"/>
    <s v="DATA PROCESSING"/>
  </r>
  <r>
    <x v="1"/>
    <x v="93"/>
    <x v="23"/>
    <s v="55253"/>
    <s v="5188000"/>
    <x v="1"/>
    <x v="0"/>
    <s v="SYSTEMS SERVICES SVC"/>
    <s v="50000-PROGRAM EXPENDITURE BUDGET"/>
    <s v="55000-INTRAGOVERNMENTAL SERVICES"/>
    <m/>
    <n v="0"/>
    <n v="0"/>
    <n v="0"/>
    <n v="0"/>
    <n v="0"/>
    <s v="N/A"/>
    <n v="0"/>
    <n v="0"/>
    <n v="0"/>
    <n v="0"/>
    <n v="0"/>
    <n v="0"/>
    <n v="0"/>
    <n v="0"/>
    <n v="0"/>
    <n v="0"/>
    <n v="0"/>
    <n v="0"/>
    <n v="0"/>
    <s v="OIRM CAPITAL PROJECTS"/>
    <x v="93"/>
    <s v="DOA OIRM IT CAPITAL"/>
    <s v="DATA PROCESSING"/>
  </r>
  <r>
    <x v="1"/>
    <x v="93"/>
    <x v="2"/>
    <s v="52202"/>
    <s v="5188000"/>
    <x v="0"/>
    <x v="0"/>
    <s v="SUPPLIES MISCELLANEOUS"/>
    <s v="50000-PROGRAM EXPENDITURE BUDGET"/>
    <s v="52000-SUPPLIES"/>
    <m/>
    <n v="0"/>
    <n v="0"/>
    <n v="-2456.92"/>
    <n v="0"/>
    <n v="2456.92"/>
    <s v="N/A"/>
    <n v="0"/>
    <n v="0"/>
    <n v="0"/>
    <n v="0"/>
    <n v="0"/>
    <n v="0"/>
    <n v="0"/>
    <n v="0"/>
    <n v="0"/>
    <n v="0"/>
    <n v="0"/>
    <n v="0"/>
    <n v="-2456.92"/>
    <s v="OIRM CAPITAL PROJECTS"/>
    <x v="93"/>
    <s v="GAAP ADJUSTMENTS"/>
    <s v="DATA PROCESSING"/>
  </r>
  <r>
    <x v="1"/>
    <x v="93"/>
    <x v="2"/>
    <s v="52202"/>
    <s v="5188000"/>
    <x v="1"/>
    <x v="0"/>
    <s v="SUPPLIES MISCELLANEOUS"/>
    <s v="50000-PROGRAM EXPENDITURE BUDGET"/>
    <s v="52000-SUPPLIES"/>
    <m/>
    <n v="0"/>
    <n v="0"/>
    <n v="0"/>
    <n v="0"/>
    <n v="0"/>
    <s v="N/A"/>
    <n v="0"/>
    <n v="0"/>
    <n v="0"/>
    <n v="0"/>
    <n v="0"/>
    <n v="0"/>
    <n v="0"/>
    <n v="0"/>
    <n v="0"/>
    <n v="0"/>
    <n v="0"/>
    <n v="0"/>
    <n v="0"/>
    <s v="OIRM CAPITAL PROJECTS"/>
    <x v="93"/>
    <s v="GAAP ADJUSTMENTS"/>
    <s v="DATA PROCESSING"/>
  </r>
  <r>
    <x v="1"/>
    <x v="93"/>
    <x v="2"/>
    <s v="53105"/>
    <s v="5188000"/>
    <x v="1"/>
    <x v="0"/>
    <s v="OTHER CONTRACTUAL PROF SVCS"/>
    <s v="50000-PROGRAM EXPENDITURE BUDGET"/>
    <s v="53000-SERVICES-OTHER CHARGES"/>
    <m/>
    <n v="0"/>
    <n v="0"/>
    <n v="-50000"/>
    <n v="0"/>
    <n v="50000"/>
    <s v="N/A"/>
    <n v="0"/>
    <n v="0"/>
    <n v="0"/>
    <n v="0"/>
    <n v="0"/>
    <n v="0"/>
    <n v="0"/>
    <n v="0"/>
    <n v="0"/>
    <n v="0"/>
    <n v="0"/>
    <n v="0"/>
    <n v="-50000"/>
    <s v="OIRM CAPITAL PROJECTS"/>
    <x v="93"/>
    <s v="GAAP ADJUSTMENTS"/>
    <s v="DATA PROCESSING"/>
  </r>
  <r>
    <x v="1"/>
    <x v="93"/>
    <x v="2"/>
    <s v="55050"/>
    <s v="5188000"/>
    <x v="0"/>
    <x v="0"/>
    <s v="ROAD EQUIP ER R"/>
    <s v="50000-PROGRAM EXPENDITURE BUDGET"/>
    <s v="55000-INTRAGOVERNMENTAL SERVICES"/>
    <m/>
    <n v="0"/>
    <n v="0"/>
    <n v="-34826.590000000004"/>
    <n v="0"/>
    <n v="34826.590000000004"/>
    <s v="N/A"/>
    <n v="0"/>
    <n v="0"/>
    <n v="0"/>
    <n v="0"/>
    <n v="0"/>
    <n v="0"/>
    <n v="0"/>
    <n v="0"/>
    <n v="0"/>
    <n v="0"/>
    <n v="0"/>
    <n v="0"/>
    <n v="-34826.590000000004"/>
    <s v="OIRM CAPITAL PROJECTS"/>
    <x v="93"/>
    <s v="GAAP ADJUSTMENTS"/>
    <s v="DATA PROCESSING"/>
  </r>
  <r>
    <x v="1"/>
    <x v="93"/>
    <x v="2"/>
    <s v="55050"/>
    <s v="5188000"/>
    <x v="1"/>
    <x v="0"/>
    <s v="ROAD EQUIP ER R"/>
    <s v="50000-PROGRAM EXPENDITURE BUDGET"/>
    <s v="55000-INTRAGOVERNMENTAL SERVICES"/>
    <m/>
    <n v="0"/>
    <n v="0"/>
    <n v="0"/>
    <n v="0"/>
    <n v="0"/>
    <s v="N/A"/>
    <n v="0"/>
    <n v="0"/>
    <n v="0"/>
    <n v="0"/>
    <n v="0"/>
    <n v="0"/>
    <n v="0"/>
    <n v="0"/>
    <n v="0"/>
    <n v="0"/>
    <n v="0"/>
    <n v="0"/>
    <n v="0"/>
    <s v="OIRM CAPITAL PROJECTS"/>
    <x v="93"/>
    <s v="GAAP ADJUSTMENTS"/>
    <s v="DATA PROCESSING"/>
  </r>
  <r>
    <x v="1"/>
    <x v="94"/>
    <x v="16"/>
    <s v="39796"/>
    <s v="0000000"/>
    <x v="0"/>
    <x v="1"/>
    <s v="CONTRIB OTHER FUNDS"/>
    <s v="R3000-REVENUE"/>
    <s v="R3900-OTHER FINANCING SOURCES"/>
    <m/>
    <n v="0"/>
    <n v="0"/>
    <n v="-25000"/>
    <n v="0"/>
    <n v="25000"/>
    <s v="N/A"/>
    <n v="0"/>
    <n v="0"/>
    <n v="0"/>
    <n v="0"/>
    <n v="0"/>
    <n v="0"/>
    <n v="0"/>
    <n v="0"/>
    <n v="-25000"/>
    <n v="0"/>
    <n v="0"/>
    <n v="0"/>
    <n v="0"/>
    <s v="OIRM CAPITAL PROJECTS"/>
    <x v="94"/>
    <s v="OIRM KCDC IT CAPITAL"/>
    <s v="Default"/>
  </r>
  <r>
    <x v="1"/>
    <x v="94"/>
    <x v="16"/>
    <s v="39796"/>
    <s v="0000000"/>
    <x v="1"/>
    <x v="1"/>
    <s v="CONTRIB OTHER FUNDS"/>
    <s v="R3000-REVENUE"/>
    <s v="R3900-OTHER FINANCING SOURCES"/>
    <m/>
    <n v="0"/>
    <n v="0"/>
    <n v="0"/>
    <n v="0"/>
    <n v="0"/>
    <s v="N/A"/>
    <n v="0"/>
    <n v="0"/>
    <n v="0"/>
    <n v="0"/>
    <n v="0"/>
    <n v="0"/>
    <n v="0"/>
    <n v="0"/>
    <n v="0"/>
    <n v="0"/>
    <n v="0"/>
    <n v="0"/>
    <n v="0"/>
    <s v="OIRM CAPITAL PROJECTS"/>
    <x v="94"/>
    <s v="OIRM KCDC IT CAPITAL"/>
    <s v="Default"/>
  </r>
  <r>
    <x v="1"/>
    <x v="95"/>
    <x v="14"/>
    <s v="51110"/>
    <s v="5188000"/>
    <x v="0"/>
    <x v="0"/>
    <s v="REGULAR SALARIED EMPLOYEE"/>
    <s v="50000-PROGRAM EXPENDITURE BUDGET"/>
    <s v="51000-WAGES AND BENEFITS"/>
    <s v="51100-SALARIES/WAGES"/>
    <n v="0"/>
    <n v="0"/>
    <n v="24357.19"/>
    <n v="0"/>
    <n v="-24357.19"/>
    <s v="N/A"/>
    <n v="0"/>
    <n v="0"/>
    <n v="0"/>
    <n v="0"/>
    <n v="0"/>
    <n v="0"/>
    <n v="0"/>
    <n v="0"/>
    <n v="24357.19"/>
    <n v="0"/>
    <n v="0"/>
    <n v="0"/>
    <n v="0"/>
    <s v="OIRM CAPITAL PROJECTS"/>
    <x v="95"/>
    <s v="DES RALS OIRM IT CAPITAL"/>
    <s v="DATA PROCESSING"/>
  </r>
  <r>
    <x v="1"/>
    <x v="95"/>
    <x v="14"/>
    <s v="51110"/>
    <s v="5188000"/>
    <x v="1"/>
    <x v="0"/>
    <s v="REGULAR SALARIED EMPLOYEE"/>
    <s v="50000-PROGRAM EXPENDITURE BUDGET"/>
    <s v="51000-WAGES AND BENEFITS"/>
    <s v="51100-SALARIES/WAGES"/>
    <n v="0"/>
    <n v="0"/>
    <n v="0"/>
    <n v="0"/>
    <n v="0"/>
    <s v="N/A"/>
    <n v="0"/>
    <n v="0"/>
    <n v="0"/>
    <n v="0"/>
    <n v="0"/>
    <n v="0"/>
    <n v="0"/>
    <n v="0"/>
    <n v="0"/>
    <n v="0"/>
    <n v="0"/>
    <n v="0"/>
    <n v="0"/>
    <s v="OIRM CAPITAL PROJECTS"/>
    <x v="95"/>
    <s v="DES RALS OIRM IT CAPITAL"/>
    <s v="DATA PROCESSING"/>
  </r>
  <r>
    <x v="1"/>
    <x v="95"/>
    <x v="14"/>
    <s v="51120"/>
    <s v="5188000"/>
    <x v="0"/>
    <x v="0"/>
    <s v="TEMPORARY"/>
    <s v="50000-PROGRAM EXPENDITURE BUDGET"/>
    <s v="51000-WAGES AND BENEFITS"/>
    <s v="51100-SALARIES/WAGES"/>
    <n v="0"/>
    <n v="0"/>
    <n v="17844.32"/>
    <n v="0"/>
    <n v="-17844.32"/>
    <s v="N/A"/>
    <n v="0"/>
    <n v="0"/>
    <n v="0"/>
    <n v="0"/>
    <n v="0"/>
    <n v="0"/>
    <n v="0"/>
    <n v="0"/>
    <n v="17844.32"/>
    <n v="0"/>
    <n v="0"/>
    <n v="0"/>
    <n v="0"/>
    <s v="OIRM CAPITAL PROJECTS"/>
    <x v="95"/>
    <s v="DES RALS OIRM IT CAPITAL"/>
    <s v="DATA PROCESSING"/>
  </r>
  <r>
    <x v="1"/>
    <x v="95"/>
    <x v="14"/>
    <s v="51120"/>
    <s v="5188000"/>
    <x v="1"/>
    <x v="0"/>
    <s v="TEMPORARY"/>
    <s v="50000-PROGRAM EXPENDITURE BUDGET"/>
    <s v="51000-WAGES AND BENEFITS"/>
    <s v="51100-SALARIES/WAGES"/>
    <n v="0"/>
    <n v="0"/>
    <n v="0"/>
    <n v="0"/>
    <n v="0"/>
    <s v="N/A"/>
    <n v="0"/>
    <n v="0"/>
    <n v="0"/>
    <n v="0"/>
    <n v="0"/>
    <n v="0"/>
    <n v="0"/>
    <n v="0"/>
    <n v="0"/>
    <n v="0"/>
    <n v="0"/>
    <n v="0"/>
    <n v="0"/>
    <s v="OIRM CAPITAL PROJECTS"/>
    <x v="95"/>
    <s v="DES RALS OIRM IT CAPITAL"/>
    <s v="DATA PROCESSING"/>
  </r>
  <r>
    <x v="1"/>
    <x v="95"/>
    <x v="14"/>
    <s v="51130"/>
    <s v="5188000"/>
    <x v="0"/>
    <x v="0"/>
    <s v="OVERTIME"/>
    <s v="50000-PROGRAM EXPENDITURE BUDGET"/>
    <s v="51000-WAGES AND BENEFITS"/>
    <s v="51100-SALARIES/WAGES"/>
    <n v="0"/>
    <n v="0"/>
    <n v="82.13"/>
    <n v="0"/>
    <n v="-82.13"/>
    <s v="N/A"/>
    <n v="0"/>
    <n v="0"/>
    <n v="0"/>
    <n v="0"/>
    <n v="0"/>
    <n v="0"/>
    <n v="0"/>
    <n v="0"/>
    <n v="82.13"/>
    <n v="0"/>
    <n v="0"/>
    <n v="0"/>
    <n v="0"/>
    <s v="OIRM CAPITAL PROJECTS"/>
    <x v="95"/>
    <s v="DES RALS OIRM IT CAPITAL"/>
    <s v="DATA PROCESSING"/>
  </r>
  <r>
    <x v="1"/>
    <x v="95"/>
    <x v="14"/>
    <s v="51130"/>
    <s v="5188000"/>
    <x v="1"/>
    <x v="0"/>
    <s v="OVERTIME"/>
    <s v="50000-PROGRAM EXPENDITURE BUDGET"/>
    <s v="51000-WAGES AND BENEFITS"/>
    <s v="51100-SALARIES/WAGES"/>
    <n v="0"/>
    <n v="0"/>
    <n v="0"/>
    <n v="0"/>
    <n v="0"/>
    <s v="N/A"/>
    <n v="0"/>
    <n v="0"/>
    <n v="0"/>
    <n v="0"/>
    <n v="0"/>
    <n v="0"/>
    <n v="0"/>
    <n v="0"/>
    <n v="0"/>
    <n v="0"/>
    <n v="0"/>
    <n v="0"/>
    <n v="0"/>
    <s v="OIRM CAPITAL PROJECTS"/>
    <x v="95"/>
    <s v="DES RALS OIRM IT CAPITAL"/>
    <s v="DATA PROCESSING"/>
  </r>
  <r>
    <x v="1"/>
    <x v="95"/>
    <x v="14"/>
    <s v="51198"/>
    <s v="5188000"/>
    <x v="0"/>
    <x v="0"/>
    <s v="SALARIES AND WAGES REIMB"/>
    <s v="50000-PROGRAM EXPENDITURE BUDGET"/>
    <s v="51000-WAGES AND BENEFITS"/>
    <s v="51100-SALARIES/WAGES"/>
    <n v="0"/>
    <n v="0"/>
    <n v="-38297.85"/>
    <n v="0"/>
    <n v="38297.85"/>
    <s v="N/A"/>
    <n v="0"/>
    <n v="0"/>
    <n v="0"/>
    <n v="0"/>
    <n v="0"/>
    <n v="0"/>
    <n v="0"/>
    <n v="0"/>
    <n v="0"/>
    <n v="0"/>
    <n v="0"/>
    <n v="-38297.85"/>
    <n v="0"/>
    <s v="OIRM CAPITAL PROJECTS"/>
    <x v="95"/>
    <s v="DES RALS OIRM IT CAPITAL"/>
    <s v="DATA PROCESSING"/>
  </r>
  <r>
    <x v="1"/>
    <x v="95"/>
    <x v="14"/>
    <s v="51198"/>
    <s v="5188000"/>
    <x v="1"/>
    <x v="0"/>
    <s v="SALARIES AND WAGES REIMB"/>
    <s v="50000-PROGRAM EXPENDITURE BUDGET"/>
    <s v="51000-WAGES AND BENEFITS"/>
    <s v="51100-SALARIES/WAGES"/>
    <n v="0"/>
    <n v="0"/>
    <n v="0"/>
    <n v="0"/>
    <n v="0"/>
    <s v="N/A"/>
    <n v="0"/>
    <n v="0"/>
    <n v="0"/>
    <n v="0"/>
    <n v="0"/>
    <n v="0"/>
    <n v="0"/>
    <n v="0"/>
    <n v="0"/>
    <n v="0"/>
    <n v="0"/>
    <n v="0"/>
    <n v="0"/>
    <s v="OIRM CAPITAL PROJECTS"/>
    <x v="95"/>
    <s v="DES RALS OIRM IT CAPITAL"/>
    <s v="DATA PROCESSING"/>
  </r>
  <r>
    <x v="1"/>
    <x v="95"/>
    <x v="14"/>
    <s v="51315"/>
    <s v="5188000"/>
    <x v="0"/>
    <x v="0"/>
    <s v="MED DENTAL LIFE INS BENEFITS/NON 587"/>
    <s v="50000-PROGRAM EXPENDITURE BUDGET"/>
    <s v="51000-WAGES AND BENEFITS"/>
    <s v="51300-PERSONNEL BENEFITS"/>
    <n v="0"/>
    <n v="0"/>
    <n v="5212"/>
    <n v="0"/>
    <n v="-5212"/>
    <s v="N/A"/>
    <n v="0"/>
    <n v="0"/>
    <n v="0"/>
    <n v="0"/>
    <n v="0"/>
    <n v="0"/>
    <n v="0"/>
    <n v="0"/>
    <n v="5212"/>
    <n v="0"/>
    <n v="0"/>
    <n v="0"/>
    <n v="0"/>
    <s v="OIRM CAPITAL PROJECTS"/>
    <x v="95"/>
    <s v="DES RALS OIRM IT CAPITAL"/>
    <s v="DATA PROCESSING"/>
  </r>
  <r>
    <x v="1"/>
    <x v="95"/>
    <x v="14"/>
    <s v="51315"/>
    <s v="5188000"/>
    <x v="1"/>
    <x v="0"/>
    <s v="MED DENTAL LIFE INS BENEFITS/NON 587"/>
    <s v="50000-PROGRAM EXPENDITURE BUDGET"/>
    <s v="51000-WAGES AND BENEFITS"/>
    <s v="51300-PERSONNEL BENEFITS"/>
    <n v="0"/>
    <n v="0"/>
    <n v="0"/>
    <n v="0"/>
    <n v="0"/>
    <s v="N/A"/>
    <n v="0"/>
    <n v="0"/>
    <n v="0"/>
    <n v="0"/>
    <n v="0"/>
    <n v="0"/>
    <n v="0"/>
    <n v="0"/>
    <n v="0"/>
    <n v="0"/>
    <n v="0"/>
    <n v="0"/>
    <n v="0"/>
    <s v="OIRM CAPITAL PROJECTS"/>
    <x v="95"/>
    <s v="DES RALS OIRM IT CAPITAL"/>
    <s v="DATA PROCESSING"/>
  </r>
  <r>
    <x v="1"/>
    <x v="95"/>
    <x v="14"/>
    <s v="51320"/>
    <s v="5188000"/>
    <x v="0"/>
    <x v="0"/>
    <s v="SOCIAL SECURITY MEDICARE FICA"/>
    <s v="50000-PROGRAM EXPENDITURE BUDGET"/>
    <s v="51000-WAGES AND BENEFITS"/>
    <s v="51300-PERSONNEL BENEFITS"/>
    <n v="0"/>
    <n v="0"/>
    <n v="3216.9"/>
    <n v="0"/>
    <n v="-3216.9"/>
    <s v="N/A"/>
    <n v="0"/>
    <n v="0"/>
    <n v="0"/>
    <n v="0"/>
    <n v="0"/>
    <n v="0"/>
    <n v="0"/>
    <n v="0"/>
    <n v="3216.9"/>
    <n v="0"/>
    <n v="0"/>
    <n v="0"/>
    <n v="0"/>
    <s v="OIRM CAPITAL PROJECTS"/>
    <x v="95"/>
    <s v="DES RALS OIRM IT CAPITAL"/>
    <s v="DATA PROCESSING"/>
  </r>
  <r>
    <x v="1"/>
    <x v="95"/>
    <x v="14"/>
    <s v="51320"/>
    <s v="5188000"/>
    <x v="1"/>
    <x v="0"/>
    <s v="SOCIAL SECURITY MEDICARE FICA"/>
    <s v="50000-PROGRAM EXPENDITURE BUDGET"/>
    <s v="51000-WAGES AND BENEFITS"/>
    <s v="51300-PERSONNEL BENEFITS"/>
    <n v="0"/>
    <n v="0"/>
    <n v="0"/>
    <n v="0"/>
    <n v="0"/>
    <s v="N/A"/>
    <n v="0"/>
    <n v="0"/>
    <n v="0"/>
    <n v="0"/>
    <n v="0"/>
    <n v="0"/>
    <n v="0"/>
    <n v="0"/>
    <n v="0"/>
    <n v="0"/>
    <n v="0"/>
    <n v="0"/>
    <n v="0"/>
    <s v="OIRM CAPITAL PROJECTS"/>
    <x v="95"/>
    <s v="DES RALS OIRM IT CAPITAL"/>
    <s v="DATA PROCESSING"/>
  </r>
  <r>
    <x v="1"/>
    <x v="95"/>
    <x v="14"/>
    <s v="51330"/>
    <s v="5188000"/>
    <x v="0"/>
    <x v="0"/>
    <s v="RETIREMENT"/>
    <s v="50000-PROGRAM EXPENDITURE BUDGET"/>
    <s v="51000-WAGES AND BENEFITS"/>
    <s v="51300-PERSONNEL BENEFITS"/>
    <n v="0"/>
    <n v="0"/>
    <n v="1428.8600000000001"/>
    <n v="0"/>
    <n v="-1428.8600000000001"/>
    <s v="N/A"/>
    <n v="0"/>
    <n v="0"/>
    <n v="0"/>
    <n v="0"/>
    <n v="0"/>
    <n v="0"/>
    <n v="0"/>
    <n v="0"/>
    <n v="1428.8600000000001"/>
    <n v="0"/>
    <n v="0"/>
    <n v="0"/>
    <n v="0"/>
    <s v="OIRM CAPITAL PROJECTS"/>
    <x v="95"/>
    <s v="DES RALS OIRM IT CAPITAL"/>
    <s v="DATA PROCESSING"/>
  </r>
  <r>
    <x v="1"/>
    <x v="95"/>
    <x v="14"/>
    <s v="51330"/>
    <s v="5188000"/>
    <x v="1"/>
    <x v="0"/>
    <s v="RETIREMENT"/>
    <s v="50000-PROGRAM EXPENDITURE BUDGET"/>
    <s v="51000-WAGES AND BENEFITS"/>
    <s v="51300-PERSONNEL BENEFITS"/>
    <n v="0"/>
    <n v="0"/>
    <n v="0"/>
    <n v="0"/>
    <n v="0"/>
    <s v="N/A"/>
    <n v="0"/>
    <n v="0"/>
    <n v="0"/>
    <n v="0"/>
    <n v="0"/>
    <n v="0"/>
    <n v="0"/>
    <n v="0"/>
    <n v="0"/>
    <n v="0"/>
    <n v="0"/>
    <n v="0"/>
    <n v="0"/>
    <s v="OIRM CAPITAL PROJECTS"/>
    <x v="95"/>
    <s v="DES RALS OIRM IT CAPITAL"/>
    <s v="DATA PROCESSING"/>
  </r>
  <r>
    <x v="1"/>
    <x v="95"/>
    <x v="14"/>
    <s v="51370"/>
    <s v="5188000"/>
    <x v="0"/>
    <x v="0"/>
    <s v="UNEMPLOYMENT COMPENSATION"/>
    <s v="50000-PROGRAM EXPENDITURE BUDGET"/>
    <s v="51000-WAGES AND BENEFITS"/>
    <s v="51300-PERSONNEL BENEFITS"/>
    <n v="0"/>
    <n v="0"/>
    <n v="20943.36"/>
    <n v="0"/>
    <n v="-20943.36"/>
    <s v="N/A"/>
    <n v="0"/>
    <n v="0"/>
    <n v="0"/>
    <n v="0"/>
    <n v="0"/>
    <n v="0"/>
    <n v="0"/>
    <n v="0"/>
    <n v="0"/>
    <n v="0"/>
    <n v="0"/>
    <n v="0"/>
    <n v="20943.36"/>
    <s v="OIRM CAPITAL PROJECTS"/>
    <x v="95"/>
    <s v="DES RALS OIRM IT CAPITAL"/>
    <s v="DATA PROCESSING"/>
  </r>
  <r>
    <x v="1"/>
    <x v="95"/>
    <x v="14"/>
    <s v="51370"/>
    <s v="5188000"/>
    <x v="1"/>
    <x v="0"/>
    <s v="UNEMPLOYMENT COMPENSATION"/>
    <s v="50000-PROGRAM EXPENDITURE BUDGET"/>
    <s v="51000-WAGES AND BENEFITS"/>
    <s v="51300-PERSONNEL BENEFITS"/>
    <n v="0"/>
    <n v="0"/>
    <n v="0"/>
    <n v="0"/>
    <n v="0"/>
    <s v="N/A"/>
    <n v="0"/>
    <n v="-20943.36"/>
    <n v="0"/>
    <n v="0"/>
    <n v="0"/>
    <n v="0"/>
    <n v="0"/>
    <n v="0"/>
    <n v="0"/>
    <n v="20943.36"/>
    <n v="0"/>
    <n v="0"/>
    <n v="0"/>
    <s v="OIRM CAPITAL PROJECTS"/>
    <x v="95"/>
    <s v="DES RALS OIRM IT CAPITAL"/>
    <s v="DATA PROCESSING"/>
  </r>
  <r>
    <x v="1"/>
    <x v="95"/>
    <x v="14"/>
    <s v="52110"/>
    <s v="5188000"/>
    <x v="0"/>
    <x v="0"/>
    <s v="OFFICE SUPPLIES"/>
    <s v="50000-PROGRAM EXPENDITURE BUDGET"/>
    <s v="52000-SUPPLIES"/>
    <m/>
    <n v="0"/>
    <n v="0"/>
    <n v="0"/>
    <n v="0"/>
    <n v="0"/>
    <s v="N/A"/>
    <n v="0"/>
    <n v="0"/>
    <n v="0"/>
    <n v="0"/>
    <n v="0"/>
    <n v="0"/>
    <n v="0"/>
    <n v="0"/>
    <n v="0"/>
    <n v="0"/>
    <n v="0"/>
    <n v="0"/>
    <n v="0"/>
    <s v="OIRM CAPITAL PROJECTS"/>
    <x v="95"/>
    <s v="DES RALS OIRM IT CAPITAL"/>
    <s v="DATA PROCESSING"/>
  </r>
  <r>
    <x v="1"/>
    <x v="95"/>
    <x v="14"/>
    <s v="52110"/>
    <s v="5188000"/>
    <x v="1"/>
    <x v="0"/>
    <s v="OFFICE SUPPLIES"/>
    <s v="50000-PROGRAM EXPENDITURE BUDGET"/>
    <s v="52000-SUPPLIES"/>
    <m/>
    <n v="0"/>
    <n v="0"/>
    <n v="0"/>
    <n v="0"/>
    <n v="0"/>
    <s v="N/A"/>
    <n v="0"/>
    <n v="0"/>
    <n v="0"/>
    <n v="0"/>
    <n v="0"/>
    <n v="0"/>
    <n v="0"/>
    <n v="0"/>
    <n v="0"/>
    <n v="0"/>
    <n v="0"/>
    <n v="0"/>
    <n v="0"/>
    <s v="OIRM CAPITAL PROJECTS"/>
    <x v="95"/>
    <s v="DES RALS OIRM IT CAPITAL"/>
    <s v="DATA PROCESSING"/>
  </r>
  <r>
    <x v="1"/>
    <x v="95"/>
    <x v="14"/>
    <s v="52181"/>
    <s v="5188000"/>
    <x v="0"/>
    <x v="0"/>
    <s v="INVENTORY EQUIP 5K UNDER"/>
    <s v="50000-PROGRAM EXPENDITURE BUDGET"/>
    <s v="52000-SUPPLIES"/>
    <m/>
    <n v="0"/>
    <n v="0"/>
    <n v="516.06000000000006"/>
    <n v="0"/>
    <n v="-516.06000000000006"/>
    <s v="N/A"/>
    <n v="0"/>
    <n v="0"/>
    <n v="0"/>
    <n v="0"/>
    <n v="0"/>
    <n v="0"/>
    <n v="0"/>
    <n v="0"/>
    <n v="0"/>
    <n v="0"/>
    <n v="0"/>
    <n v="516.06000000000006"/>
    <n v="0"/>
    <s v="OIRM CAPITAL PROJECTS"/>
    <x v="95"/>
    <s v="DES RALS OIRM IT CAPITAL"/>
    <s v="DATA PROCESSING"/>
  </r>
  <r>
    <x v="1"/>
    <x v="95"/>
    <x v="14"/>
    <s v="52181"/>
    <s v="5188000"/>
    <x v="1"/>
    <x v="0"/>
    <s v="INVENTORY EQUIP 5K UNDER"/>
    <s v="50000-PROGRAM EXPENDITURE BUDGET"/>
    <s v="52000-SUPPLIES"/>
    <m/>
    <n v="0"/>
    <n v="0"/>
    <n v="0"/>
    <n v="0"/>
    <n v="0"/>
    <s v="N/A"/>
    <n v="0"/>
    <n v="0"/>
    <n v="0"/>
    <n v="0"/>
    <n v="0"/>
    <n v="0"/>
    <n v="0"/>
    <n v="0"/>
    <n v="0"/>
    <n v="0"/>
    <n v="0"/>
    <n v="0"/>
    <n v="0"/>
    <s v="OIRM CAPITAL PROJECTS"/>
    <x v="95"/>
    <s v="DES RALS OIRM IT CAPITAL"/>
    <s v="DATA PROCESSING"/>
  </r>
  <r>
    <x v="1"/>
    <x v="95"/>
    <x v="14"/>
    <s v="52189"/>
    <s v="5188000"/>
    <x v="0"/>
    <x v="0"/>
    <s v="SOFTWARE NONCAP"/>
    <s v="50000-PROGRAM EXPENDITURE BUDGET"/>
    <s v="52000-SUPPLIES"/>
    <m/>
    <n v="0"/>
    <n v="0"/>
    <n v="22500"/>
    <n v="0"/>
    <n v="-22500"/>
    <s v="N/A"/>
    <n v="0"/>
    <n v="0"/>
    <n v="0"/>
    <n v="0"/>
    <n v="0"/>
    <n v="0"/>
    <n v="0"/>
    <n v="0"/>
    <n v="22500"/>
    <n v="0"/>
    <n v="0"/>
    <n v="0"/>
    <n v="0"/>
    <s v="OIRM CAPITAL PROJECTS"/>
    <x v="95"/>
    <s v="DES RALS OIRM IT CAPITAL"/>
    <s v="DATA PROCESSING"/>
  </r>
  <r>
    <x v="1"/>
    <x v="95"/>
    <x v="14"/>
    <s v="52189"/>
    <s v="5188000"/>
    <x v="1"/>
    <x v="0"/>
    <s v="SOFTWARE NONCAP"/>
    <s v="50000-PROGRAM EXPENDITURE BUDGET"/>
    <s v="52000-SUPPLIES"/>
    <m/>
    <n v="0"/>
    <n v="0"/>
    <n v="0"/>
    <n v="0"/>
    <n v="0"/>
    <s v="N/A"/>
    <n v="0"/>
    <n v="0"/>
    <n v="0"/>
    <n v="0"/>
    <n v="0"/>
    <n v="0"/>
    <n v="0"/>
    <n v="0"/>
    <n v="0"/>
    <n v="0"/>
    <n v="0"/>
    <n v="0"/>
    <n v="0"/>
    <s v="OIRM CAPITAL PROJECTS"/>
    <x v="95"/>
    <s v="DES RALS OIRM IT CAPITAL"/>
    <s v="DATA PROCESSING"/>
  </r>
  <r>
    <x v="1"/>
    <x v="95"/>
    <x v="14"/>
    <s v="52190"/>
    <s v="5188000"/>
    <x v="0"/>
    <x v="0"/>
    <s v="SUPPLIES IT"/>
    <s v="50000-PROGRAM EXPENDITURE BUDGET"/>
    <s v="52000-SUPPLIES"/>
    <m/>
    <n v="0"/>
    <n v="0"/>
    <n v="0"/>
    <n v="0"/>
    <n v="0"/>
    <s v="N/A"/>
    <n v="0"/>
    <n v="0"/>
    <n v="0"/>
    <n v="0"/>
    <n v="0"/>
    <n v="0"/>
    <n v="0"/>
    <n v="0"/>
    <n v="0"/>
    <n v="0"/>
    <n v="0"/>
    <n v="0"/>
    <n v="0"/>
    <s v="OIRM CAPITAL PROJECTS"/>
    <x v="95"/>
    <s v="DES RALS OIRM IT CAPITAL"/>
    <s v="DATA PROCESSING"/>
  </r>
  <r>
    <x v="1"/>
    <x v="95"/>
    <x v="14"/>
    <s v="52190"/>
    <s v="5188000"/>
    <x v="1"/>
    <x v="0"/>
    <s v="SUPPLIES IT"/>
    <s v="50000-PROGRAM EXPENDITURE BUDGET"/>
    <s v="52000-SUPPLIES"/>
    <m/>
    <n v="0"/>
    <n v="0"/>
    <n v="0"/>
    <n v="0"/>
    <n v="0"/>
    <s v="N/A"/>
    <n v="0"/>
    <n v="0"/>
    <n v="0"/>
    <n v="0"/>
    <n v="0"/>
    <n v="0"/>
    <n v="0"/>
    <n v="0"/>
    <n v="0"/>
    <n v="0"/>
    <n v="0"/>
    <n v="0"/>
    <n v="0"/>
    <s v="OIRM CAPITAL PROJECTS"/>
    <x v="95"/>
    <s v="DES RALS OIRM IT CAPITAL"/>
    <s v="DATA PROCESSING"/>
  </r>
  <r>
    <x v="1"/>
    <x v="95"/>
    <x v="14"/>
    <s v="53105"/>
    <s v="5188000"/>
    <x v="0"/>
    <x v="0"/>
    <s v="OTHER CONTRACTUAL PROF SVCS"/>
    <s v="50000-PROGRAM EXPENDITURE BUDGET"/>
    <s v="53000-SERVICES-OTHER CHARGES"/>
    <m/>
    <n v="0"/>
    <n v="0"/>
    <n v="0"/>
    <n v="0"/>
    <n v="0"/>
    <s v="N/A"/>
    <n v="0"/>
    <n v="0"/>
    <n v="0"/>
    <n v="0"/>
    <n v="0"/>
    <n v="0"/>
    <n v="0"/>
    <n v="0"/>
    <n v="0"/>
    <n v="0"/>
    <n v="0"/>
    <n v="0"/>
    <n v="0"/>
    <s v="OIRM CAPITAL PROJECTS"/>
    <x v="95"/>
    <s v="DES RALS OIRM IT CAPITAL"/>
    <s v="DATA PROCESSING"/>
  </r>
  <r>
    <x v="1"/>
    <x v="95"/>
    <x v="14"/>
    <s v="53105"/>
    <s v="5188000"/>
    <x v="1"/>
    <x v="0"/>
    <s v="OTHER CONTRACTUAL PROF SVCS"/>
    <s v="50000-PROGRAM EXPENDITURE BUDGET"/>
    <s v="53000-SERVICES-OTHER CHARGES"/>
    <m/>
    <n v="0"/>
    <n v="0"/>
    <n v="0"/>
    <n v="0"/>
    <n v="0"/>
    <s v="N/A"/>
    <n v="0"/>
    <n v="0"/>
    <n v="0"/>
    <n v="0"/>
    <n v="0"/>
    <n v="0"/>
    <n v="0"/>
    <n v="0"/>
    <n v="0"/>
    <n v="0"/>
    <n v="0"/>
    <n v="0"/>
    <n v="0"/>
    <s v="OIRM CAPITAL PROJECTS"/>
    <x v="95"/>
    <s v="DES RALS OIRM IT CAPITAL"/>
    <s v="DATA PROCESSING"/>
  </r>
  <r>
    <x v="1"/>
    <x v="95"/>
    <x v="14"/>
    <s v="53106"/>
    <s v="5188000"/>
    <x v="0"/>
    <x v="0"/>
    <s v="PROFESSIONAL SERVICES IT"/>
    <s v="50000-PROGRAM EXPENDITURE BUDGET"/>
    <s v="53000-SERVICES-OTHER CHARGES"/>
    <m/>
    <n v="0"/>
    <n v="0"/>
    <n v="0"/>
    <n v="0"/>
    <n v="0"/>
    <s v="N/A"/>
    <n v="0"/>
    <n v="0"/>
    <n v="0"/>
    <n v="0"/>
    <n v="0"/>
    <n v="0"/>
    <n v="0"/>
    <n v="0"/>
    <n v="0"/>
    <n v="0"/>
    <n v="0"/>
    <n v="0"/>
    <n v="0"/>
    <s v="OIRM CAPITAL PROJECTS"/>
    <x v="95"/>
    <s v="DES RALS OIRM IT CAPITAL"/>
    <s v="DATA PROCESSING"/>
  </r>
  <r>
    <x v="1"/>
    <x v="95"/>
    <x v="14"/>
    <s v="53106"/>
    <s v="5188000"/>
    <x v="1"/>
    <x v="0"/>
    <s v="PROFESSIONAL SERVICES IT"/>
    <s v="50000-PROGRAM EXPENDITURE BUDGET"/>
    <s v="53000-SERVICES-OTHER CHARGES"/>
    <m/>
    <n v="0"/>
    <n v="0"/>
    <n v="0"/>
    <n v="0"/>
    <n v="0"/>
    <s v="N/A"/>
    <n v="0"/>
    <n v="0"/>
    <n v="0"/>
    <n v="0"/>
    <n v="0"/>
    <n v="0"/>
    <n v="0"/>
    <n v="0"/>
    <n v="0"/>
    <n v="0"/>
    <n v="0"/>
    <n v="0"/>
    <n v="0"/>
    <s v="OIRM CAPITAL PROJECTS"/>
    <x v="95"/>
    <s v="DES RALS OIRM IT CAPITAL"/>
    <s v="DATA PROCESSING"/>
  </r>
  <r>
    <x v="1"/>
    <x v="95"/>
    <x v="14"/>
    <s v="55023"/>
    <s v="5188000"/>
    <x v="0"/>
    <x v="0"/>
    <s v="ITS NEW DEVELOPMENT"/>
    <s v="50000-PROGRAM EXPENDITURE BUDGET"/>
    <s v="55000-INTRAGOVERNMENTAL SERVICES"/>
    <m/>
    <n v="0"/>
    <n v="0"/>
    <n v="4200"/>
    <n v="0"/>
    <n v="-4200"/>
    <s v="N/A"/>
    <n v="0"/>
    <n v="0"/>
    <n v="0"/>
    <n v="0"/>
    <n v="0"/>
    <n v="0"/>
    <n v="0"/>
    <n v="0"/>
    <n v="4200"/>
    <n v="0"/>
    <n v="0"/>
    <n v="0"/>
    <n v="0"/>
    <s v="OIRM CAPITAL PROJECTS"/>
    <x v="95"/>
    <s v="DES RALS OIRM IT CAPITAL"/>
    <s v="DATA PROCESSING"/>
  </r>
  <r>
    <x v="1"/>
    <x v="95"/>
    <x v="14"/>
    <s v="55023"/>
    <s v="5188000"/>
    <x v="1"/>
    <x v="0"/>
    <s v="ITS NEW DEVELOPMENT"/>
    <s v="50000-PROGRAM EXPENDITURE BUDGET"/>
    <s v="55000-INTRAGOVERNMENTAL SERVICES"/>
    <m/>
    <n v="0"/>
    <n v="0"/>
    <n v="0"/>
    <n v="0"/>
    <n v="0"/>
    <s v="N/A"/>
    <n v="0"/>
    <n v="0"/>
    <n v="0"/>
    <n v="0"/>
    <n v="0"/>
    <n v="0"/>
    <n v="0"/>
    <n v="0"/>
    <n v="0"/>
    <n v="0"/>
    <n v="0"/>
    <n v="0"/>
    <n v="0"/>
    <s v="OIRM CAPITAL PROJECTS"/>
    <x v="95"/>
    <s v="DES RALS OIRM IT CAPITAL"/>
    <s v="DATA PROCESSING"/>
  </r>
  <r>
    <x v="1"/>
    <x v="95"/>
    <x v="14"/>
    <s v="56742"/>
    <s v="5188000"/>
    <x v="0"/>
    <x v="0"/>
    <s v="EDP SOFTWARE"/>
    <s v="50000-PROGRAM EXPENDITURE BUDGET"/>
    <s v="56000-CAPITAL OUTLAY"/>
    <m/>
    <n v="0"/>
    <n v="0"/>
    <n v="0"/>
    <n v="0"/>
    <n v="0"/>
    <s v="N/A"/>
    <n v="0"/>
    <n v="0"/>
    <n v="516.06000000000006"/>
    <n v="0"/>
    <n v="0"/>
    <n v="0"/>
    <n v="0"/>
    <n v="0"/>
    <n v="0"/>
    <n v="0"/>
    <n v="0"/>
    <n v="-516.06000000000006"/>
    <n v="0"/>
    <s v="OIRM CAPITAL PROJECTS"/>
    <x v="95"/>
    <s v="DES RALS OIRM IT CAPITAL"/>
    <s v="DATA PROCESSING"/>
  </r>
  <r>
    <x v="1"/>
    <x v="95"/>
    <x v="14"/>
    <s v="56742"/>
    <s v="5188000"/>
    <x v="1"/>
    <x v="0"/>
    <s v="EDP SOFTWARE"/>
    <s v="50000-PROGRAM EXPENDITURE BUDGET"/>
    <s v="56000-CAPITAL OUTLAY"/>
    <m/>
    <n v="0"/>
    <n v="0"/>
    <n v="0"/>
    <n v="0"/>
    <n v="0"/>
    <s v="N/A"/>
    <n v="0"/>
    <n v="0"/>
    <n v="0"/>
    <n v="0"/>
    <n v="0"/>
    <n v="0"/>
    <n v="0"/>
    <n v="0"/>
    <n v="0"/>
    <n v="0"/>
    <n v="0"/>
    <n v="0"/>
    <n v="0"/>
    <s v="OIRM CAPITAL PROJECTS"/>
    <x v="95"/>
    <s v="DES RALS OIRM IT CAPITAL"/>
    <s v="DATA PROCESSING"/>
  </r>
  <r>
    <x v="1"/>
    <x v="95"/>
    <x v="14"/>
    <s v="59998"/>
    <s v="5188000"/>
    <x v="1"/>
    <x v="0"/>
    <s v="EXP REIMB SUSPENSE"/>
    <s v="50000-PROGRAM EXPENDITURE BUDGET"/>
    <s v="59900-CONTRA EXPENDITURES"/>
    <m/>
    <n v="0"/>
    <n v="0"/>
    <n v="-20943.36"/>
    <n v="0"/>
    <n v="20943.36"/>
    <s v="N/A"/>
    <n v="0"/>
    <n v="0"/>
    <n v="0"/>
    <n v="0"/>
    <n v="0"/>
    <n v="0"/>
    <n v="0"/>
    <n v="0"/>
    <n v="0"/>
    <n v="-20943.36"/>
    <n v="0"/>
    <n v="0"/>
    <n v="0"/>
    <s v="OIRM CAPITAL PROJECTS"/>
    <x v="95"/>
    <s v="DES RALS OIRM IT CAPITAL"/>
    <s v="DATA PROCESSING"/>
  </r>
  <r>
    <x v="1"/>
    <x v="95"/>
    <x v="2"/>
    <s v="51120"/>
    <s v="5188000"/>
    <x v="0"/>
    <x v="0"/>
    <s v="TEMPORARY"/>
    <s v="50000-PROGRAM EXPENDITURE BUDGET"/>
    <s v="51000-WAGES AND BENEFITS"/>
    <s v="51100-SALARIES/WAGES"/>
    <n v="0"/>
    <n v="0"/>
    <n v="-34786.910000000003"/>
    <n v="0"/>
    <n v="34786.910000000003"/>
    <s v="N/A"/>
    <n v="0"/>
    <n v="0"/>
    <n v="0"/>
    <n v="0"/>
    <n v="0"/>
    <n v="0"/>
    <n v="0"/>
    <n v="0"/>
    <n v="0"/>
    <n v="0"/>
    <n v="0"/>
    <n v="0"/>
    <n v="-34786.910000000003"/>
    <s v="OIRM CAPITAL PROJECTS"/>
    <x v="95"/>
    <s v="GAAP ADJUSTMENTS"/>
    <s v="DATA PROCESSING"/>
  </r>
  <r>
    <x v="1"/>
    <x v="95"/>
    <x v="2"/>
    <s v="51120"/>
    <s v="5188000"/>
    <x v="1"/>
    <x v="0"/>
    <s v="TEMPORARY"/>
    <s v="50000-PROGRAM EXPENDITURE BUDGET"/>
    <s v="51000-WAGES AND BENEFITS"/>
    <s v="51100-SALARIES/WAGES"/>
    <n v="0"/>
    <n v="0"/>
    <n v="0"/>
    <n v="0"/>
    <n v="0"/>
    <s v="N/A"/>
    <n v="0"/>
    <n v="0"/>
    <n v="0"/>
    <n v="0"/>
    <n v="0"/>
    <n v="0"/>
    <n v="0"/>
    <n v="0"/>
    <n v="0"/>
    <n v="0"/>
    <n v="0"/>
    <n v="0"/>
    <n v="0"/>
    <s v="OIRM CAPITAL PROJECTS"/>
    <x v="95"/>
    <s v="GAAP ADJUSTMENTS"/>
    <s v="DATA PROCESSING"/>
  </r>
  <r>
    <x v="1"/>
    <x v="95"/>
    <x v="2"/>
    <s v="51370"/>
    <s v="5188000"/>
    <x v="1"/>
    <x v="0"/>
    <s v="UNEMPLOYMENT COMPENSATION"/>
    <s v="50000-PROGRAM EXPENDITURE BUDGET"/>
    <s v="51000-WAGES AND BENEFITS"/>
    <s v="51300-PERSONNEL BENEFITS"/>
    <n v="0"/>
    <n v="0"/>
    <n v="-20943.36"/>
    <n v="0"/>
    <n v="20943.36"/>
    <s v="N/A"/>
    <n v="0"/>
    <n v="0"/>
    <n v="0"/>
    <n v="0"/>
    <n v="0"/>
    <n v="0"/>
    <n v="0"/>
    <n v="0"/>
    <n v="0"/>
    <n v="0"/>
    <n v="0"/>
    <n v="0"/>
    <n v="-20943.36"/>
    <s v="OIRM CAPITAL PROJECTS"/>
    <x v="95"/>
    <s v="GAAP ADJUSTMENTS"/>
    <s v="DATA PROCESSING"/>
  </r>
  <r>
    <x v="1"/>
    <x v="95"/>
    <x v="2"/>
    <s v="52202"/>
    <s v="5188000"/>
    <x v="0"/>
    <x v="0"/>
    <s v="SUPPLIES MISCELLANEOUS"/>
    <s v="50000-PROGRAM EXPENDITURE BUDGET"/>
    <s v="52000-SUPPLIES"/>
    <m/>
    <n v="0"/>
    <n v="0"/>
    <n v="-23016.06"/>
    <n v="0"/>
    <n v="23016.06"/>
    <s v="N/A"/>
    <n v="0"/>
    <n v="0"/>
    <n v="0"/>
    <n v="0"/>
    <n v="0"/>
    <n v="0"/>
    <n v="0"/>
    <n v="0"/>
    <n v="0"/>
    <n v="0"/>
    <n v="0"/>
    <n v="0"/>
    <n v="-23016.06"/>
    <s v="OIRM CAPITAL PROJECTS"/>
    <x v="95"/>
    <s v="GAAP ADJUSTMENTS"/>
    <s v="DATA PROCESSING"/>
  </r>
  <r>
    <x v="1"/>
    <x v="95"/>
    <x v="2"/>
    <s v="52202"/>
    <s v="5188000"/>
    <x v="1"/>
    <x v="0"/>
    <s v="SUPPLIES MISCELLANEOUS"/>
    <s v="50000-PROGRAM EXPENDITURE BUDGET"/>
    <s v="52000-SUPPLIES"/>
    <m/>
    <n v="0"/>
    <n v="0"/>
    <n v="0"/>
    <n v="0"/>
    <n v="0"/>
    <s v="N/A"/>
    <n v="0"/>
    <n v="0"/>
    <n v="0"/>
    <n v="0"/>
    <n v="0"/>
    <n v="0"/>
    <n v="0"/>
    <n v="0"/>
    <n v="0"/>
    <n v="0"/>
    <n v="0"/>
    <n v="0"/>
    <n v="0"/>
    <s v="OIRM CAPITAL PROJECTS"/>
    <x v="95"/>
    <s v="GAAP ADJUSTMENTS"/>
    <s v="DATA PROCESSING"/>
  </r>
  <r>
    <x v="1"/>
    <x v="95"/>
    <x v="2"/>
    <s v="55050"/>
    <s v="5188000"/>
    <x v="0"/>
    <x v="0"/>
    <s v="ROAD EQUIP ER R"/>
    <s v="50000-PROGRAM EXPENDITURE BUDGET"/>
    <s v="55000-INTRAGOVERNMENTAL SERVICES"/>
    <m/>
    <n v="0"/>
    <n v="0"/>
    <n v="-4200"/>
    <n v="0"/>
    <n v="4200"/>
    <s v="N/A"/>
    <n v="0"/>
    <n v="0"/>
    <n v="0"/>
    <n v="0"/>
    <n v="0"/>
    <n v="0"/>
    <n v="0"/>
    <n v="0"/>
    <n v="0"/>
    <n v="0"/>
    <n v="0"/>
    <n v="0"/>
    <n v="-4200"/>
    <s v="OIRM CAPITAL PROJECTS"/>
    <x v="95"/>
    <s v="GAAP ADJUSTMENTS"/>
    <s v="DATA PROCESSING"/>
  </r>
  <r>
    <x v="1"/>
    <x v="95"/>
    <x v="2"/>
    <s v="55050"/>
    <s v="5188000"/>
    <x v="1"/>
    <x v="0"/>
    <s v="ROAD EQUIP ER R"/>
    <s v="50000-PROGRAM EXPENDITURE BUDGET"/>
    <s v="55000-INTRAGOVERNMENTAL SERVICES"/>
    <m/>
    <n v="0"/>
    <n v="0"/>
    <n v="0"/>
    <n v="0"/>
    <n v="0"/>
    <s v="N/A"/>
    <n v="0"/>
    <n v="0"/>
    <n v="0"/>
    <n v="0"/>
    <n v="0"/>
    <n v="0"/>
    <n v="0"/>
    <n v="0"/>
    <n v="0"/>
    <n v="0"/>
    <n v="0"/>
    <n v="0"/>
    <n v="0"/>
    <s v="OIRM CAPITAL PROJECTS"/>
    <x v="95"/>
    <s v="GAAP ADJUSTMENTS"/>
    <s v="DATA PROCESSING"/>
  </r>
  <r>
    <x v="1"/>
    <x v="95"/>
    <x v="2"/>
    <s v="59998"/>
    <s v="5188000"/>
    <x v="1"/>
    <x v="0"/>
    <s v="EXP REIMB SUSPENSE"/>
    <s v="50000-PROGRAM EXPENDITURE BUDGET"/>
    <s v="59900-CONTRA EXPENDITURES"/>
    <m/>
    <n v="0"/>
    <n v="0"/>
    <n v="20943.36"/>
    <n v="0"/>
    <n v="-20943.36"/>
    <s v="N/A"/>
    <n v="0"/>
    <n v="0"/>
    <n v="0"/>
    <n v="0"/>
    <n v="0"/>
    <n v="0"/>
    <n v="0"/>
    <n v="0"/>
    <n v="0"/>
    <n v="0"/>
    <n v="0"/>
    <n v="0"/>
    <n v="20943.36"/>
    <s v="OIRM CAPITAL PROJECTS"/>
    <x v="95"/>
    <s v="GAAP ADJUSTMENTS"/>
    <s v="DATA PROCESSING"/>
  </r>
  <r>
    <x v="1"/>
    <x v="96"/>
    <x v="24"/>
    <s v="34882"/>
    <s v="0000000"/>
    <x v="0"/>
    <x v="1"/>
    <s v="NEW DEVELOPMENT"/>
    <s v="R3000-REVENUE"/>
    <s v="R3400-CHARGE FOR SERVICES"/>
    <m/>
    <n v="0"/>
    <n v="0"/>
    <n v="0"/>
    <n v="0"/>
    <n v="0"/>
    <s v="N/A"/>
    <n v="0"/>
    <n v="0"/>
    <n v="-17678.14"/>
    <n v="0"/>
    <n v="0"/>
    <n v="-24938.36"/>
    <n v="0"/>
    <n v="0"/>
    <n v="0"/>
    <n v="0"/>
    <n v="42616.5"/>
    <n v="0"/>
    <n v="0"/>
    <s v="OIRM CAPITAL PROJECTS"/>
    <x v="96"/>
    <s v="DAJD OIRM IT CAPITAL"/>
    <s v="Default"/>
  </r>
  <r>
    <x v="1"/>
    <x v="96"/>
    <x v="24"/>
    <s v="34882"/>
    <s v="0000000"/>
    <x v="1"/>
    <x v="1"/>
    <s v="NEW DEVELOPMENT"/>
    <s v="R3000-REVENUE"/>
    <s v="R3400-CHARGE FOR SERVICES"/>
    <m/>
    <n v="0"/>
    <n v="0"/>
    <n v="0"/>
    <n v="0"/>
    <n v="0"/>
    <s v="N/A"/>
    <n v="0"/>
    <n v="0"/>
    <n v="0"/>
    <n v="0"/>
    <n v="0"/>
    <n v="0"/>
    <n v="0"/>
    <n v="0"/>
    <n v="0"/>
    <n v="0"/>
    <n v="0"/>
    <n v="0"/>
    <n v="0"/>
    <s v="OIRM CAPITAL PROJECTS"/>
    <x v="96"/>
    <s v="DAJD OIRM IT CAPITAL"/>
    <s v="Default"/>
  </r>
  <r>
    <x v="1"/>
    <x v="96"/>
    <x v="24"/>
    <s v="52205"/>
    <s v="5188000"/>
    <x v="0"/>
    <x v="0"/>
    <s v="SUPPLIES FOOD"/>
    <s v="50000-PROGRAM EXPENDITURE BUDGET"/>
    <s v="52000-SUPPLIES"/>
    <m/>
    <n v="0"/>
    <n v="0"/>
    <n v="132.82"/>
    <n v="0"/>
    <n v="-132.82"/>
    <s v="N/A"/>
    <n v="0"/>
    <n v="0"/>
    <n v="0"/>
    <n v="0"/>
    <n v="0"/>
    <n v="0"/>
    <n v="0"/>
    <n v="0"/>
    <n v="0"/>
    <n v="0"/>
    <n v="0"/>
    <n v="132.82"/>
    <n v="0"/>
    <s v="OIRM CAPITAL PROJECTS"/>
    <x v="96"/>
    <s v="DAJD OIRM IT CAPITAL"/>
    <s v="DATA PROCESSING"/>
  </r>
  <r>
    <x v="1"/>
    <x v="96"/>
    <x v="24"/>
    <s v="52205"/>
    <s v="5188000"/>
    <x v="1"/>
    <x v="0"/>
    <s v="SUPPLIES FOOD"/>
    <s v="50000-PROGRAM EXPENDITURE BUDGET"/>
    <s v="52000-SUPPLIES"/>
    <m/>
    <n v="0"/>
    <n v="0"/>
    <n v="0"/>
    <n v="0"/>
    <n v="0"/>
    <s v="N/A"/>
    <n v="0"/>
    <n v="0"/>
    <n v="0"/>
    <n v="0"/>
    <n v="0"/>
    <n v="0"/>
    <n v="0"/>
    <n v="0"/>
    <n v="0"/>
    <n v="0"/>
    <n v="0"/>
    <n v="0"/>
    <n v="0"/>
    <s v="OIRM CAPITAL PROJECTS"/>
    <x v="96"/>
    <s v="DAJD OIRM IT CAPITAL"/>
    <s v="DATA PROCESSING"/>
  </r>
  <r>
    <x v="1"/>
    <x v="96"/>
    <x v="24"/>
    <s v="55023"/>
    <s v="5188000"/>
    <x v="0"/>
    <x v="0"/>
    <s v="ITS NEW DEVELOPMENT"/>
    <s v="50000-PROGRAM EXPENDITURE BUDGET"/>
    <s v="55000-INTRAGOVERNMENTAL SERVICES"/>
    <m/>
    <n v="0"/>
    <n v="0"/>
    <n v="66529.180000000008"/>
    <n v="0"/>
    <n v="-66529.180000000008"/>
    <s v="N/A"/>
    <n v="0"/>
    <n v="0"/>
    <n v="0"/>
    <n v="0"/>
    <n v="0"/>
    <n v="0"/>
    <n v="0"/>
    <n v="0"/>
    <n v="0"/>
    <n v="0"/>
    <n v="0"/>
    <n v="66529.180000000008"/>
    <n v="0"/>
    <s v="OIRM CAPITAL PROJECTS"/>
    <x v="96"/>
    <s v="DAJD OIRM IT CAPITAL"/>
    <s v="DATA PROCESSING"/>
  </r>
  <r>
    <x v="1"/>
    <x v="96"/>
    <x v="24"/>
    <s v="55023"/>
    <s v="5188000"/>
    <x v="1"/>
    <x v="0"/>
    <s v="ITS NEW DEVELOPMENT"/>
    <s v="50000-PROGRAM EXPENDITURE BUDGET"/>
    <s v="55000-INTRAGOVERNMENTAL SERVICES"/>
    <m/>
    <n v="0"/>
    <n v="0"/>
    <n v="97006.540000000008"/>
    <n v="0"/>
    <n v="-97006.540000000008"/>
    <s v="N/A"/>
    <n v="0"/>
    <n v="0"/>
    <n v="0"/>
    <n v="0"/>
    <n v="0"/>
    <n v="0"/>
    <n v="15110.89"/>
    <n v="0"/>
    <n v="0"/>
    <n v="27928.170000000002"/>
    <n v="0"/>
    <n v="53967.48"/>
    <n v="0"/>
    <s v="OIRM CAPITAL PROJECTS"/>
    <x v="96"/>
    <s v="DAJD OIRM IT CAPITAL"/>
    <s v="DATA PROCESSING"/>
  </r>
  <r>
    <x v="1"/>
    <x v="96"/>
    <x v="24"/>
    <s v="55253"/>
    <s v="5188000"/>
    <x v="0"/>
    <x v="0"/>
    <s v="SYSTEMS SERVICES SVC"/>
    <s v="50000-PROGRAM EXPENDITURE BUDGET"/>
    <s v="55000-INTRAGOVERNMENTAL SERVICES"/>
    <m/>
    <n v="0"/>
    <n v="0"/>
    <n v="-28419.73"/>
    <n v="0"/>
    <n v="28419.73"/>
    <s v="N/A"/>
    <n v="0"/>
    <n v="0"/>
    <n v="0"/>
    <n v="0"/>
    <n v="0"/>
    <n v="0"/>
    <n v="0"/>
    <n v="0"/>
    <n v="45411.66"/>
    <n v="20031.39"/>
    <n v="0"/>
    <n v="-93862.78"/>
    <n v="0"/>
    <s v="OIRM CAPITAL PROJECTS"/>
    <x v="96"/>
    <s v="DAJD OIRM IT CAPITAL"/>
    <s v="DATA PROCESSING"/>
  </r>
  <r>
    <x v="1"/>
    <x v="96"/>
    <x v="24"/>
    <s v="55253"/>
    <s v="5188000"/>
    <x v="1"/>
    <x v="0"/>
    <s v="SYSTEMS SERVICES SVC"/>
    <s v="50000-PROGRAM EXPENDITURE BUDGET"/>
    <s v="55000-INTRAGOVERNMENTAL SERVICES"/>
    <m/>
    <n v="0"/>
    <n v="0"/>
    <n v="0"/>
    <n v="0"/>
    <n v="0"/>
    <s v="N/A"/>
    <n v="0"/>
    <n v="0"/>
    <n v="0"/>
    <n v="0"/>
    <n v="0"/>
    <n v="0"/>
    <n v="0"/>
    <n v="0"/>
    <n v="0"/>
    <n v="0"/>
    <n v="0"/>
    <n v="0"/>
    <n v="0"/>
    <s v="OIRM CAPITAL PROJECTS"/>
    <x v="96"/>
    <s v="DAJD OIRM IT CAPITAL"/>
    <s v="DATA PROCESSING"/>
  </r>
  <r>
    <x v="1"/>
    <x v="96"/>
    <x v="24"/>
    <s v="82100"/>
    <s v="5188000"/>
    <x v="0"/>
    <x v="0"/>
    <s v="EMPLOYER PAID BENEFITS"/>
    <s v="50000-PROGRAM EXPENDITURE BUDGET"/>
    <s v="82000-APPLIED OVERHEAD"/>
    <m/>
    <n v="0"/>
    <n v="0"/>
    <n v="0"/>
    <n v="0"/>
    <n v="0"/>
    <s v="N/A"/>
    <n v="0"/>
    <n v="0"/>
    <n v="0"/>
    <n v="0"/>
    <n v="0"/>
    <n v="0"/>
    <n v="0"/>
    <n v="0"/>
    <n v="0"/>
    <n v="0"/>
    <n v="0"/>
    <n v="0"/>
    <n v="0"/>
    <s v="OIRM CAPITAL PROJECTS"/>
    <x v="96"/>
    <s v="DAJD OIRM IT CAPITAL"/>
    <s v="DATA PROCESSING"/>
  </r>
  <r>
    <x v="1"/>
    <x v="96"/>
    <x v="24"/>
    <s v="82100"/>
    <s v="5188000"/>
    <x v="1"/>
    <x v="0"/>
    <s v="EMPLOYER PAID BENEFITS"/>
    <s v="50000-PROGRAM EXPENDITURE BUDGET"/>
    <s v="82000-APPLIED OVERHEAD"/>
    <m/>
    <n v="0"/>
    <n v="0"/>
    <n v="0"/>
    <n v="0"/>
    <n v="0"/>
    <s v="N/A"/>
    <n v="0"/>
    <n v="0"/>
    <n v="0"/>
    <n v="0"/>
    <n v="0"/>
    <n v="0"/>
    <n v="0"/>
    <n v="0"/>
    <n v="0"/>
    <n v="0"/>
    <n v="0"/>
    <n v="0"/>
    <n v="0"/>
    <s v="OIRM CAPITAL PROJECTS"/>
    <x v="96"/>
    <s v="DAJD OIRM IT CAPITAL"/>
    <s v="DATA PROCESSING"/>
  </r>
  <r>
    <x v="1"/>
    <x v="96"/>
    <x v="24"/>
    <s v="82200"/>
    <s v="5188000"/>
    <x v="0"/>
    <x v="0"/>
    <s v="PAID TIME OFF"/>
    <s v="50000-PROGRAM EXPENDITURE BUDGET"/>
    <s v="82000-APPLIED OVERHEAD"/>
    <m/>
    <n v="0"/>
    <n v="0"/>
    <n v="0"/>
    <n v="0"/>
    <n v="0"/>
    <s v="N/A"/>
    <n v="0"/>
    <n v="0"/>
    <n v="0"/>
    <n v="0"/>
    <n v="0"/>
    <n v="0"/>
    <n v="0"/>
    <n v="0"/>
    <n v="0"/>
    <n v="0"/>
    <n v="0"/>
    <n v="0"/>
    <n v="0"/>
    <s v="OIRM CAPITAL PROJECTS"/>
    <x v="96"/>
    <s v="DAJD OIRM IT CAPITAL"/>
    <s v="DATA PROCESSING"/>
  </r>
  <r>
    <x v="1"/>
    <x v="96"/>
    <x v="24"/>
    <s v="82200"/>
    <s v="5188000"/>
    <x v="1"/>
    <x v="0"/>
    <s v="PAID TIME OFF"/>
    <s v="50000-PROGRAM EXPENDITURE BUDGET"/>
    <s v="82000-APPLIED OVERHEAD"/>
    <m/>
    <n v="0"/>
    <n v="0"/>
    <n v="0"/>
    <n v="0"/>
    <n v="0"/>
    <s v="N/A"/>
    <n v="0"/>
    <n v="0"/>
    <n v="0"/>
    <n v="0"/>
    <n v="0"/>
    <n v="0"/>
    <n v="0"/>
    <n v="0"/>
    <n v="0"/>
    <n v="0"/>
    <n v="0"/>
    <n v="0"/>
    <n v="0"/>
    <s v="OIRM CAPITAL PROJECTS"/>
    <x v="96"/>
    <s v="DAJD OIRM IT CAPITAL"/>
    <s v="DATA PROCESSING"/>
  </r>
  <r>
    <x v="1"/>
    <x v="96"/>
    <x v="2"/>
    <s v="52202"/>
    <s v="5188000"/>
    <x v="0"/>
    <x v="0"/>
    <s v="SUPPLIES MISCELLANEOUS"/>
    <s v="50000-PROGRAM EXPENDITURE BUDGET"/>
    <s v="52000-SUPPLIES"/>
    <m/>
    <n v="0"/>
    <n v="0"/>
    <n v="-132.82"/>
    <n v="0"/>
    <n v="132.82"/>
    <s v="N/A"/>
    <n v="0"/>
    <n v="0"/>
    <n v="0"/>
    <n v="0"/>
    <n v="0"/>
    <n v="0"/>
    <n v="0"/>
    <n v="0"/>
    <n v="0"/>
    <n v="0"/>
    <n v="0"/>
    <n v="0"/>
    <n v="-132.82"/>
    <s v="OIRM CAPITAL PROJECTS"/>
    <x v="96"/>
    <s v="GAAP ADJUSTMENTS"/>
    <s v="DATA PROCESSING"/>
  </r>
  <r>
    <x v="1"/>
    <x v="96"/>
    <x v="2"/>
    <s v="52202"/>
    <s v="5188000"/>
    <x v="1"/>
    <x v="0"/>
    <s v="SUPPLIES MISCELLANEOUS"/>
    <s v="50000-PROGRAM EXPENDITURE BUDGET"/>
    <s v="52000-SUPPLIES"/>
    <m/>
    <n v="0"/>
    <n v="0"/>
    <n v="0"/>
    <n v="0"/>
    <n v="0"/>
    <s v="N/A"/>
    <n v="0"/>
    <n v="0"/>
    <n v="0"/>
    <n v="0"/>
    <n v="0"/>
    <n v="0"/>
    <n v="0"/>
    <n v="0"/>
    <n v="0"/>
    <n v="0"/>
    <n v="0"/>
    <n v="0"/>
    <n v="0"/>
    <s v="OIRM CAPITAL PROJECTS"/>
    <x v="96"/>
    <s v="GAAP ADJUSTMENTS"/>
    <s v="DATA PROCESSING"/>
  </r>
  <r>
    <x v="1"/>
    <x v="96"/>
    <x v="2"/>
    <s v="55023"/>
    <s v="5188000"/>
    <x v="1"/>
    <x v="0"/>
    <s v="ITS NEW DEVELOPMENT"/>
    <s v="50000-PROGRAM EXPENDITURE BUDGET"/>
    <s v="55000-INTRAGOVERNMENTAL SERVICES"/>
    <m/>
    <n v="0"/>
    <n v="0"/>
    <n v="-97006.540000000008"/>
    <n v="0"/>
    <n v="97006.540000000008"/>
    <s v="N/A"/>
    <n v="0"/>
    <n v="0"/>
    <n v="0"/>
    <n v="0"/>
    <n v="0"/>
    <n v="0"/>
    <n v="0"/>
    <n v="0"/>
    <n v="0"/>
    <n v="0"/>
    <n v="0"/>
    <n v="0"/>
    <n v="-97006.540000000008"/>
    <s v="OIRM CAPITAL PROJECTS"/>
    <x v="96"/>
    <s v="GAAP ADJUSTMENTS"/>
    <s v="DATA PROCESSING"/>
  </r>
  <r>
    <x v="1"/>
    <x v="96"/>
    <x v="2"/>
    <s v="55050"/>
    <s v="5188000"/>
    <x v="0"/>
    <x v="0"/>
    <s v="ROAD EQUIP ER R"/>
    <s v="50000-PROGRAM EXPENDITURE BUDGET"/>
    <s v="55000-INTRAGOVERNMENTAL SERVICES"/>
    <m/>
    <n v="0"/>
    <n v="0"/>
    <n v="-38109.450000000004"/>
    <n v="0"/>
    <n v="38109.450000000004"/>
    <s v="N/A"/>
    <n v="0"/>
    <n v="0"/>
    <n v="0"/>
    <n v="0"/>
    <n v="0"/>
    <n v="0"/>
    <n v="0"/>
    <n v="0"/>
    <n v="0"/>
    <n v="0"/>
    <n v="0"/>
    <n v="0"/>
    <n v="-38109.450000000004"/>
    <s v="OIRM CAPITAL PROJECTS"/>
    <x v="96"/>
    <s v="GAAP ADJUSTMENTS"/>
    <s v="DATA PROCESSING"/>
  </r>
  <r>
    <x v="1"/>
    <x v="96"/>
    <x v="2"/>
    <s v="55050"/>
    <s v="5188000"/>
    <x v="1"/>
    <x v="0"/>
    <s v="ROAD EQUIP ER R"/>
    <s v="50000-PROGRAM EXPENDITURE BUDGET"/>
    <s v="55000-INTRAGOVERNMENTAL SERVICES"/>
    <m/>
    <n v="0"/>
    <n v="0"/>
    <n v="0"/>
    <n v="0"/>
    <n v="0"/>
    <s v="N/A"/>
    <n v="0"/>
    <n v="0"/>
    <n v="0"/>
    <n v="0"/>
    <n v="0"/>
    <n v="0"/>
    <n v="0"/>
    <n v="0"/>
    <n v="0"/>
    <n v="0"/>
    <n v="0"/>
    <n v="0"/>
    <n v="0"/>
    <s v="OIRM CAPITAL PROJECTS"/>
    <x v="96"/>
    <s v="GAAP ADJUSTMENTS"/>
    <s v="DATA PROCESSING"/>
  </r>
  <r>
    <x v="1"/>
    <x v="97"/>
    <x v="11"/>
    <s v="39780"/>
    <s v="0000000"/>
    <x v="0"/>
    <x v="1"/>
    <s v="CONTRIB CURRENT EXPENSE"/>
    <s v="R3000-REVENUE"/>
    <s v="R3900-OTHER FINANCING SOURCES"/>
    <m/>
    <n v="0"/>
    <n v="0"/>
    <n v="0"/>
    <n v="0"/>
    <n v="0"/>
    <s v="N/A"/>
    <n v="0"/>
    <n v="0"/>
    <n v="0"/>
    <n v="0"/>
    <n v="0"/>
    <n v="0"/>
    <n v="0"/>
    <n v="0"/>
    <n v="0"/>
    <n v="0"/>
    <n v="0"/>
    <n v="0"/>
    <n v="0"/>
    <s v="OIRM CAPITAL PROJECTS"/>
    <x v="97"/>
    <s v="OIRM CAPITAL PROJECTS"/>
    <s v="Default"/>
  </r>
  <r>
    <x v="1"/>
    <x v="97"/>
    <x v="11"/>
    <s v="39780"/>
    <s v="0000000"/>
    <x v="1"/>
    <x v="1"/>
    <s v="CONTRIB CURRENT EXPENSE"/>
    <s v="R3000-REVENUE"/>
    <s v="R3900-OTHER FINANCING SOURCES"/>
    <m/>
    <n v="0"/>
    <n v="0"/>
    <n v="0"/>
    <n v="0"/>
    <n v="0"/>
    <s v="N/A"/>
    <n v="0"/>
    <n v="0"/>
    <n v="0"/>
    <n v="0"/>
    <n v="0"/>
    <n v="0"/>
    <n v="0"/>
    <n v="0"/>
    <n v="0"/>
    <n v="0"/>
    <n v="0"/>
    <n v="0"/>
    <n v="0"/>
    <s v="OIRM CAPITAL PROJECTS"/>
    <x v="97"/>
    <s v="OIRM CAPITAL PROJECTS"/>
    <s v="Default"/>
  </r>
  <r>
    <x v="1"/>
    <x v="97"/>
    <x v="11"/>
    <s v="55023"/>
    <s v="5188000"/>
    <x v="1"/>
    <x v="0"/>
    <s v="ITS NEW DEVELOPMENT"/>
    <s v="50000-PROGRAM EXPENDITURE BUDGET"/>
    <s v="55000-INTRAGOVERNMENTAL SERVICES"/>
    <m/>
    <n v="0"/>
    <n v="0"/>
    <n v="18537.62"/>
    <n v="0"/>
    <n v="-18537.62"/>
    <s v="N/A"/>
    <n v="0"/>
    <n v="0"/>
    <n v="0"/>
    <n v="0"/>
    <n v="0"/>
    <n v="0"/>
    <n v="18537.62"/>
    <n v="0"/>
    <n v="0"/>
    <n v="0"/>
    <n v="0"/>
    <n v="0"/>
    <n v="0"/>
    <s v="OIRM CAPITAL PROJECTS"/>
    <x v="97"/>
    <s v="OIRM CAPITAL PROJECTS"/>
    <s v="DATA PROCESSING"/>
  </r>
  <r>
    <x v="1"/>
    <x v="97"/>
    <x v="11"/>
    <s v="55253"/>
    <s v="5188000"/>
    <x v="0"/>
    <x v="0"/>
    <s v="SYSTEMS SERVICES SVC"/>
    <s v="50000-PROGRAM EXPENDITURE BUDGET"/>
    <s v="55000-INTRAGOVERNMENTAL SERVICES"/>
    <m/>
    <n v="0"/>
    <n v="0"/>
    <n v="67533.930000000008"/>
    <n v="0"/>
    <n v="-67533.930000000008"/>
    <s v="N/A"/>
    <n v="0"/>
    <n v="0"/>
    <n v="0"/>
    <n v="0"/>
    <n v="0"/>
    <n v="0"/>
    <n v="0"/>
    <n v="0"/>
    <n v="58135.700000000004"/>
    <n v="-5135.7"/>
    <n v="0"/>
    <n v="14533.93"/>
    <n v="0"/>
    <s v="OIRM CAPITAL PROJECTS"/>
    <x v="97"/>
    <s v="OIRM CAPITAL PROJECTS"/>
    <s v="DATA PROCESSING"/>
  </r>
  <r>
    <x v="1"/>
    <x v="97"/>
    <x v="11"/>
    <s v="55253"/>
    <s v="5188000"/>
    <x v="1"/>
    <x v="0"/>
    <s v="SYSTEMS SERVICES SVC"/>
    <s v="50000-PROGRAM EXPENDITURE BUDGET"/>
    <s v="55000-INTRAGOVERNMENTAL SERVICES"/>
    <m/>
    <n v="0"/>
    <n v="0"/>
    <n v="0"/>
    <n v="0"/>
    <n v="0"/>
    <s v="N/A"/>
    <n v="0"/>
    <n v="0"/>
    <n v="0"/>
    <n v="0"/>
    <n v="0"/>
    <n v="0"/>
    <n v="0"/>
    <n v="0"/>
    <n v="0"/>
    <n v="0"/>
    <n v="0"/>
    <n v="0"/>
    <n v="0"/>
    <s v="OIRM CAPITAL PROJECTS"/>
    <x v="97"/>
    <s v="OIRM CAPITAL PROJECTS"/>
    <s v="DATA PROCESSING"/>
  </r>
  <r>
    <x v="1"/>
    <x v="97"/>
    <x v="2"/>
    <s v="55023"/>
    <s v="5188000"/>
    <x v="1"/>
    <x v="0"/>
    <s v="ITS NEW DEVELOPMENT"/>
    <s v="50000-PROGRAM EXPENDITURE BUDGET"/>
    <s v="55000-INTRAGOVERNMENTAL SERVICES"/>
    <m/>
    <n v="0"/>
    <n v="0"/>
    <n v="-18537.62"/>
    <n v="0"/>
    <n v="18537.62"/>
    <s v="N/A"/>
    <n v="0"/>
    <n v="0"/>
    <n v="0"/>
    <n v="0"/>
    <n v="0"/>
    <n v="0"/>
    <n v="0"/>
    <n v="0"/>
    <n v="0"/>
    <n v="0"/>
    <n v="0"/>
    <n v="0"/>
    <n v="-18537.62"/>
    <s v="OIRM CAPITAL PROJECTS"/>
    <x v="97"/>
    <s v="GAAP ADJUSTMENTS"/>
    <s v="DATA PROCESSING"/>
  </r>
  <r>
    <x v="1"/>
    <x v="97"/>
    <x v="2"/>
    <s v="55050"/>
    <s v="5188000"/>
    <x v="0"/>
    <x v="0"/>
    <s v="ROAD EQUIP ER R"/>
    <s v="50000-PROGRAM EXPENDITURE BUDGET"/>
    <s v="55000-INTRAGOVERNMENTAL SERVICES"/>
    <m/>
    <n v="0"/>
    <n v="0"/>
    <n v="-67533.930000000008"/>
    <n v="0"/>
    <n v="67533.930000000008"/>
    <s v="N/A"/>
    <n v="0"/>
    <n v="0"/>
    <n v="0"/>
    <n v="0"/>
    <n v="0"/>
    <n v="0"/>
    <n v="0"/>
    <n v="0"/>
    <n v="0"/>
    <n v="0"/>
    <n v="0"/>
    <n v="0"/>
    <n v="-67533.930000000008"/>
    <s v="OIRM CAPITAL PROJECTS"/>
    <x v="97"/>
    <s v="GAAP ADJUSTMENTS"/>
    <s v="DATA PROCESSING"/>
  </r>
  <r>
    <x v="1"/>
    <x v="97"/>
    <x v="2"/>
    <s v="55050"/>
    <s v="5188000"/>
    <x v="1"/>
    <x v="0"/>
    <s v="ROAD EQUIP ER R"/>
    <s v="50000-PROGRAM EXPENDITURE BUDGET"/>
    <s v="55000-INTRAGOVERNMENTAL SERVICES"/>
    <m/>
    <n v="0"/>
    <n v="0"/>
    <n v="0"/>
    <n v="0"/>
    <n v="0"/>
    <s v="N/A"/>
    <n v="0"/>
    <n v="0"/>
    <n v="0"/>
    <n v="0"/>
    <n v="0"/>
    <n v="0"/>
    <n v="0"/>
    <n v="0"/>
    <n v="0"/>
    <n v="0"/>
    <n v="0"/>
    <n v="0"/>
    <n v="0"/>
    <s v="OIRM CAPITAL PROJECTS"/>
    <x v="97"/>
    <s v="GAAP ADJUSTMENTS"/>
    <s v="DATA PROCESSING"/>
  </r>
  <r>
    <x v="1"/>
    <x v="98"/>
    <x v="14"/>
    <s v="39780"/>
    <s v="0000000"/>
    <x v="0"/>
    <x v="1"/>
    <s v="CONTRIB CURRENT EXPENSE"/>
    <s v="R3000-REVENUE"/>
    <s v="R3900-OTHER FINANCING SOURCES"/>
    <m/>
    <n v="0"/>
    <n v="0"/>
    <n v="0"/>
    <n v="0"/>
    <n v="0"/>
    <s v="N/A"/>
    <n v="0"/>
    <n v="0"/>
    <n v="0"/>
    <n v="0"/>
    <n v="0"/>
    <n v="0"/>
    <n v="0"/>
    <n v="0"/>
    <n v="0"/>
    <n v="0"/>
    <n v="0"/>
    <n v="0"/>
    <n v="0"/>
    <s v="OIRM CAPITAL PROJECTS"/>
    <x v="98"/>
    <s v="DES RALS OIRM IT CAPITAL"/>
    <s v="Default"/>
  </r>
  <r>
    <x v="1"/>
    <x v="98"/>
    <x v="14"/>
    <s v="39780"/>
    <s v="0000000"/>
    <x v="1"/>
    <x v="1"/>
    <s v="CONTRIB CURRENT EXPENSE"/>
    <s v="R3000-REVENUE"/>
    <s v="R3900-OTHER FINANCING SOURCES"/>
    <m/>
    <n v="0"/>
    <n v="0"/>
    <n v="0"/>
    <n v="0"/>
    <n v="0"/>
    <s v="N/A"/>
    <n v="0"/>
    <n v="0"/>
    <n v="0"/>
    <n v="0"/>
    <n v="0"/>
    <n v="0"/>
    <n v="0"/>
    <n v="0"/>
    <n v="0"/>
    <n v="0"/>
    <n v="0"/>
    <n v="0"/>
    <n v="0"/>
    <s v="OIRM CAPITAL PROJECTS"/>
    <x v="98"/>
    <s v="DES RALS OIRM IT CAPITAL"/>
    <s v="Default"/>
  </r>
  <r>
    <x v="1"/>
    <x v="98"/>
    <x v="14"/>
    <s v="39796"/>
    <s v="0000000"/>
    <x v="0"/>
    <x v="1"/>
    <s v="CONTRIB OTHER FUNDS"/>
    <s v="R3000-REVENUE"/>
    <s v="R3900-OTHER FINANCING SOURCES"/>
    <m/>
    <n v="0"/>
    <n v="0"/>
    <n v="0"/>
    <n v="0"/>
    <n v="0"/>
    <s v="N/A"/>
    <n v="0"/>
    <n v="0"/>
    <n v="0"/>
    <n v="0"/>
    <n v="0"/>
    <n v="0"/>
    <n v="0"/>
    <n v="0"/>
    <n v="0"/>
    <n v="0"/>
    <n v="0"/>
    <n v="0"/>
    <n v="0"/>
    <s v="OIRM CAPITAL PROJECTS"/>
    <x v="98"/>
    <s v="DES RALS OIRM IT CAPITAL"/>
    <s v="Default"/>
  </r>
  <r>
    <x v="1"/>
    <x v="98"/>
    <x v="14"/>
    <s v="39796"/>
    <s v="0000000"/>
    <x v="1"/>
    <x v="1"/>
    <s v="CONTRIB OTHER FUNDS"/>
    <s v="R3000-REVENUE"/>
    <s v="R3900-OTHER FINANCING SOURCES"/>
    <m/>
    <n v="0"/>
    <n v="0"/>
    <n v="0"/>
    <n v="0"/>
    <n v="0"/>
    <s v="N/A"/>
    <n v="0"/>
    <n v="0"/>
    <n v="0"/>
    <n v="0"/>
    <n v="0"/>
    <n v="0"/>
    <n v="0"/>
    <n v="0"/>
    <n v="0"/>
    <n v="0"/>
    <n v="0"/>
    <n v="0"/>
    <n v="0"/>
    <s v="OIRM CAPITAL PROJECTS"/>
    <x v="98"/>
    <s v="DES RALS OIRM IT CAPITAL"/>
    <s v="Default"/>
  </r>
  <r>
    <x v="1"/>
    <x v="99"/>
    <x v="19"/>
    <s v="39796"/>
    <s v="0000000"/>
    <x v="0"/>
    <x v="1"/>
    <s v="CONTRIB OTHER FUNDS"/>
    <s v="R3000-REVENUE"/>
    <s v="R3900-OTHER FINANCING SOURCES"/>
    <m/>
    <n v="0"/>
    <n v="0"/>
    <n v="0"/>
    <n v="0"/>
    <n v="0"/>
    <s v="N/A"/>
    <n v="0"/>
    <n v="0"/>
    <n v="0"/>
    <n v="0"/>
    <n v="0"/>
    <n v="0"/>
    <n v="0"/>
    <n v="0"/>
    <n v="0"/>
    <n v="0"/>
    <n v="0"/>
    <n v="0"/>
    <n v="0"/>
    <s v="OIRM CAPITAL PROJECTS"/>
    <x v="99"/>
    <s v="KCSO OIRM IT CAPITAL"/>
    <s v="Default"/>
  </r>
  <r>
    <x v="1"/>
    <x v="99"/>
    <x v="19"/>
    <s v="39796"/>
    <s v="0000000"/>
    <x v="1"/>
    <x v="1"/>
    <s v="CONTRIB OTHER FUNDS"/>
    <s v="R3000-REVENUE"/>
    <s v="R3900-OTHER FINANCING SOURCES"/>
    <m/>
    <n v="0"/>
    <n v="0"/>
    <n v="0"/>
    <n v="0"/>
    <n v="0"/>
    <s v="N/A"/>
    <n v="0"/>
    <n v="0"/>
    <n v="0"/>
    <n v="0"/>
    <n v="0"/>
    <n v="0"/>
    <n v="0"/>
    <n v="0"/>
    <n v="0"/>
    <n v="0"/>
    <n v="0"/>
    <n v="0"/>
    <n v="0"/>
    <s v="OIRM CAPITAL PROJECTS"/>
    <x v="99"/>
    <s v="KCSO OIRM IT CAPITAL"/>
    <s v="Default"/>
  </r>
  <r>
    <x v="1"/>
    <x v="100"/>
    <x v="14"/>
    <s v="53106"/>
    <s v="5188000"/>
    <x v="0"/>
    <x v="0"/>
    <s v="PROFESSIONAL SERVICES IT"/>
    <s v="50000-PROGRAM EXPENDITURE BUDGET"/>
    <s v="53000-SERVICES-OTHER CHARGES"/>
    <m/>
    <n v="0"/>
    <n v="0"/>
    <n v="0"/>
    <n v="0"/>
    <n v="0"/>
    <s v="N/A"/>
    <n v="0"/>
    <n v="0"/>
    <n v="0"/>
    <n v="0"/>
    <n v="0"/>
    <n v="0"/>
    <n v="0"/>
    <n v="0"/>
    <n v="0"/>
    <n v="0"/>
    <n v="0"/>
    <n v="0"/>
    <n v="0"/>
    <s v="OIRM CAPITAL PROJECTS"/>
    <x v="100"/>
    <s v="DES RALS OIRM IT CAPITAL"/>
    <s v="DATA PROCESSING"/>
  </r>
  <r>
    <x v="1"/>
    <x v="100"/>
    <x v="14"/>
    <s v="53106"/>
    <s v="5188000"/>
    <x v="1"/>
    <x v="0"/>
    <s v="PROFESSIONAL SERVICES IT"/>
    <s v="50000-PROGRAM EXPENDITURE BUDGET"/>
    <s v="53000-SERVICES-OTHER CHARGES"/>
    <m/>
    <n v="0"/>
    <n v="0"/>
    <n v="0"/>
    <n v="0"/>
    <n v="0"/>
    <s v="N/A"/>
    <n v="0"/>
    <n v="0"/>
    <n v="0"/>
    <n v="0"/>
    <n v="0"/>
    <n v="0"/>
    <n v="0"/>
    <n v="0"/>
    <n v="0"/>
    <n v="0"/>
    <n v="0"/>
    <n v="0"/>
    <n v="0"/>
    <s v="OIRM CAPITAL PROJECTS"/>
    <x v="100"/>
    <s v="DES RALS OIRM IT CAPITAL"/>
    <s v="DATA PROCESSING"/>
  </r>
  <r>
    <x v="1"/>
    <x v="100"/>
    <x v="14"/>
    <s v="82300"/>
    <s v="5188000"/>
    <x v="1"/>
    <x v="0"/>
    <s v="INDIRECT COSTS"/>
    <s v="50000-PROGRAM EXPENDITURE BUDGET"/>
    <s v="82000-APPLIED OVERHEAD"/>
    <m/>
    <n v="0"/>
    <n v="0"/>
    <n v="-75.489999999999995"/>
    <n v="0"/>
    <n v="75.489999999999995"/>
    <s v="N/A"/>
    <n v="0"/>
    <n v="0"/>
    <n v="0"/>
    <n v="0"/>
    <n v="0"/>
    <n v="0"/>
    <n v="-75.489999999999995"/>
    <n v="0"/>
    <n v="0"/>
    <n v="0"/>
    <n v="0"/>
    <n v="0"/>
    <n v="0"/>
    <s v="OIRM CAPITAL PROJECTS"/>
    <x v="100"/>
    <s v="DES RALS OIRM IT CAPITAL"/>
    <s v="DATA PROCESSING"/>
  </r>
  <r>
    <x v="1"/>
    <x v="101"/>
    <x v="21"/>
    <s v="39780"/>
    <s v="0000000"/>
    <x v="0"/>
    <x v="1"/>
    <s v="CONTRIB CURRENT EXPENSE"/>
    <s v="R3000-REVENUE"/>
    <s v="R3900-OTHER FINANCING SOURCES"/>
    <m/>
    <n v="0"/>
    <n v="0"/>
    <n v="-130000"/>
    <n v="0"/>
    <n v="130000"/>
    <s v="N/A"/>
    <n v="0"/>
    <n v="0"/>
    <n v="0"/>
    <n v="0"/>
    <n v="0"/>
    <n v="0"/>
    <n v="0"/>
    <n v="0"/>
    <n v="0"/>
    <n v="0"/>
    <n v="0"/>
    <n v="-130000"/>
    <n v="0"/>
    <s v="OIRM CAPITAL PROJECTS"/>
    <x v="101"/>
    <s v="OIRM DJA IT CAPITAL"/>
    <s v="Default"/>
  </r>
  <r>
    <x v="1"/>
    <x v="101"/>
    <x v="21"/>
    <s v="39780"/>
    <s v="0000000"/>
    <x v="1"/>
    <x v="1"/>
    <s v="CONTRIB CURRENT EXPENSE"/>
    <s v="R3000-REVENUE"/>
    <s v="R3900-OTHER FINANCING SOURCES"/>
    <m/>
    <n v="0"/>
    <n v="0"/>
    <n v="0"/>
    <n v="0"/>
    <n v="0"/>
    <s v="N/A"/>
    <n v="0"/>
    <n v="0"/>
    <n v="0"/>
    <n v="0"/>
    <n v="0"/>
    <n v="0"/>
    <n v="0"/>
    <n v="0"/>
    <n v="0"/>
    <n v="0"/>
    <n v="0"/>
    <n v="0"/>
    <n v="0"/>
    <s v="OIRM CAPITAL PROJECTS"/>
    <x v="101"/>
    <s v="OIRM DJA IT CAPITAL"/>
    <s v="Default"/>
  </r>
  <r>
    <x v="1"/>
    <x v="101"/>
    <x v="21"/>
    <s v="52180"/>
    <s v="5188000"/>
    <x v="1"/>
    <x v="0"/>
    <s v="MINOR ASSET NON CONTR LT 5K"/>
    <s v="50000-PROGRAM EXPENDITURE BUDGET"/>
    <s v="52000-SUPPLIES"/>
    <m/>
    <n v="0"/>
    <n v="0"/>
    <n v="3225.6"/>
    <n v="0"/>
    <n v="-3225.6"/>
    <s v="N/A"/>
    <n v="0"/>
    <n v="0"/>
    <n v="0"/>
    <n v="0"/>
    <n v="0"/>
    <n v="0"/>
    <n v="0"/>
    <n v="0"/>
    <n v="0"/>
    <n v="0"/>
    <n v="0"/>
    <n v="3225.6"/>
    <n v="0"/>
    <s v="OIRM CAPITAL PROJECTS"/>
    <x v="101"/>
    <s v="OIRM DJA IT CAPITAL"/>
    <s v="DATA PROCESSING"/>
  </r>
  <r>
    <x v="1"/>
    <x v="101"/>
    <x v="21"/>
    <s v="52181"/>
    <s v="5188000"/>
    <x v="0"/>
    <x v="0"/>
    <s v="INVENTORY EQUIP 5K UNDER"/>
    <s v="50000-PROGRAM EXPENDITURE BUDGET"/>
    <s v="52000-SUPPLIES"/>
    <m/>
    <n v="0"/>
    <n v="0"/>
    <n v="107000.04000000001"/>
    <n v="0"/>
    <n v="-107000.04000000001"/>
    <s v="N/A"/>
    <n v="0"/>
    <n v="0"/>
    <n v="0"/>
    <n v="0"/>
    <n v="0"/>
    <n v="0"/>
    <n v="0"/>
    <n v="0"/>
    <n v="107000.04000000001"/>
    <n v="0"/>
    <n v="0"/>
    <n v="0"/>
    <n v="0"/>
    <s v="OIRM CAPITAL PROJECTS"/>
    <x v="101"/>
    <s v="OIRM DJA IT CAPITAL"/>
    <s v="DATA PROCESSING"/>
  </r>
  <r>
    <x v="1"/>
    <x v="101"/>
    <x v="21"/>
    <s v="52181"/>
    <s v="5188000"/>
    <x v="1"/>
    <x v="0"/>
    <s v="INVENTORY EQUIP 5K UNDER"/>
    <s v="50000-PROGRAM EXPENDITURE BUDGET"/>
    <s v="52000-SUPPLIES"/>
    <m/>
    <n v="0"/>
    <n v="0"/>
    <n v="128996.56"/>
    <n v="0"/>
    <n v="-128996.56"/>
    <s v="N/A"/>
    <n v="0"/>
    <n v="0"/>
    <n v="0"/>
    <n v="0"/>
    <n v="0"/>
    <n v="0"/>
    <n v="128996.56"/>
    <n v="0"/>
    <n v="0"/>
    <n v="0"/>
    <n v="0"/>
    <n v="0"/>
    <n v="0"/>
    <s v="OIRM CAPITAL PROJECTS"/>
    <x v="101"/>
    <s v="OIRM DJA IT CAPITAL"/>
    <s v="DATA PROCESSING"/>
  </r>
  <r>
    <x v="1"/>
    <x v="101"/>
    <x v="21"/>
    <s v="52189"/>
    <s v="5188000"/>
    <x v="0"/>
    <x v="0"/>
    <s v="SOFTWARE NONCAP"/>
    <s v="50000-PROGRAM EXPENDITURE BUDGET"/>
    <s v="52000-SUPPLIES"/>
    <m/>
    <n v="0"/>
    <n v="0"/>
    <n v="16793.63"/>
    <n v="0"/>
    <n v="-16793.63"/>
    <s v="N/A"/>
    <n v="0"/>
    <n v="0"/>
    <n v="0"/>
    <n v="0"/>
    <n v="0"/>
    <n v="0"/>
    <n v="0"/>
    <n v="0"/>
    <n v="16793.63"/>
    <n v="0"/>
    <n v="0"/>
    <n v="0"/>
    <n v="0"/>
    <s v="OIRM CAPITAL PROJECTS"/>
    <x v="101"/>
    <s v="OIRM DJA IT CAPITAL"/>
    <s v="DATA PROCESSING"/>
  </r>
  <r>
    <x v="1"/>
    <x v="101"/>
    <x v="21"/>
    <s v="52189"/>
    <s v="5188000"/>
    <x v="1"/>
    <x v="0"/>
    <s v="SOFTWARE NONCAP"/>
    <s v="50000-PROGRAM EXPENDITURE BUDGET"/>
    <s v="52000-SUPPLIES"/>
    <m/>
    <n v="0"/>
    <n v="0"/>
    <n v="0"/>
    <n v="0"/>
    <n v="0"/>
    <s v="N/A"/>
    <n v="0"/>
    <n v="0"/>
    <n v="0"/>
    <n v="0"/>
    <n v="0"/>
    <n v="0"/>
    <n v="0"/>
    <n v="0"/>
    <n v="0"/>
    <n v="0"/>
    <n v="0"/>
    <n v="0"/>
    <n v="0"/>
    <s v="OIRM CAPITAL PROJECTS"/>
    <x v="101"/>
    <s v="OIRM DJA IT CAPITAL"/>
    <s v="DATA PROCESSING"/>
  </r>
  <r>
    <x v="1"/>
    <x v="101"/>
    <x v="21"/>
    <s v="56740"/>
    <s v="5188000"/>
    <x v="1"/>
    <x v="0"/>
    <s v="EDP EQUIPMENT"/>
    <s v="50000-PROGRAM EXPENDITURE BUDGET"/>
    <s v="56000-CAPITAL OUTLAY"/>
    <m/>
    <n v="0"/>
    <n v="0"/>
    <n v="24777.31"/>
    <n v="0"/>
    <n v="-24777.31"/>
    <s v="N/A"/>
    <n v="0"/>
    <n v="0"/>
    <n v="0"/>
    <n v="0"/>
    <n v="0"/>
    <n v="0"/>
    <n v="0"/>
    <n v="0"/>
    <n v="0"/>
    <n v="0"/>
    <n v="0"/>
    <n v="24777.31"/>
    <n v="0"/>
    <s v="OIRM CAPITAL PROJECTS"/>
    <x v="101"/>
    <s v="OIRM DJA IT CAPITAL"/>
    <s v="DATA PROCESSING"/>
  </r>
  <r>
    <x v="1"/>
    <x v="101"/>
    <x v="21"/>
    <s v="56741"/>
    <s v="5188000"/>
    <x v="0"/>
    <x v="0"/>
    <s v="EDP HARDWARE"/>
    <s v="50000-PROGRAM EXPENDITURE BUDGET"/>
    <s v="56000-CAPITAL OUTLAY"/>
    <m/>
    <n v="0"/>
    <n v="0"/>
    <n v="48726.16"/>
    <n v="-48726.15"/>
    <n v="-0.01"/>
    <s v="N/A"/>
    <n v="0"/>
    <n v="48726.16"/>
    <n v="0"/>
    <n v="0"/>
    <n v="0"/>
    <n v="0"/>
    <n v="0"/>
    <n v="0"/>
    <n v="0"/>
    <n v="0"/>
    <n v="0"/>
    <n v="0"/>
    <n v="0"/>
    <s v="OIRM CAPITAL PROJECTS"/>
    <x v="101"/>
    <s v="OIRM DJA IT CAPITAL"/>
    <s v="DATA PROCESSING"/>
  </r>
  <r>
    <x v="1"/>
    <x v="101"/>
    <x v="21"/>
    <s v="56741"/>
    <s v="5188000"/>
    <x v="1"/>
    <x v="0"/>
    <s v="EDP HARDWARE"/>
    <s v="50000-PROGRAM EXPENDITURE BUDGET"/>
    <s v="56000-CAPITAL OUTLAY"/>
    <m/>
    <n v="0"/>
    <n v="0"/>
    <n v="0"/>
    <n v="0"/>
    <n v="0"/>
    <s v="N/A"/>
    <n v="0"/>
    <n v="0"/>
    <n v="0"/>
    <n v="0"/>
    <n v="0"/>
    <n v="0"/>
    <n v="0"/>
    <n v="0"/>
    <n v="0"/>
    <n v="0"/>
    <n v="0"/>
    <n v="0"/>
    <n v="0"/>
    <s v="OIRM CAPITAL PROJECTS"/>
    <x v="101"/>
    <s v="OIRM DJA IT CAPITAL"/>
    <s v="DATA PROCESSING"/>
  </r>
  <r>
    <x v="1"/>
    <x v="102"/>
    <x v="18"/>
    <s v="39796"/>
    <s v="0000000"/>
    <x v="0"/>
    <x v="1"/>
    <s v="CONTRIB OTHER FUNDS"/>
    <s v="R3000-REVENUE"/>
    <s v="R3900-OTHER FINANCING SOURCES"/>
    <m/>
    <n v="0"/>
    <n v="0"/>
    <n v="-1000000"/>
    <n v="0"/>
    <n v="1000000"/>
    <s v="N/A"/>
    <n v="0"/>
    <n v="0"/>
    <n v="0"/>
    <n v="0"/>
    <n v="0"/>
    <n v="0"/>
    <n v="-1000000"/>
    <n v="0"/>
    <n v="0"/>
    <n v="0"/>
    <n v="0"/>
    <n v="0"/>
    <n v="0"/>
    <s v="OIRM CAPITAL PROJECTS"/>
    <x v="102"/>
    <s v="OIRM PSB IT CAPITAL."/>
    <s v="Default"/>
  </r>
  <r>
    <x v="1"/>
    <x v="102"/>
    <x v="18"/>
    <s v="39796"/>
    <s v="0000000"/>
    <x v="1"/>
    <x v="1"/>
    <s v="CONTRIB OTHER FUNDS"/>
    <s v="R3000-REVENUE"/>
    <s v="R3900-OTHER FINANCING SOURCES"/>
    <m/>
    <n v="0"/>
    <n v="0"/>
    <n v="0"/>
    <n v="0"/>
    <n v="0"/>
    <s v="N/A"/>
    <n v="0"/>
    <n v="0"/>
    <n v="0"/>
    <n v="0"/>
    <n v="0"/>
    <n v="0"/>
    <n v="0"/>
    <n v="0"/>
    <n v="0"/>
    <n v="0"/>
    <n v="0"/>
    <n v="0"/>
    <n v="0"/>
    <s v="OIRM CAPITAL PROJECTS"/>
    <x v="102"/>
    <s v="OIRM PSB IT CAPITAL."/>
    <s v="Default"/>
  </r>
  <r>
    <x v="1"/>
    <x v="102"/>
    <x v="18"/>
    <s v="52190"/>
    <s v="5188000"/>
    <x v="1"/>
    <x v="0"/>
    <s v="SUPPLIES IT"/>
    <s v="50000-PROGRAM EXPENDITURE BUDGET"/>
    <s v="52000-SUPPLIES"/>
    <m/>
    <n v="0"/>
    <n v="0"/>
    <n v="109.85000000000001"/>
    <n v="0"/>
    <n v="-109.85000000000001"/>
    <s v="N/A"/>
    <n v="0"/>
    <n v="0"/>
    <n v="0"/>
    <n v="0"/>
    <n v="0"/>
    <n v="0"/>
    <n v="0"/>
    <n v="0"/>
    <n v="0"/>
    <n v="0"/>
    <n v="0"/>
    <n v="109.85000000000001"/>
    <n v="0"/>
    <s v="OIRM CAPITAL PROJECTS"/>
    <x v="102"/>
    <s v="OIRM PSB IT CAPITAL."/>
    <s v="DATA PROCESSING"/>
  </r>
  <r>
    <x v="1"/>
    <x v="102"/>
    <x v="18"/>
    <s v="53100"/>
    <s v="5188000"/>
    <x v="1"/>
    <x v="0"/>
    <s v="ADVERTISING"/>
    <s v="50000-PROGRAM EXPENDITURE BUDGET"/>
    <s v="53000-SERVICES-OTHER CHARGES"/>
    <m/>
    <n v="0"/>
    <n v="0"/>
    <n v="61.92"/>
    <n v="0"/>
    <n v="-61.92"/>
    <s v="N/A"/>
    <n v="0"/>
    <n v="0"/>
    <n v="0"/>
    <n v="0"/>
    <n v="0"/>
    <n v="0"/>
    <n v="61.92"/>
    <n v="0"/>
    <n v="0"/>
    <n v="0"/>
    <n v="0"/>
    <n v="0"/>
    <n v="0"/>
    <s v="OIRM CAPITAL PROJECTS"/>
    <x v="102"/>
    <s v="OIRM PSB IT CAPITAL."/>
    <s v="DATA PROCESSING"/>
  </r>
  <r>
    <x v="1"/>
    <x v="102"/>
    <x v="18"/>
    <s v="53104"/>
    <s v="5188000"/>
    <x v="1"/>
    <x v="0"/>
    <s v="CONSULTANT SERVICES"/>
    <s v="50000-PROGRAM EXPENDITURE BUDGET"/>
    <s v="53000-SERVICES-OTHER CHARGES"/>
    <m/>
    <n v="0"/>
    <n v="0"/>
    <n v="388069.63"/>
    <n v="0"/>
    <n v="-388069.63"/>
    <s v="N/A"/>
    <n v="0"/>
    <n v="0"/>
    <n v="0"/>
    <n v="0"/>
    <n v="0"/>
    <n v="0"/>
    <n v="0"/>
    <n v="0"/>
    <n v="0"/>
    <n v="60976"/>
    <n v="0"/>
    <n v="327093.63"/>
    <n v="0"/>
    <s v="OIRM CAPITAL PROJECTS"/>
    <x v="102"/>
    <s v="OIRM PSB IT CAPITAL."/>
    <s v="DATA PROCESSING"/>
  </r>
  <r>
    <x v="1"/>
    <x v="102"/>
    <x v="18"/>
    <s v="55023"/>
    <s v="5188000"/>
    <x v="1"/>
    <x v="0"/>
    <s v="ITS NEW DEVELOPMENT"/>
    <s v="50000-PROGRAM EXPENDITURE BUDGET"/>
    <s v="55000-INTRAGOVERNMENTAL SERVICES"/>
    <m/>
    <n v="0"/>
    <n v="0"/>
    <n v="57587.28"/>
    <n v="0"/>
    <n v="-57587.28"/>
    <s v="N/A"/>
    <n v="0"/>
    <n v="0"/>
    <n v="0"/>
    <n v="0"/>
    <n v="0"/>
    <n v="0"/>
    <n v="28793.64"/>
    <n v="0"/>
    <n v="0"/>
    <n v="9597.880000000001"/>
    <n v="0"/>
    <n v="19195.760000000002"/>
    <n v="0"/>
    <s v="OIRM CAPITAL PROJECTS"/>
    <x v="102"/>
    <s v="OIRM PSB IT CAPITAL."/>
    <s v="DATA PROCESSING"/>
  </r>
  <r>
    <x v="1"/>
    <x v="102"/>
    <x v="18"/>
    <s v="55145"/>
    <s v="5188000"/>
    <x v="1"/>
    <x v="0"/>
    <s v="FACILITIES MANAGEMENT"/>
    <s v="50000-PROGRAM EXPENDITURE BUDGET"/>
    <s v="55000-INTRAGOVERNMENTAL SERVICES"/>
    <m/>
    <n v="0"/>
    <n v="0"/>
    <n v="7017.37"/>
    <n v="0"/>
    <n v="-7017.37"/>
    <s v="N/A"/>
    <n v="0"/>
    <n v="0"/>
    <n v="0"/>
    <n v="0"/>
    <n v="0"/>
    <n v="0"/>
    <n v="0"/>
    <n v="0"/>
    <n v="0"/>
    <n v="0"/>
    <n v="0"/>
    <n v="7017.37"/>
    <n v="0"/>
    <s v="OIRM CAPITAL PROJECTS"/>
    <x v="102"/>
    <s v="OIRM PSB IT CAPITAL."/>
    <s v="DATA PROCESSING"/>
  </r>
  <r>
    <x v="1"/>
    <x v="102"/>
    <x v="18"/>
    <s v="55253"/>
    <s v="5188000"/>
    <x v="0"/>
    <x v="0"/>
    <s v="SYSTEMS SERVICES SVC"/>
    <s v="50000-PROGRAM EXPENDITURE BUDGET"/>
    <s v="55000-INTRAGOVERNMENTAL SERVICES"/>
    <m/>
    <n v="0"/>
    <n v="0"/>
    <n v="18427.920000000002"/>
    <n v="0"/>
    <n v="-18427.920000000002"/>
    <s v="N/A"/>
    <n v="0"/>
    <n v="0"/>
    <n v="0"/>
    <n v="0"/>
    <n v="0"/>
    <n v="0"/>
    <n v="0"/>
    <n v="0"/>
    <n v="0"/>
    <n v="4606.9800000000005"/>
    <n v="0"/>
    <n v="13820.94"/>
    <n v="0"/>
    <s v="OIRM CAPITAL PROJECTS"/>
    <x v="102"/>
    <s v="OIRM PSB IT CAPITAL."/>
    <s v="DATA PROCESSING"/>
  </r>
  <r>
    <x v="1"/>
    <x v="102"/>
    <x v="18"/>
    <s v="55253"/>
    <s v="5188000"/>
    <x v="1"/>
    <x v="0"/>
    <s v="SYSTEMS SERVICES SVC"/>
    <s v="50000-PROGRAM EXPENDITURE BUDGET"/>
    <s v="55000-INTRAGOVERNMENTAL SERVICES"/>
    <m/>
    <n v="0"/>
    <n v="0"/>
    <n v="0"/>
    <n v="0"/>
    <n v="0"/>
    <s v="N/A"/>
    <n v="0"/>
    <n v="0"/>
    <n v="0"/>
    <n v="0"/>
    <n v="0"/>
    <n v="0"/>
    <n v="0"/>
    <n v="0"/>
    <n v="0"/>
    <n v="0"/>
    <n v="0"/>
    <n v="0"/>
    <n v="0"/>
    <s v="OIRM CAPITAL PROJECTS"/>
    <x v="102"/>
    <s v="OIRM PSB IT CAPITAL."/>
    <s v="DATA PROCESSING"/>
  </r>
  <r>
    <x v="1"/>
    <x v="102"/>
    <x v="18"/>
    <s v="56741"/>
    <s v="5188000"/>
    <x v="1"/>
    <x v="0"/>
    <s v="EDP HARDWARE"/>
    <s v="50000-PROGRAM EXPENDITURE BUDGET"/>
    <s v="56000-CAPITAL OUTLAY"/>
    <m/>
    <n v="0"/>
    <n v="0"/>
    <n v="6254.8600000000006"/>
    <n v="0"/>
    <n v="-6254.8600000000006"/>
    <s v="N/A"/>
    <n v="0"/>
    <n v="0"/>
    <n v="0"/>
    <n v="0"/>
    <n v="0"/>
    <n v="0"/>
    <n v="0"/>
    <n v="0"/>
    <n v="0"/>
    <n v="6254.8600000000006"/>
    <n v="0"/>
    <n v="0"/>
    <n v="0"/>
    <s v="OIRM CAPITAL PROJECTS"/>
    <x v="102"/>
    <s v="OIRM PSB IT CAPITAL."/>
    <s v="DATA PROCESSING"/>
  </r>
  <r>
    <x v="1"/>
    <x v="102"/>
    <x v="2"/>
    <s v="52190"/>
    <s v="5188000"/>
    <x v="1"/>
    <x v="0"/>
    <s v="SUPPLIES IT"/>
    <s v="50000-PROGRAM EXPENDITURE BUDGET"/>
    <s v="52000-SUPPLIES"/>
    <m/>
    <n v="0"/>
    <n v="0"/>
    <n v="-109.85000000000001"/>
    <n v="0"/>
    <n v="109.85000000000001"/>
    <s v="N/A"/>
    <n v="0"/>
    <n v="0"/>
    <n v="0"/>
    <n v="0"/>
    <n v="0"/>
    <n v="0"/>
    <n v="0"/>
    <n v="0"/>
    <n v="0"/>
    <n v="0"/>
    <n v="0"/>
    <n v="0"/>
    <n v="-109.85000000000001"/>
    <s v="OIRM CAPITAL PROJECTS"/>
    <x v="102"/>
    <s v="GAAP ADJUSTMENTS"/>
    <s v="DATA PROCESSING"/>
  </r>
  <r>
    <x v="1"/>
    <x v="102"/>
    <x v="2"/>
    <s v="53100"/>
    <s v="5188000"/>
    <x v="1"/>
    <x v="0"/>
    <s v="ADVERTISING"/>
    <s v="50000-PROGRAM EXPENDITURE BUDGET"/>
    <s v="53000-SERVICES-OTHER CHARGES"/>
    <m/>
    <n v="0"/>
    <n v="0"/>
    <n v="-61.92"/>
    <n v="0"/>
    <n v="61.92"/>
    <s v="N/A"/>
    <n v="0"/>
    <n v="0"/>
    <n v="0"/>
    <n v="0"/>
    <n v="0"/>
    <n v="0"/>
    <n v="0"/>
    <n v="0"/>
    <n v="0"/>
    <n v="0"/>
    <n v="0"/>
    <n v="0"/>
    <n v="-61.92"/>
    <s v="OIRM CAPITAL PROJECTS"/>
    <x v="102"/>
    <s v="GAAP ADJUSTMENTS"/>
    <s v="DATA PROCESSING"/>
  </r>
  <r>
    <x v="1"/>
    <x v="102"/>
    <x v="2"/>
    <s v="53104"/>
    <s v="5188000"/>
    <x v="1"/>
    <x v="0"/>
    <s v="CONSULTANT SERVICES"/>
    <s v="50000-PROGRAM EXPENDITURE BUDGET"/>
    <s v="53000-SERVICES-OTHER CHARGES"/>
    <m/>
    <n v="0"/>
    <n v="0"/>
    <n v="-388069.63"/>
    <n v="0"/>
    <n v="388069.63"/>
    <s v="N/A"/>
    <n v="0"/>
    <n v="0"/>
    <n v="0"/>
    <n v="0"/>
    <n v="0"/>
    <n v="0"/>
    <n v="0"/>
    <n v="0"/>
    <n v="0"/>
    <n v="0"/>
    <n v="0"/>
    <n v="0"/>
    <n v="-388069.63"/>
    <s v="OIRM CAPITAL PROJECTS"/>
    <x v="102"/>
    <s v="GAAP ADJUSTMENTS"/>
    <s v="DATA PROCESSING"/>
  </r>
  <r>
    <x v="1"/>
    <x v="102"/>
    <x v="2"/>
    <s v="55023"/>
    <s v="5188000"/>
    <x v="1"/>
    <x v="0"/>
    <s v="ITS NEW DEVELOPMENT"/>
    <s v="50000-PROGRAM EXPENDITURE BUDGET"/>
    <s v="55000-INTRAGOVERNMENTAL SERVICES"/>
    <m/>
    <n v="0"/>
    <n v="0"/>
    <n v="-57587.28"/>
    <n v="0"/>
    <n v="57587.28"/>
    <s v="N/A"/>
    <n v="0"/>
    <n v="0"/>
    <n v="0"/>
    <n v="0"/>
    <n v="0"/>
    <n v="0"/>
    <n v="0"/>
    <n v="0"/>
    <n v="0"/>
    <n v="0"/>
    <n v="0"/>
    <n v="0"/>
    <n v="-57587.28"/>
    <s v="OIRM CAPITAL PROJECTS"/>
    <x v="102"/>
    <s v="GAAP ADJUSTMENTS"/>
    <s v="DATA PROCESSING"/>
  </r>
  <r>
    <x v="1"/>
    <x v="102"/>
    <x v="2"/>
    <s v="55050"/>
    <s v="5188000"/>
    <x v="0"/>
    <x v="0"/>
    <s v="ROAD EQUIP ER R"/>
    <s v="50000-PROGRAM EXPENDITURE BUDGET"/>
    <s v="55000-INTRAGOVERNMENTAL SERVICES"/>
    <m/>
    <n v="0"/>
    <n v="0"/>
    <n v="-18427.920000000002"/>
    <n v="0"/>
    <n v="18427.920000000002"/>
    <s v="N/A"/>
    <n v="0"/>
    <n v="0"/>
    <n v="0"/>
    <n v="0"/>
    <n v="0"/>
    <n v="0"/>
    <n v="0"/>
    <n v="0"/>
    <n v="0"/>
    <n v="0"/>
    <n v="0"/>
    <n v="0"/>
    <n v="-18427.920000000002"/>
    <s v="OIRM CAPITAL PROJECTS"/>
    <x v="102"/>
    <s v="GAAP ADJUSTMENTS"/>
    <s v="DATA PROCESSING"/>
  </r>
  <r>
    <x v="1"/>
    <x v="102"/>
    <x v="2"/>
    <s v="55050"/>
    <s v="5188000"/>
    <x v="1"/>
    <x v="0"/>
    <s v="ROAD EQUIP ER R"/>
    <s v="50000-PROGRAM EXPENDITURE BUDGET"/>
    <s v="55000-INTRAGOVERNMENTAL SERVICES"/>
    <m/>
    <n v="0"/>
    <n v="0"/>
    <n v="0"/>
    <n v="0"/>
    <n v="0"/>
    <s v="N/A"/>
    <n v="0"/>
    <n v="0"/>
    <n v="0"/>
    <n v="0"/>
    <n v="0"/>
    <n v="0"/>
    <n v="0"/>
    <n v="0"/>
    <n v="0"/>
    <n v="0"/>
    <n v="0"/>
    <n v="0"/>
    <n v="0"/>
    <s v="OIRM CAPITAL PROJECTS"/>
    <x v="102"/>
    <s v="GAAP ADJUSTMENTS"/>
    <s v="DATA PROCESSING"/>
  </r>
  <r>
    <x v="1"/>
    <x v="102"/>
    <x v="2"/>
    <s v="55145"/>
    <s v="5188000"/>
    <x v="1"/>
    <x v="0"/>
    <s v="FACILITIES MANAGEMENT"/>
    <s v="50000-PROGRAM EXPENDITURE BUDGET"/>
    <s v="55000-INTRAGOVERNMENTAL SERVICES"/>
    <m/>
    <n v="0"/>
    <n v="0"/>
    <n v="-7017.37"/>
    <n v="0"/>
    <n v="7017.37"/>
    <s v="N/A"/>
    <n v="0"/>
    <n v="0"/>
    <n v="0"/>
    <n v="0"/>
    <n v="0"/>
    <n v="0"/>
    <n v="0"/>
    <n v="0"/>
    <n v="0"/>
    <n v="0"/>
    <n v="0"/>
    <n v="0"/>
    <n v="-7017.37"/>
    <s v="OIRM CAPITAL PROJECTS"/>
    <x v="102"/>
    <s v="GAAP ADJUSTMENTS"/>
    <s v="DATA PROCESSING"/>
  </r>
  <r>
    <x v="1"/>
    <x v="103"/>
    <x v="11"/>
    <s v="39796"/>
    <s v="0000000"/>
    <x v="0"/>
    <x v="1"/>
    <s v="CONTRIB OTHER FUNDS"/>
    <s v="R3000-REVENUE"/>
    <s v="R3900-OTHER FINANCING SOURCES"/>
    <m/>
    <n v="0"/>
    <n v="0"/>
    <n v="-749000"/>
    <n v="0"/>
    <n v="749000"/>
    <s v="N/A"/>
    <n v="0"/>
    <n v="0"/>
    <n v="0"/>
    <n v="0"/>
    <n v="0"/>
    <n v="0"/>
    <n v="0"/>
    <n v="0"/>
    <n v="0"/>
    <n v="-425217.88"/>
    <n v="0"/>
    <n v="-323782.12"/>
    <n v="0"/>
    <s v="OIRM CAPITAL PROJECTS"/>
    <x v="103"/>
    <s v="OIRM CAPITAL PROJECTS"/>
    <s v="Default"/>
  </r>
  <r>
    <x v="1"/>
    <x v="103"/>
    <x v="11"/>
    <s v="39796"/>
    <s v="0000000"/>
    <x v="1"/>
    <x v="1"/>
    <s v="CONTRIB OTHER FUNDS"/>
    <s v="R3000-REVENUE"/>
    <s v="R3900-OTHER FINANCING SOURCES"/>
    <m/>
    <n v="0"/>
    <n v="0"/>
    <n v="0"/>
    <n v="0"/>
    <n v="0"/>
    <s v="N/A"/>
    <n v="0"/>
    <n v="0"/>
    <n v="0"/>
    <n v="0"/>
    <n v="0"/>
    <n v="0"/>
    <n v="0"/>
    <n v="0"/>
    <n v="0"/>
    <n v="0"/>
    <n v="0"/>
    <n v="0"/>
    <n v="0"/>
    <s v="OIRM CAPITAL PROJECTS"/>
    <x v="103"/>
    <s v="OIRM CAPITAL PROJECTS"/>
    <s v="Default"/>
  </r>
  <r>
    <x v="1"/>
    <x v="103"/>
    <x v="28"/>
    <s v="52189"/>
    <s v="5188000"/>
    <x v="0"/>
    <x v="0"/>
    <s v="SOFTWARE NONCAP"/>
    <s v="50000-PROGRAM EXPENDITURE BUDGET"/>
    <s v="52000-SUPPLIES"/>
    <m/>
    <n v="0"/>
    <n v="0"/>
    <n v="1175"/>
    <n v="0"/>
    <n v="-1175"/>
    <s v="N/A"/>
    <n v="0"/>
    <n v="0"/>
    <n v="0"/>
    <n v="0"/>
    <n v="0"/>
    <n v="0"/>
    <n v="0"/>
    <n v="0"/>
    <n v="1175"/>
    <n v="0"/>
    <n v="0"/>
    <n v="0"/>
    <n v="0"/>
    <s v="OIRM CAPITAL PROJECTS"/>
    <x v="103"/>
    <s v="DCHS DPD OIRM IT CAPITAL"/>
    <s v="DATA PROCESSING"/>
  </r>
  <r>
    <x v="1"/>
    <x v="103"/>
    <x v="28"/>
    <s v="52189"/>
    <s v="5188000"/>
    <x v="1"/>
    <x v="0"/>
    <s v="SOFTWARE NONCAP"/>
    <s v="50000-PROGRAM EXPENDITURE BUDGET"/>
    <s v="52000-SUPPLIES"/>
    <m/>
    <n v="0"/>
    <n v="0"/>
    <n v="0"/>
    <n v="0"/>
    <n v="0"/>
    <s v="N/A"/>
    <n v="0"/>
    <n v="0"/>
    <n v="0"/>
    <n v="0"/>
    <n v="0"/>
    <n v="0"/>
    <n v="0"/>
    <n v="0"/>
    <n v="0"/>
    <n v="0"/>
    <n v="0"/>
    <n v="0"/>
    <n v="0"/>
    <s v="OIRM CAPITAL PROJECTS"/>
    <x v="103"/>
    <s v="DCHS DPD OIRM IT CAPITAL"/>
    <s v="DATA PROCESSING"/>
  </r>
  <r>
    <x v="1"/>
    <x v="103"/>
    <x v="28"/>
    <s v="52190"/>
    <s v="5188000"/>
    <x v="0"/>
    <x v="0"/>
    <s v="SUPPLIES IT"/>
    <s v="50000-PROGRAM EXPENDITURE BUDGET"/>
    <s v="52000-SUPPLIES"/>
    <m/>
    <n v="0"/>
    <n v="0"/>
    <n v="416.1"/>
    <n v="0"/>
    <n v="-416.1"/>
    <s v="N/A"/>
    <n v="0"/>
    <n v="0"/>
    <n v="0"/>
    <n v="0"/>
    <n v="0"/>
    <n v="0"/>
    <n v="0"/>
    <n v="0"/>
    <n v="416.1"/>
    <n v="0"/>
    <n v="0"/>
    <n v="0"/>
    <n v="0"/>
    <s v="OIRM CAPITAL PROJECTS"/>
    <x v="103"/>
    <s v="DCHS DPD OIRM IT CAPITAL"/>
    <s v="DATA PROCESSING"/>
  </r>
  <r>
    <x v="1"/>
    <x v="103"/>
    <x v="28"/>
    <s v="52190"/>
    <s v="5188000"/>
    <x v="1"/>
    <x v="0"/>
    <s v="SUPPLIES IT"/>
    <s v="50000-PROGRAM EXPENDITURE BUDGET"/>
    <s v="52000-SUPPLIES"/>
    <m/>
    <n v="0"/>
    <n v="0"/>
    <n v="0"/>
    <n v="0"/>
    <n v="0"/>
    <s v="N/A"/>
    <n v="0"/>
    <n v="0"/>
    <n v="0"/>
    <n v="0"/>
    <n v="0"/>
    <n v="0"/>
    <n v="0"/>
    <n v="0"/>
    <n v="0"/>
    <n v="0"/>
    <n v="0"/>
    <n v="0"/>
    <n v="0"/>
    <s v="OIRM CAPITAL PROJECTS"/>
    <x v="103"/>
    <s v="DCHS DPD OIRM IT CAPITAL"/>
    <s v="DATA PROCESSING"/>
  </r>
  <r>
    <x v="1"/>
    <x v="103"/>
    <x v="28"/>
    <s v="53104"/>
    <s v="5188000"/>
    <x v="1"/>
    <x v="0"/>
    <s v="CONSULTANT SERVICES"/>
    <s v="50000-PROGRAM EXPENDITURE BUDGET"/>
    <s v="53000-SERVICES-OTHER CHARGES"/>
    <m/>
    <n v="0"/>
    <n v="0"/>
    <n v="41400"/>
    <n v="0"/>
    <n v="-41400"/>
    <s v="N/A"/>
    <n v="0"/>
    <n v="0"/>
    <n v="0"/>
    <n v="0"/>
    <n v="0"/>
    <n v="0"/>
    <n v="0"/>
    <n v="0"/>
    <n v="0"/>
    <n v="0"/>
    <n v="0"/>
    <n v="41400"/>
    <n v="0"/>
    <s v="OIRM CAPITAL PROJECTS"/>
    <x v="103"/>
    <s v="DCHS DPD OIRM IT CAPITAL"/>
    <s v="DATA PROCESSING"/>
  </r>
  <r>
    <x v="1"/>
    <x v="103"/>
    <x v="28"/>
    <s v="53611"/>
    <s v="5188000"/>
    <x v="0"/>
    <x v="0"/>
    <s v="SERVICES REPAIR MAINTENANCE IT EQUIP"/>
    <s v="50000-PROGRAM EXPENDITURE BUDGET"/>
    <s v="53000-SERVICES-OTHER CHARGES"/>
    <m/>
    <n v="0"/>
    <n v="0"/>
    <n v="71065.5"/>
    <n v="0"/>
    <n v="-71065.5"/>
    <s v="N/A"/>
    <n v="0"/>
    <n v="0"/>
    <n v="0"/>
    <n v="0"/>
    <n v="0"/>
    <n v="0"/>
    <n v="0"/>
    <n v="0"/>
    <n v="0"/>
    <n v="0"/>
    <n v="0"/>
    <n v="71065.5"/>
    <n v="0"/>
    <s v="OIRM CAPITAL PROJECTS"/>
    <x v="103"/>
    <s v="DCHS DPD OIRM IT CAPITAL"/>
    <s v="DATA PROCESSING"/>
  </r>
  <r>
    <x v="1"/>
    <x v="103"/>
    <x v="28"/>
    <s v="53611"/>
    <s v="5188000"/>
    <x v="1"/>
    <x v="0"/>
    <s v="SERVICES REPAIR MAINTENANCE IT EQUIP"/>
    <s v="50000-PROGRAM EXPENDITURE BUDGET"/>
    <s v="53000-SERVICES-OTHER CHARGES"/>
    <m/>
    <n v="0"/>
    <n v="0"/>
    <n v="0"/>
    <n v="0"/>
    <n v="0"/>
    <s v="N/A"/>
    <n v="0"/>
    <n v="0"/>
    <n v="0"/>
    <n v="0"/>
    <n v="0"/>
    <n v="0"/>
    <n v="0"/>
    <n v="0"/>
    <n v="0"/>
    <n v="0"/>
    <n v="0"/>
    <n v="0"/>
    <n v="0"/>
    <s v="OIRM CAPITAL PROJECTS"/>
    <x v="103"/>
    <s v="DCHS DPD OIRM IT CAPITAL"/>
    <s v="DATA PROCESSING"/>
  </r>
  <r>
    <x v="1"/>
    <x v="103"/>
    <x v="28"/>
    <s v="53808"/>
    <s v="5188000"/>
    <x v="0"/>
    <x v="0"/>
    <s v="TAXES ASSESSMENTS MISC"/>
    <s v="50000-PROGRAM EXPENDITURE BUDGET"/>
    <s v="53000-SERVICES-OTHER CHARGES"/>
    <m/>
    <n v="0"/>
    <n v="0"/>
    <n v="111.63"/>
    <n v="0"/>
    <n v="-111.63"/>
    <s v="N/A"/>
    <n v="0"/>
    <n v="0"/>
    <n v="0"/>
    <n v="0"/>
    <n v="0"/>
    <n v="0"/>
    <n v="0"/>
    <n v="0"/>
    <n v="0"/>
    <n v="111.63"/>
    <n v="0"/>
    <n v="0"/>
    <n v="0"/>
    <s v="OIRM CAPITAL PROJECTS"/>
    <x v="103"/>
    <s v="DCHS DPD OIRM IT CAPITAL"/>
    <s v="DATA PROCESSING"/>
  </r>
  <r>
    <x v="1"/>
    <x v="103"/>
    <x v="28"/>
    <s v="53808"/>
    <s v="5188000"/>
    <x v="1"/>
    <x v="0"/>
    <s v="TAXES ASSESSMENTS MISC"/>
    <s v="50000-PROGRAM EXPENDITURE BUDGET"/>
    <s v="53000-SERVICES-OTHER CHARGES"/>
    <m/>
    <n v="0"/>
    <n v="0"/>
    <n v="0"/>
    <n v="0"/>
    <n v="0"/>
    <s v="N/A"/>
    <n v="0"/>
    <n v="0"/>
    <n v="0"/>
    <n v="0"/>
    <n v="0"/>
    <n v="0"/>
    <n v="0"/>
    <n v="0"/>
    <n v="0"/>
    <n v="0"/>
    <n v="0"/>
    <n v="0"/>
    <n v="0"/>
    <s v="OIRM CAPITAL PROJECTS"/>
    <x v="103"/>
    <s v="DCHS DPD OIRM IT CAPITAL"/>
    <s v="DATA PROCESSING"/>
  </r>
  <r>
    <x v="1"/>
    <x v="103"/>
    <x v="28"/>
    <s v="53890"/>
    <s v="5188000"/>
    <x v="1"/>
    <x v="0"/>
    <s v="MISC SERVICES CHARGES"/>
    <s v="50000-PROGRAM EXPENDITURE BUDGET"/>
    <s v="53000-SERVICES-OTHER CHARGES"/>
    <m/>
    <n v="0"/>
    <n v="0"/>
    <n v="10321.99"/>
    <n v="0"/>
    <n v="-10321.99"/>
    <s v="N/A"/>
    <n v="0"/>
    <n v="0"/>
    <n v="0"/>
    <n v="0"/>
    <n v="0"/>
    <n v="0"/>
    <n v="0"/>
    <n v="0"/>
    <n v="0"/>
    <n v="52502.520000000004"/>
    <n v="0"/>
    <n v="-42180.53"/>
    <n v="0"/>
    <s v="OIRM CAPITAL PROJECTS"/>
    <x v="103"/>
    <s v="DCHS DPD OIRM IT CAPITAL"/>
    <s v="DATA PROCESSING"/>
  </r>
  <r>
    <x v="1"/>
    <x v="103"/>
    <x v="28"/>
    <s v="53892"/>
    <s v="5188000"/>
    <x v="0"/>
    <x v="0"/>
    <s v="TRAINING IT"/>
    <s v="50000-PROGRAM EXPENDITURE BUDGET"/>
    <s v="53000-SERVICES-OTHER CHARGES"/>
    <m/>
    <n v="0"/>
    <n v="0"/>
    <n v="6440.34"/>
    <n v="0"/>
    <n v="-6440.34"/>
    <s v="N/A"/>
    <n v="0"/>
    <n v="0"/>
    <n v="0"/>
    <n v="0"/>
    <n v="0"/>
    <n v="0"/>
    <n v="0"/>
    <n v="0"/>
    <n v="6012.84"/>
    <n v="0"/>
    <n v="0"/>
    <n v="427.5"/>
    <n v="0"/>
    <s v="OIRM CAPITAL PROJECTS"/>
    <x v="103"/>
    <s v="DCHS DPD OIRM IT CAPITAL"/>
    <s v="DATA PROCESSING"/>
  </r>
  <r>
    <x v="1"/>
    <x v="103"/>
    <x v="28"/>
    <s v="53892"/>
    <s v="5188000"/>
    <x v="1"/>
    <x v="0"/>
    <s v="TRAINING IT"/>
    <s v="50000-PROGRAM EXPENDITURE BUDGET"/>
    <s v="53000-SERVICES-OTHER CHARGES"/>
    <m/>
    <n v="0"/>
    <n v="0"/>
    <n v="0"/>
    <n v="0"/>
    <n v="0"/>
    <s v="N/A"/>
    <n v="0"/>
    <n v="0"/>
    <n v="0"/>
    <n v="0"/>
    <n v="0"/>
    <n v="0"/>
    <n v="0"/>
    <n v="0"/>
    <n v="0"/>
    <n v="0"/>
    <n v="0"/>
    <n v="0"/>
    <n v="0"/>
    <s v="OIRM CAPITAL PROJECTS"/>
    <x v="103"/>
    <s v="DCHS DPD OIRM IT CAPITAL"/>
    <s v="DATA PROCESSING"/>
  </r>
  <r>
    <x v="1"/>
    <x v="103"/>
    <x v="28"/>
    <s v="55023"/>
    <s v="5188000"/>
    <x v="0"/>
    <x v="0"/>
    <s v="ITS NEW DEVELOPMENT"/>
    <s v="50000-PROGRAM EXPENDITURE BUDGET"/>
    <s v="55000-INTRAGOVERNMENTAL SERVICES"/>
    <m/>
    <n v="0"/>
    <n v="0"/>
    <n v="0"/>
    <n v="0"/>
    <n v="0"/>
    <s v="N/A"/>
    <n v="0"/>
    <n v="0"/>
    <n v="0"/>
    <n v="0"/>
    <n v="0"/>
    <n v="0"/>
    <n v="0"/>
    <n v="0"/>
    <n v="0"/>
    <n v="0"/>
    <n v="0"/>
    <n v="0"/>
    <n v="0"/>
    <s v="OIRM CAPITAL PROJECTS"/>
    <x v="103"/>
    <s v="DCHS DPD OIRM IT CAPITAL"/>
    <s v="DATA PROCESSING"/>
  </r>
  <r>
    <x v="1"/>
    <x v="103"/>
    <x v="28"/>
    <s v="55023"/>
    <s v="5188000"/>
    <x v="1"/>
    <x v="0"/>
    <s v="ITS NEW DEVELOPMENT"/>
    <s v="50000-PROGRAM EXPENDITURE BUDGET"/>
    <s v="55000-INTRAGOVERNMENTAL SERVICES"/>
    <m/>
    <n v="0"/>
    <n v="0"/>
    <n v="115174.56"/>
    <n v="0"/>
    <n v="-115174.56"/>
    <s v="N/A"/>
    <n v="0"/>
    <n v="0"/>
    <n v="0"/>
    <n v="0"/>
    <n v="0"/>
    <n v="0"/>
    <n v="57587.28"/>
    <n v="0"/>
    <n v="0"/>
    <n v="19195.760000000002"/>
    <n v="0"/>
    <n v="38391.520000000004"/>
    <n v="0"/>
    <s v="OIRM CAPITAL PROJECTS"/>
    <x v="103"/>
    <s v="DCHS DPD OIRM IT CAPITAL"/>
    <s v="DATA PROCESSING"/>
  </r>
  <r>
    <x v="1"/>
    <x v="103"/>
    <x v="28"/>
    <s v="55253"/>
    <s v="5188000"/>
    <x v="0"/>
    <x v="0"/>
    <s v="SYSTEMS SERVICES SVC"/>
    <s v="50000-PROGRAM EXPENDITURE BUDGET"/>
    <s v="55000-INTRAGOVERNMENTAL SERVICES"/>
    <m/>
    <n v="0"/>
    <n v="0"/>
    <n v="175200.92"/>
    <n v="0"/>
    <n v="-175200.92"/>
    <s v="N/A"/>
    <n v="0"/>
    <n v="0"/>
    <n v="0"/>
    <n v="0"/>
    <n v="0"/>
    <n v="0"/>
    <n v="0"/>
    <n v="0"/>
    <n v="152304.56"/>
    <n v="13682.4"/>
    <n v="0"/>
    <n v="9213.9600000000009"/>
    <n v="0"/>
    <s v="OIRM CAPITAL PROJECTS"/>
    <x v="103"/>
    <s v="DCHS DPD OIRM IT CAPITAL"/>
    <s v="DATA PROCESSING"/>
  </r>
  <r>
    <x v="1"/>
    <x v="103"/>
    <x v="28"/>
    <s v="55253"/>
    <s v="5188000"/>
    <x v="1"/>
    <x v="0"/>
    <s v="SYSTEMS SERVICES SVC"/>
    <s v="50000-PROGRAM EXPENDITURE BUDGET"/>
    <s v="55000-INTRAGOVERNMENTAL SERVICES"/>
    <m/>
    <n v="0"/>
    <n v="0"/>
    <n v="0"/>
    <n v="0"/>
    <n v="0"/>
    <s v="N/A"/>
    <n v="0"/>
    <n v="0"/>
    <n v="0"/>
    <n v="0"/>
    <n v="0"/>
    <n v="0"/>
    <n v="0"/>
    <n v="0"/>
    <n v="0"/>
    <n v="0"/>
    <n v="0"/>
    <n v="0"/>
    <n v="0"/>
    <s v="OIRM CAPITAL PROJECTS"/>
    <x v="103"/>
    <s v="DCHS DPD OIRM IT CAPITAL"/>
    <s v="DATA PROCESSING"/>
  </r>
  <r>
    <x v="1"/>
    <x v="103"/>
    <x v="28"/>
    <s v="56742"/>
    <s v="5188000"/>
    <x v="0"/>
    <x v="0"/>
    <s v="EDP SOFTWARE"/>
    <s v="50000-PROGRAM EXPENDITURE BUDGET"/>
    <s v="56000-CAPITAL OUTLAY"/>
    <m/>
    <n v="0"/>
    <n v="0"/>
    <n v="267903.8"/>
    <n v="30218.71"/>
    <n v="-298122.51"/>
    <s v="N/A"/>
    <n v="0"/>
    <n v="0"/>
    <n v="0"/>
    <n v="0"/>
    <n v="0"/>
    <n v="0"/>
    <n v="161324.62"/>
    <n v="91741.84"/>
    <n v="0"/>
    <n v="0"/>
    <n v="0"/>
    <n v="14837.34"/>
    <n v="0"/>
    <s v="OIRM CAPITAL PROJECTS"/>
    <x v="103"/>
    <s v="DCHS DPD OIRM IT CAPITAL"/>
    <s v="DATA PROCESSING"/>
  </r>
  <r>
    <x v="1"/>
    <x v="103"/>
    <x v="28"/>
    <s v="56742"/>
    <s v="5188000"/>
    <x v="1"/>
    <x v="0"/>
    <s v="EDP SOFTWARE"/>
    <s v="50000-PROGRAM EXPENDITURE BUDGET"/>
    <s v="56000-CAPITAL OUTLAY"/>
    <m/>
    <n v="0"/>
    <n v="0"/>
    <n v="0"/>
    <n v="0"/>
    <n v="0"/>
    <s v="N/A"/>
    <n v="0"/>
    <n v="0"/>
    <n v="0"/>
    <n v="0"/>
    <n v="0"/>
    <n v="0"/>
    <n v="0"/>
    <n v="0"/>
    <n v="0"/>
    <n v="0"/>
    <n v="0"/>
    <n v="0"/>
    <n v="0"/>
    <s v="OIRM CAPITAL PROJECTS"/>
    <x v="103"/>
    <s v="DCHS DPD OIRM IT CAPITAL"/>
    <s v="DATA PROCESSING"/>
  </r>
  <r>
    <x v="1"/>
    <x v="103"/>
    <x v="2"/>
    <s v="52202"/>
    <s v="5188000"/>
    <x v="0"/>
    <x v="0"/>
    <s v="SUPPLIES MISCELLANEOUS"/>
    <s v="50000-PROGRAM EXPENDITURE BUDGET"/>
    <s v="52000-SUPPLIES"/>
    <m/>
    <n v="0"/>
    <n v="0"/>
    <n v="-1591.1000000000001"/>
    <n v="0"/>
    <n v="1591.1000000000001"/>
    <s v="N/A"/>
    <n v="0"/>
    <n v="0"/>
    <n v="0"/>
    <n v="0"/>
    <n v="0"/>
    <n v="0"/>
    <n v="0"/>
    <n v="0"/>
    <n v="0"/>
    <n v="0"/>
    <n v="0"/>
    <n v="0"/>
    <n v="-1591.1000000000001"/>
    <s v="OIRM CAPITAL PROJECTS"/>
    <x v="103"/>
    <s v="GAAP ADJUSTMENTS"/>
    <s v="DATA PROCESSING"/>
  </r>
  <r>
    <x v="1"/>
    <x v="103"/>
    <x v="2"/>
    <s v="52202"/>
    <s v="5188000"/>
    <x v="1"/>
    <x v="0"/>
    <s v="SUPPLIES MISCELLANEOUS"/>
    <s v="50000-PROGRAM EXPENDITURE BUDGET"/>
    <s v="52000-SUPPLIES"/>
    <m/>
    <n v="0"/>
    <n v="0"/>
    <n v="0"/>
    <n v="0"/>
    <n v="0"/>
    <s v="N/A"/>
    <n v="0"/>
    <n v="0"/>
    <n v="0"/>
    <n v="0"/>
    <n v="0"/>
    <n v="0"/>
    <n v="0"/>
    <n v="0"/>
    <n v="0"/>
    <n v="0"/>
    <n v="0"/>
    <n v="0"/>
    <n v="0"/>
    <s v="OIRM CAPITAL PROJECTS"/>
    <x v="103"/>
    <s v="GAAP ADJUSTMENTS"/>
    <s v="DATA PROCESSING"/>
  </r>
  <r>
    <x v="1"/>
    <x v="103"/>
    <x v="2"/>
    <s v="53104"/>
    <s v="5188000"/>
    <x v="1"/>
    <x v="0"/>
    <s v="CONSULTANT SERVICES"/>
    <s v="50000-PROGRAM EXPENDITURE BUDGET"/>
    <s v="53000-SERVICES-OTHER CHARGES"/>
    <m/>
    <n v="0"/>
    <n v="0"/>
    <n v="-41400"/>
    <n v="0"/>
    <n v="41400"/>
    <s v="N/A"/>
    <n v="0"/>
    <n v="0"/>
    <n v="0"/>
    <n v="0"/>
    <n v="0"/>
    <n v="0"/>
    <n v="0"/>
    <n v="0"/>
    <n v="0"/>
    <n v="0"/>
    <n v="0"/>
    <n v="0"/>
    <n v="-41400"/>
    <s v="OIRM CAPITAL PROJECTS"/>
    <x v="103"/>
    <s v="GAAP ADJUSTMENTS"/>
    <s v="DATA PROCESSING"/>
  </r>
  <r>
    <x v="1"/>
    <x v="103"/>
    <x v="2"/>
    <s v="53812"/>
    <s v="5188000"/>
    <x v="0"/>
    <x v="0"/>
    <s v="LICENSES FEES"/>
    <s v="50000-PROGRAM EXPENDITURE BUDGET"/>
    <s v="53000-SERVICES-OTHER CHARGES"/>
    <m/>
    <n v="0"/>
    <n v="0"/>
    <n v="-77617.47"/>
    <n v="0"/>
    <n v="77617.47"/>
    <s v="N/A"/>
    <n v="0"/>
    <n v="0"/>
    <n v="0"/>
    <n v="0"/>
    <n v="0"/>
    <n v="0"/>
    <n v="0"/>
    <n v="0"/>
    <n v="0"/>
    <n v="0"/>
    <n v="0"/>
    <n v="0"/>
    <n v="-77617.47"/>
    <s v="OIRM CAPITAL PROJECTS"/>
    <x v="103"/>
    <s v="GAAP ADJUSTMENTS"/>
    <s v="DATA PROCESSING"/>
  </r>
  <r>
    <x v="1"/>
    <x v="103"/>
    <x v="2"/>
    <s v="53812"/>
    <s v="5188000"/>
    <x v="1"/>
    <x v="0"/>
    <s v="LICENSES FEES"/>
    <s v="50000-PROGRAM EXPENDITURE BUDGET"/>
    <s v="53000-SERVICES-OTHER CHARGES"/>
    <m/>
    <n v="0"/>
    <n v="0"/>
    <n v="0"/>
    <n v="0"/>
    <n v="0"/>
    <s v="N/A"/>
    <n v="0"/>
    <n v="0"/>
    <n v="0"/>
    <n v="0"/>
    <n v="0"/>
    <n v="0"/>
    <n v="0"/>
    <n v="0"/>
    <n v="0"/>
    <n v="0"/>
    <n v="0"/>
    <n v="0"/>
    <n v="0"/>
    <s v="OIRM CAPITAL PROJECTS"/>
    <x v="103"/>
    <s v="GAAP ADJUSTMENTS"/>
    <s v="DATA PROCESSING"/>
  </r>
  <r>
    <x v="1"/>
    <x v="103"/>
    <x v="2"/>
    <s v="53890"/>
    <s v="5188000"/>
    <x v="1"/>
    <x v="0"/>
    <s v="MISC SERVICES CHARGES"/>
    <s v="50000-PROGRAM EXPENDITURE BUDGET"/>
    <s v="53000-SERVICES-OTHER CHARGES"/>
    <m/>
    <n v="0"/>
    <n v="0"/>
    <n v="-10321.99"/>
    <n v="0"/>
    <n v="10321.99"/>
    <s v="N/A"/>
    <n v="0"/>
    <n v="0"/>
    <n v="0"/>
    <n v="0"/>
    <n v="0"/>
    <n v="0"/>
    <n v="0"/>
    <n v="0"/>
    <n v="0"/>
    <n v="0"/>
    <n v="0"/>
    <n v="0"/>
    <n v="-10321.99"/>
    <s v="OIRM CAPITAL PROJECTS"/>
    <x v="103"/>
    <s v="GAAP ADJUSTMENTS"/>
    <s v="DATA PROCESSING"/>
  </r>
  <r>
    <x v="1"/>
    <x v="103"/>
    <x v="2"/>
    <s v="55023"/>
    <s v="5188000"/>
    <x v="1"/>
    <x v="0"/>
    <s v="ITS NEW DEVELOPMENT"/>
    <s v="50000-PROGRAM EXPENDITURE BUDGET"/>
    <s v="55000-INTRAGOVERNMENTAL SERVICES"/>
    <m/>
    <n v="0"/>
    <n v="0"/>
    <n v="-115174.56"/>
    <n v="0"/>
    <n v="115174.56"/>
    <s v="N/A"/>
    <n v="0"/>
    <n v="0"/>
    <n v="0"/>
    <n v="0"/>
    <n v="0"/>
    <n v="0"/>
    <n v="0"/>
    <n v="0"/>
    <n v="0"/>
    <n v="0"/>
    <n v="0"/>
    <n v="0"/>
    <n v="-115174.56"/>
    <s v="OIRM CAPITAL PROJECTS"/>
    <x v="103"/>
    <s v="GAAP ADJUSTMENTS"/>
    <s v="DATA PROCESSING"/>
  </r>
  <r>
    <x v="1"/>
    <x v="103"/>
    <x v="2"/>
    <s v="55050"/>
    <s v="5188000"/>
    <x v="0"/>
    <x v="0"/>
    <s v="ROAD EQUIP ER R"/>
    <s v="50000-PROGRAM EXPENDITURE BUDGET"/>
    <s v="55000-INTRAGOVERNMENTAL SERVICES"/>
    <m/>
    <n v="0"/>
    <n v="0"/>
    <n v="-175200.92"/>
    <n v="0"/>
    <n v="175200.92"/>
    <s v="N/A"/>
    <n v="0"/>
    <n v="0"/>
    <n v="0"/>
    <n v="0"/>
    <n v="0"/>
    <n v="0"/>
    <n v="0"/>
    <n v="0"/>
    <n v="0"/>
    <n v="0"/>
    <n v="0"/>
    <n v="0"/>
    <n v="-175200.92"/>
    <s v="OIRM CAPITAL PROJECTS"/>
    <x v="103"/>
    <s v="GAAP ADJUSTMENTS"/>
    <s v="DATA PROCESSING"/>
  </r>
  <r>
    <x v="1"/>
    <x v="103"/>
    <x v="2"/>
    <s v="55050"/>
    <s v="5188000"/>
    <x v="1"/>
    <x v="0"/>
    <s v="ROAD EQUIP ER R"/>
    <s v="50000-PROGRAM EXPENDITURE BUDGET"/>
    <s v="55000-INTRAGOVERNMENTAL SERVICES"/>
    <m/>
    <n v="0"/>
    <n v="0"/>
    <n v="0"/>
    <n v="0"/>
    <n v="0"/>
    <s v="N/A"/>
    <n v="0"/>
    <n v="0"/>
    <n v="0"/>
    <n v="0"/>
    <n v="0"/>
    <n v="0"/>
    <n v="0"/>
    <n v="0"/>
    <n v="0"/>
    <n v="0"/>
    <n v="0"/>
    <n v="0"/>
    <n v="0"/>
    <s v="OIRM CAPITAL PROJECTS"/>
    <x v="103"/>
    <s v="GAAP ADJUSTMENTS"/>
    <s v="DATA PROCESSING"/>
  </r>
  <r>
    <x v="1"/>
    <x v="103"/>
    <x v="2"/>
    <s v="56741"/>
    <s v="5188000"/>
    <x v="0"/>
    <x v="0"/>
    <s v="EDP HARDWARE"/>
    <s v="50000-PROGRAM EXPENDITURE BUDGET"/>
    <s v="56000-CAPITAL OUTLAY"/>
    <m/>
    <n v="0"/>
    <n v="0"/>
    <n v="-298122.51"/>
    <n v="0"/>
    <n v="298122.51"/>
    <s v="N/A"/>
    <n v="0"/>
    <n v="0"/>
    <n v="0"/>
    <n v="0"/>
    <n v="0"/>
    <n v="0"/>
    <n v="0"/>
    <n v="0"/>
    <n v="0"/>
    <n v="0"/>
    <n v="0"/>
    <n v="0"/>
    <n v="-298122.51"/>
    <s v="OIRM CAPITAL PROJECTS"/>
    <x v="103"/>
    <s v="GAAP ADJUSTMENTS"/>
    <s v="DATA PROCESSING"/>
  </r>
  <r>
    <x v="1"/>
    <x v="103"/>
    <x v="2"/>
    <s v="56741"/>
    <s v="5188000"/>
    <x v="1"/>
    <x v="0"/>
    <s v="EDP HARDWARE"/>
    <s v="50000-PROGRAM EXPENDITURE BUDGET"/>
    <s v="56000-CAPITAL OUTLAY"/>
    <m/>
    <n v="0"/>
    <n v="0"/>
    <n v="0"/>
    <n v="0"/>
    <n v="0"/>
    <s v="N/A"/>
    <n v="0"/>
    <n v="0"/>
    <n v="0"/>
    <n v="0"/>
    <n v="0"/>
    <n v="0"/>
    <n v="0"/>
    <n v="0"/>
    <n v="0"/>
    <n v="0"/>
    <n v="0"/>
    <n v="0"/>
    <n v="0"/>
    <s v="OIRM CAPITAL PROJECTS"/>
    <x v="103"/>
    <s v="GAAP ADJUSTMENTS"/>
    <s v="DATA PROCESSING"/>
  </r>
  <r>
    <x v="1"/>
    <x v="104"/>
    <x v="28"/>
    <s v="39796"/>
    <s v="0000000"/>
    <x v="0"/>
    <x v="1"/>
    <s v="CONTRIB OTHER FUNDS"/>
    <s v="R3000-REVENUE"/>
    <s v="R3900-OTHER FINANCING SOURCES"/>
    <m/>
    <n v="0"/>
    <n v="0"/>
    <n v="-750000"/>
    <n v="0"/>
    <n v="750000"/>
    <s v="N/A"/>
    <n v="0"/>
    <n v="0"/>
    <n v="0"/>
    <n v="0"/>
    <n v="0"/>
    <n v="0"/>
    <n v="0"/>
    <n v="0"/>
    <n v="0"/>
    <n v="0"/>
    <n v="0"/>
    <n v="-750000"/>
    <n v="0"/>
    <s v="OIRM CAPITAL PROJECTS"/>
    <x v="104"/>
    <s v="DCHS DPD OIRM IT CAPITAL"/>
    <s v="Default"/>
  </r>
  <r>
    <x v="1"/>
    <x v="104"/>
    <x v="28"/>
    <s v="39796"/>
    <s v="0000000"/>
    <x v="1"/>
    <x v="1"/>
    <s v="CONTRIB OTHER FUNDS"/>
    <s v="R3000-REVENUE"/>
    <s v="R3900-OTHER FINANCING SOURCES"/>
    <m/>
    <n v="0"/>
    <n v="0"/>
    <n v="0"/>
    <n v="0"/>
    <n v="0"/>
    <s v="N/A"/>
    <n v="0"/>
    <n v="0"/>
    <n v="0"/>
    <n v="0"/>
    <n v="0"/>
    <n v="0"/>
    <n v="0"/>
    <n v="0"/>
    <n v="0"/>
    <n v="0"/>
    <n v="225000"/>
    <n v="-225000"/>
    <n v="0"/>
    <s v="OIRM CAPITAL PROJECTS"/>
    <x v="104"/>
    <s v="DCHS DPD OIRM IT CAPITAL"/>
    <s v="Default"/>
  </r>
  <r>
    <x v="1"/>
    <x v="104"/>
    <x v="28"/>
    <s v="52189"/>
    <s v="5188000"/>
    <x v="0"/>
    <x v="0"/>
    <s v="SOFTWARE NONCAP"/>
    <s v="50000-PROGRAM EXPENDITURE BUDGET"/>
    <s v="52000-SUPPLIES"/>
    <m/>
    <n v="0"/>
    <n v="0"/>
    <n v="3832.5"/>
    <n v="0"/>
    <n v="-3832.5"/>
    <s v="N/A"/>
    <n v="0"/>
    <n v="0"/>
    <n v="0"/>
    <n v="0"/>
    <n v="0"/>
    <n v="0"/>
    <n v="0"/>
    <n v="0"/>
    <n v="0"/>
    <n v="0"/>
    <n v="0"/>
    <n v="3832.5"/>
    <n v="0"/>
    <s v="OIRM CAPITAL PROJECTS"/>
    <x v="104"/>
    <s v="DCHS DPD OIRM IT CAPITAL"/>
    <s v="DATA PROCESSING"/>
  </r>
  <r>
    <x v="1"/>
    <x v="104"/>
    <x v="28"/>
    <s v="52189"/>
    <s v="5188000"/>
    <x v="1"/>
    <x v="0"/>
    <s v="SOFTWARE NONCAP"/>
    <s v="50000-PROGRAM EXPENDITURE BUDGET"/>
    <s v="52000-SUPPLIES"/>
    <m/>
    <n v="0"/>
    <n v="0"/>
    <n v="0"/>
    <n v="0"/>
    <n v="0"/>
    <s v="N/A"/>
    <n v="0"/>
    <n v="0"/>
    <n v="0"/>
    <n v="0"/>
    <n v="0"/>
    <n v="0"/>
    <n v="0"/>
    <n v="0"/>
    <n v="0"/>
    <n v="0"/>
    <n v="0"/>
    <n v="0"/>
    <n v="0"/>
    <s v="OIRM CAPITAL PROJECTS"/>
    <x v="104"/>
    <s v="DCHS DPD OIRM IT CAPITAL"/>
    <s v="DATA PROCESSING"/>
  </r>
  <r>
    <x v="1"/>
    <x v="104"/>
    <x v="28"/>
    <s v="52190"/>
    <s v="5188000"/>
    <x v="0"/>
    <x v="0"/>
    <s v="SUPPLIES IT"/>
    <s v="50000-PROGRAM EXPENDITURE BUDGET"/>
    <s v="52000-SUPPLIES"/>
    <m/>
    <n v="0"/>
    <n v="0"/>
    <n v="239.99"/>
    <n v="0"/>
    <n v="-239.99"/>
    <s v="N/A"/>
    <n v="0"/>
    <n v="0"/>
    <n v="0"/>
    <n v="0"/>
    <n v="0"/>
    <n v="0"/>
    <n v="0"/>
    <n v="0"/>
    <n v="0"/>
    <n v="0"/>
    <n v="0"/>
    <n v="239.99"/>
    <n v="0"/>
    <s v="OIRM CAPITAL PROJECTS"/>
    <x v="104"/>
    <s v="DCHS DPD OIRM IT CAPITAL"/>
    <s v="DATA PROCESSING"/>
  </r>
  <r>
    <x v="1"/>
    <x v="104"/>
    <x v="28"/>
    <s v="52190"/>
    <s v="5188000"/>
    <x v="1"/>
    <x v="0"/>
    <s v="SUPPLIES IT"/>
    <s v="50000-PROGRAM EXPENDITURE BUDGET"/>
    <s v="52000-SUPPLIES"/>
    <m/>
    <n v="0"/>
    <n v="0"/>
    <n v="0"/>
    <n v="0"/>
    <n v="0"/>
    <s v="N/A"/>
    <n v="0"/>
    <n v="0"/>
    <n v="0"/>
    <n v="0"/>
    <n v="0"/>
    <n v="0"/>
    <n v="0"/>
    <n v="0"/>
    <n v="0"/>
    <n v="0"/>
    <n v="0"/>
    <n v="0"/>
    <n v="0"/>
    <s v="OIRM CAPITAL PROJECTS"/>
    <x v="104"/>
    <s v="DCHS DPD OIRM IT CAPITAL"/>
    <s v="DATA PROCESSING"/>
  </r>
  <r>
    <x v="1"/>
    <x v="104"/>
    <x v="28"/>
    <s v="53108"/>
    <s v="5188000"/>
    <x v="1"/>
    <x v="0"/>
    <s v="CONSTRUCTION CONTRACTS"/>
    <s v="50000-PROGRAM EXPENDITURE BUDGET"/>
    <s v="53000-SERVICES-OTHER CHARGES"/>
    <m/>
    <n v="0"/>
    <n v="0"/>
    <n v="2460.86"/>
    <n v="0"/>
    <n v="-2460.86"/>
    <s v="N/A"/>
    <n v="0"/>
    <n v="0"/>
    <n v="0"/>
    <n v="0"/>
    <n v="0"/>
    <n v="0"/>
    <n v="0"/>
    <n v="0"/>
    <n v="0"/>
    <n v="2460.86"/>
    <n v="0"/>
    <n v="0"/>
    <n v="0"/>
    <s v="OIRM CAPITAL PROJECTS"/>
    <x v="104"/>
    <s v="DCHS DPD OIRM IT CAPITAL"/>
    <s v="DATA PROCESSING"/>
  </r>
  <r>
    <x v="1"/>
    <x v="104"/>
    <x v="28"/>
    <s v="53117"/>
    <s v="5188000"/>
    <x v="1"/>
    <x v="0"/>
    <s v="TEMPORARY HELP"/>
    <s v="50000-PROGRAM EXPENDITURE BUDGET"/>
    <s v="53000-SERVICES-OTHER CHARGES"/>
    <m/>
    <n v="0"/>
    <n v="0"/>
    <n v="4626.91"/>
    <n v="0"/>
    <n v="-4626.91"/>
    <s v="N/A"/>
    <n v="0"/>
    <n v="0"/>
    <n v="0"/>
    <n v="0"/>
    <n v="0"/>
    <n v="0"/>
    <n v="4626.91"/>
    <n v="0"/>
    <n v="0"/>
    <n v="0"/>
    <n v="0"/>
    <n v="0"/>
    <n v="0"/>
    <s v="OIRM CAPITAL PROJECTS"/>
    <x v="104"/>
    <s v="DCHS DPD OIRM IT CAPITAL"/>
    <s v="DATA PROCESSING"/>
  </r>
  <r>
    <x v="1"/>
    <x v="104"/>
    <x v="28"/>
    <s v="53890"/>
    <s v="5188000"/>
    <x v="0"/>
    <x v="0"/>
    <s v="MISC SERVICES CHARGES"/>
    <s v="50000-PROGRAM EXPENDITURE BUDGET"/>
    <s v="53000-SERVICES-OTHER CHARGES"/>
    <m/>
    <n v="0"/>
    <n v="0"/>
    <n v="1569.97"/>
    <n v="0"/>
    <n v="-1569.97"/>
    <s v="N/A"/>
    <n v="0"/>
    <n v="0"/>
    <n v="0"/>
    <n v="0"/>
    <n v="0"/>
    <n v="0"/>
    <n v="0"/>
    <n v="0"/>
    <n v="1540"/>
    <n v="0"/>
    <n v="0"/>
    <n v="29.97"/>
    <n v="0"/>
    <s v="OIRM CAPITAL PROJECTS"/>
    <x v="104"/>
    <s v="DCHS DPD OIRM IT CAPITAL"/>
    <s v="DATA PROCESSING"/>
  </r>
  <r>
    <x v="1"/>
    <x v="104"/>
    <x v="28"/>
    <s v="53890"/>
    <s v="5188000"/>
    <x v="1"/>
    <x v="0"/>
    <s v="MISC SERVICES CHARGES"/>
    <s v="50000-PROGRAM EXPENDITURE BUDGET"/>
    <s v="53000-SERVICES-OTHER CHARGES"/>
    <m/>
    <n v="0"/>
    <n v="0"/>
    <n v="42780.53"/>
    <n v="0"/>
    <n v="-42780.53"/>
    <s v="N/A"/>
    <n v="0"/>
    <n v="0"/>
    <n v="0"/>
    <n v="0"/>
    <n v="0"/>
    <n v="0"/>
    <n v="0"/>
    <n v="0"/>
    <n v="0"/>
    <n v="0"/>
    <n v="0"/>
    <n v="42780.53"/>
    <n v="0"/>
    <s v="OIRM CAPITAL PROJECTS"/>
    <x v="104"/>
    <s v="DCHS DPD OIRM IT CAPITAL"/>
    <s v="DATA PROCESSING"/>
  </r>
  <r>
    <x v="1"/>
    <x v="104"/>
    <x v="28"/>
    <s v="55023"/>
    <s v="5188000"/>
    <x v="0"/>
    <x v="0"/>
    <s v="ITS NEW DEVELOPMENT"/>
    <s v="50000-PROGRAM EXPENDITURE BUDGET"/>
    <s v="55000-INTRAGOVERNMENTAL SERVICES"/>
    <m/>
    <n v="0"/>
    <n v="0"/>
    <n v="17264.09"/>
    <n v="0"/>
    <n v="-17264.09"/>
    <s v="N/A"/>
    <n v="0"/>
    <n v="0"/>
    <n v="0"/>
    <n v="0"/>
    <n v="0"/>
    <n v="0"/>
    <n v="0"/>
    <n v="0"/>
    <n v="17264.09"/>
    <n v="0"/>
    <n v="0"/>
    <n v="0"/>
    <n v="0"/>
    <s v="OIRM CAPITAL PROJECTS"/>
    <x v="104"/>
    <s v="DCHS DPD OIRM IT CAPITAL"/>
    <s v="DATA PROCESSING"/>
  </r>
  <r>
    <x v="1"/>
    <x v="104"/>
    <x v="28"/>
    <s v="55023"/>
    <s v="5188000"/>
    <x v="1"/>
    <x v="0"/>
    <s v="ITS NEW DEVELOPMENT"/>
    <s v="50000-PROGRAM EXPENDITURE BUDGET"/>
    <s v="55000-INTRAGOVERNMENTAL SERVICES"/>
    <m/>
    <n v="0"/>
    <n v="0"/>
    <n v="5750.72"/>
    <n v="0"/>
    <n v="-5750.72"/>
    <s v="N/A"/>
    <n v="0"/>
    <n v="0"/>
    <n v="0"/>
    <n v="0"/>
    <n v="0"/>
    <n v="0"/>
    <n v="4347.26"/>
    <n v="0"/>
    <n v="0"/>
    <n v="0"/>
    <n v="0"/>
    <n v="1403.46"/>
    <n v="0"/>
    <s v="OIRM CAPITAL PROJECTS"/>
    <x v="104"/>
    <s v="DCHS DPD OIRM IT CAPITAL"/>
    <s v="DATA PROCESSING"/>
  </r>
  <r>
    <x v="1"/>
    <x v="104"/>
    <x v="28"/>
    <s v="55253"/>
    <s v="5188000"/>
    <x v="0"/>
    <x v="0"/>
    <s v="SYSTEMS SERVICES SVC"/>
    <s v="50000-PROGRAM EXPENDITURE BUDGET"/>
    <s v="55000-INTRAGOVERNMENTAL SERVICES"/>
    <m/>
    <n v="0"/>
    <n v="0"/>
    <n v="142752.93"/>
    <n v="0"/>
    <n v="-142752.93"/>
    <s v="N/A"/>
    <n v="0"/>
    <n v="0"/>
    <n v="0"/>
    <n v="0"/>
    <n v="0"/>
    <n v="0"/>
    <n v="0"/>
    <n v="0"/>
    <n v="140305.84"/>
    <n v="2447.09"/>
    <n v="0"/>
    <n v="0"/>
    <n v="0"/>
    <s v="OIRM CAPITAL PROJECTS"/>
    <x v="104"/>
    <s v="DCHS DPD OIRM IT CAPITAL"/>
    <s v="DATA PROCESSING"/>
  </r>
  <r>
    <x v="1"/>
    <x v="104"/>
    <x v="28"/>
    <s v="55253"/>
    <s v="5188000"/>
    <x v="1"/>
    <x v="0"/>
    <s v="SYSTEMS SERVICES SVC"/>
    <s v="50000-PROGRAM EXPENDITURE BUDGET"/>
    <s v="55000-INTRAGOVERNMENTAL SERVICES"/>
    <m/>
    <n v="0"/>
    <n v="0"/>
    <n v="0"/>
    <n v="0"/>
    <n v="0"/>
    <s v="N/A"/>
    <n v="0"/>
    <n v="0"/>
    <n v="0"/>
    <n v="0"/>
    <n v="0"/>
    <n v="0"/>
    <n v="0"/>
    <n v="0"/>
    <n v="0"/>
    <n v="0"/>
    <n v="0"/>
    <n v="0"/>
    <n v="0"/>
    <s v="OIRM CAPITAL PROJECTS"/>
    <x v="104"/>
    <s v="DCHS DPD OIRM IT CAPITAL"/>
    <s v="DATA PROCESSING"/>
  </r>
  <r>
    <x v="1"/>
    <x v="104"/>
    <x v="28"/>
    <s v="55265"/>
    <s v="5188000"/>
    <x v="0"/>
    <x v="0"/>
    <s v="KCIT WORKSTATION SERVICES"/>
    <s v="50000-PROGRAM EXPENDITURE BUDGET"/>
    <s v="55000-INTRAGOVERNMENTAL SERVICES"/>
    <m/>
    <n v="0"/>
    <n v="0"/>
    <n v="301193.19"/>
    <n v="0"/>
    <n v="-301193.19"/>
    <s v="N/A"/>
    <n v="0"/>
    <n v="0"/>
    <n v="0"/>
    <n v="0"/>
    <n v="0"/>
    <n v="0"/>
    <n v="0"/>
    <n v="0"/>
    <n v="60564"/>
    <n v="0"/>
    <n v="0"/>
    <n v="240629.19"/>
    <n v="0"/>
    <s v="OIRM CAPITAL PROJECTS"/>
    <x v="104"/>
    <s v="DCHS DPD OIRM IT CAPITAL"/>
    <s v="DATA PROCESSING"/>
  </r>
  <r>
    <x v="1"/>
    <x v="104"/>
    <x v="28"/>
    <s v="55265"/>
    <s v="5188000"/>
    <x v="1"/>
    <x v="0"/>
    <s v="KCIT WORKSTATION SERVICES"/>
    <s v="50000-PROGRAM EXPENDITURE BUDGET"/>
    <s v="55000-INTRAGOVERNMENTAL SERVICES"/>
    <m/>
    <n v="0"/>
    <n v="0"/>
    <n v="0"/>
    <n v="0"/>
    <n v="0"/>
    <s v="N/A"/>
    <n v="0"/>
    <n v="0"/>
    <n v="0"/>
    <n v="0"/>
    <n v="0"/>
    <n v="0"/>
    <n v="0"/>
    <n v="0"/>
    <n v="0"/>
    <n v="0"/>
    <n v="0"/>
    <n v="0"/>
    <n v="0"/>
    <s v="OIRM CAPITAL PROJECTS"/>
    <x v="104"/>
    <s v="DCHS DPD OIRM IT CAPITAL"/>
    <s v="DATA PROCESSING"/>
  </r>
  <r>
    <x v="1"/>
    <x v="104"/>
    <x v="28"/>
    <s v="56740"/>
    <s v="5188000"/>
    <x v="0"/>
    <x v="0"/>
    <s v="EDP EQUIPMENT"/>
    <s v="50000-PROGRAM EXPENDITURE BUDGET"/>
    <s v="56000-CAPITAL OUTLAY"/>
    <m/>
    <n v="0"/>
    <n v="0"/>
    <n v="1685.22"/>
    <n v="0"/>
    <n v="-1685.22"/>
    <s v="N/A"/>
    <n v="0"/>
    <n v="0"/>
    <n v="0"/>
    <n v="0"/>
    <n v="0"/>
    <n v="0"/>
    <n v="0"/>
    <n v="0"/>
    <n v="0"/>
    <n v="0"/>
    <n v="0"/>
    <n v="1685.22"/>
    <n v="0"/>
    <s v="OIRM CAPITAL PROJECTS"/>
    <x v="104"/>
    <s v="DCHS DPD OIRM IT CAPITAL"/>
    <s v="DATA PROCESSING"/>
  </r>
  <r>
    <x v="1"/>
    <x v="104"/>
    <x v="28"/>
    <s v="56740"/>
    <s v="5188000"/>
    <x v="1"/>
    <x v="0"/>
    <s v="EDP EQUIPMENT"/>
    <s v="50000-PROGRAM EXPENDITURE BUDGET"/>
    <s v="56000-CAPITAL OUTLAY"/>
    <m/>
    <n v="0"/>
    <n v="0"/>
    <n v="0"/>
    <n v="0"/>
    <n v="0"/>
    <s v="N/A"/>
    <n v="0"/>
    <n v="0"/>
    <n v="0"/>
    <n v="0"/>
    <n v="0"/>
    <n v="0"/>
    <n v="0"/>
    <n v="0"/>
    <n v="0"/>
    <n v="0"/>
    <n v="0"/>
    <n v="0"/>
    <n v="0"/>
    <s v="OIRM CAPITAL PROJECTS"/>
    <x v="104"/>
    <s v="DCHS DPD OIRM IT CAPITAL"/>
    <s v="DATA PROCESSING"/>
  </r>
  <r>
    <x v="1"/>
    <x v="104"/>
    <x v="28"/>
    <s v="56742"/>
    <s v="5188000"/>
    <x v="0"/>
    <x v="0"/>
    <s v="EDP SOFTWARE"/>
    <s v="50000-PROGRAM EXPENDITURE BUDGET"/>
    <s v="56000-CAPITAL OUTLAY"/>
    <m/>
    <n v="0"/>
    <n v="0"/>
    <n v="843.15"/>
    <n v="0"/>
    <n v="-843.15"/>
    <s v="N/A"/>
    <n v="0"/>
    <n v="0"/>
    <n v="0"/>
    <n v="0"/>
    <n v="0"/>
    <n v="0"/>
    <n v="0"/>
    <n v="0"/>
    <n v="0"/>
    <n v="0"/>
    <n v="843.15"/>
    <n v="0"/>
    <n v="0"/>
    <s v="OIRM CAPITAL PROJECTS"/>
    <x v="104"/>
    <s v="DCHS DPD OIRM IT CAPITAL"/>
    <s v="DATA PROCESSING"/>
  </r>
  <r>
    <x v="1"/>
    <x v="104"/>
    <x v="28"/>
    <s v="56742"/>
    <s v="5188000"/>
    <x v="1"/>
    <x v="0"/>
    <s v="EDP SOFTWARE"/>
    <s v="50000-PROGRAM EXPENDITURE BUDGET"/>
    <s v="56000-CAPITAL OUTLAY"/>
    <m/>
    <n v="0"/>
    <n v="0"/>
    <n v="0"/>
    <n v="0"/>
    <n v="0"/>
    <s v="N/A"/>
    <n v="0"/>
    <n v="0"/>
    <n v="0"/>
    <n v="0"/>
    <n v="0"/>
    <n v="0"/>
    <n v="0"/>
    <n v="0"/>
    <n v="0"/>
    <n v="0"/>
    <n v="0"/>
    <n v="0"/>
    <n v="0"/>
    <s v="OIRM CAPITAL PROJECTS"/>
    <x v="104"/>
    <s v="DCHS DPD OIRM IT CAPITAL"/>
    <s v="DATA PROCESSING"/>
  </r>
  <r>
    <x v="1"/>
    <x v="104"/>
    <x v="2"/>
    <s v="52202"/>
    <s v="5188000"/>
    <x v="0"/>
    <x v="0"/>
    <s v="SUPPLIES MISCELLANEOUS"/>
    <s v="50000-PROGRAM EXPENDITURE BUDGET"/>
    <s v="52000-SUPPLIES"/>
    <m/>
    <n v="0"/>
    <n v="0"/>
    <n v="-4072.4900000000002"/>
    <n v="0"/>
    <n v="4072.4900000000002"/>
    <s v="N/A"/>
    <n v="0"/>
    <n v="0"/>
    <n v="0"/>
    <n v="0"/>
    <n v="0"/>
    <n v="0"/>
    <n v="0"/>
    <n v="0"/>
    <n v="0"/>
    <n v="0"/>
    <n v="0"/>
    <n v="0"/>
    <n v="-4072.4900000000002"/>
    <s v="OIRM CAPITAL PROJECTS"/>
    <x v="104"/>
    <s v="GAAP ADJUSTMENTS"/>
    <s v="DATA PROCESSING"/>
  </r>
  <r>
    <x v="1"/>
    <x v="104"/>
    <x v="2"/>
    <s v="52202"/>
    <s v="5188000"/>
    <x v="1"/>
    <x v="0"/>
    <s v="SUPPLIES MISCELLANEOUS"/>
    <s v="50000-PROGRAM EXPENDITURE BUDGET"/>
    <s v="52000-SUPPLIES"/>
    <m/>
    <n v="0"/>
    <n v="0"/>
    <n v="0"/>
    <n v="0"/>
    <n v="0"/>
    <s v="N/A"/>
    <n v="0"/>
    <n v="0"/>
    <n v="0"/>
    <n v="0"/>
    <n v="0"/>
    <n v="0"/>
    <n v="0"/>
    <n v="0"/>
    <n v="0"/>
    <n v="0"/>
    <n v="0"/>
    <n v="0"/>
    <n v="0"/>
    <s v="OIRM CAPITAL PROJECTS"/>
    <x v="104"/>
    <s v="GAAP ADJUSTMENTS"/>
    <s v="DATA PROCESSING"/>
  </r>
  <r>
    <x v="1"/>
    <x v="104"/>
    <x v="2"/>
    <s v="53812"/>
    <s v="5188000"/>
    <x v="0"/>
    <x v="0"/>
    <s v="LICENSES FEES"/>
    <s v="50000-PROGRAM EXPENDITURE BUDGET"/>
    <s v="53000-SERVICES-OTHER CHARGES"/>
    <m/>
    <n v="0"/>
    <n v="0"/>
    <n v="-1569.97"/>
    <n v="0"/>
    <n v="1569.97"/>
    <s v="N/A"/>
    <n v="0"/>
    <n v="0"/>
    <n v="0"/>
    <n v="0"/>
    <n v="0"/>
    <n v="0"/>
    <n v="0"/>
    <n v="0"/>
    <n v="0"/>
    <n v="0"/>
    <n v="0"/>
    <n v="0"/>
    <n v="-1569.97"/>
    <s v="OIRM CAPITAL PROJECTS"/>
    <x v="104"/>
    <s v="GAAP ADJUSTMENTS"/>
    <s v="DATA PROCESSING"/>
  </r>
  <r>
    <x v="1"/>
    <x v="104"/>
    <x v="2"/>
    <s v="53812"/>
    <s v="5188000"/>
    <x v="1"/>
    <x v="0"/>
    <s v="LICENSES FEES"/>
    <s v="50000-PROGRAM EXPENDITURE BUDGET"/>
    <s v="53000-SERVICES-OTHER CHARGES"/>
    <m/>
    <n v="0"/>
    <n v="0"/>
    <n v="0"/>
    <n v="0"/>
    <n v="0"/>
    <s v="N/A"/>
    <n v="0"/>
    <n v="0"/>
    <n v="0"/>
    <n v="0"/>
    <n v="0"/>
    <n v="0"/>
    <n v="0"/>
    <n v="0"/>
    <n v="0"/>
    <n v="0"/>
    <n v="0"/>
    <n v="0"/>
    <n v="0"/>
    <s v="OIRM CAPITAL PROJECTS"/>
    <x v="104"/>
    <s v="GAAP ADJUSTMENTS"/>
    <s v="DATA PROCESSING"/>
  </r>
  <r>
    <x v="1"/>
    <x v="104"/>
    <x v="2"/>
    <s v="55050"/>
    <s v="5188000"/>
    <x v="0"/>
    <x v="0"/>
    <s v="ROAD EQUIP ER R"/>
    <s v="50000-PROGRAM EXPENDITURE BUDGET"/>
    <s v="55000-INTRAGOVERNMENTAL SERVICES"/>
    <m/>
    <n v="0"/>
    <n v="0"/>
    <n v="-461210.21"/>
    <n v="0"/>
    <n v="461210.21"/>
    <s v="N/A"/>
    <n v="0"/>
    <n v="0"/>
    <n v="0"/>
    <n v="0"/>
    <n v="0"/>
    <n v="0"/>
    <n v="0"/>
    <n v="0"/>
    <n v="0"/>
    <n v="0"/>
    <n v="0"/>
    <n v="0"/>
    <n v="-461210.21"/>
    <s v="OIRM CAPITAL PROJECTS"/>
    <x v="104"/>
    <s v="GAAP ADJUSTMENTS"/>
    <s v="DATA PROCESSING"/>
  </r>
  <r>
    <x v="1"/>
    <x v="104"/>
    <x v="2"/>
    <s v="55050"/>
    <s v="5188000"/>
    <x v="1"/>
    <x v="0"/>
    <s v="ROAD EQUIP ER R"/>
    <s v="50000-PROGRAM EXPENDITURE BUDGET"/>
    <s v="55000-INTRAGOVERNMENTAL SERVICES"/>
    <m/>
    <n v="0"/>
    <n v="0"/>
    <n v="0"/>
    <n v="0"/>
    <n v="0"/>
    <s v="N/A"/>
    <n v="0"/>
    <n v="0"/>
    <n v="0"/>
    <n v="0"/>
    <n v="0"/>
    <n v="0"/>
    <n v="0"/>
    <n v="0"/>
    <n v="0"/>
    <n v="0"/>
    <n v="0"/>
    <n v="0"/>
    <n v="0"/>
    <s v="OIRM CAPITAL PROJECTS"/>
    <x v="104"/>
    <s v="GAAP ADJUSTMENTS"/>
    <s v="DATA PROCESSING"/>
  </r>
  <r>
    <x v="1"/>
    <x v="104"/>
    <x v="2"/>
    <s v="56741"/>
    <s v="5188000"/>
    <x v="0"/>
    <x v="0"/>
    <s v="EDP HARDWARE"/>
    <s v="50000-PROGRAM EXPENDITURE BUDGET"/>
    <s v="56000-CAPITAL OUTLAY"/>
    <m/>
    <n v="0"/>
    <n v="0"/>
    <n v="-2528.37"/>
    <n v="0"/>
    <n v="2528.37"/>
    <s v="N/A"/>
    <n v="0"/>
    <n v="0"/>
    <n v="0"/>
    <n v="0"/>
    <n v="0"/>
    <n v="0"/>
    <n v="0"/>
    <n v="0"/>
    <n v="0"/>
    <n v="0"/>
    <n v="0"/>
    <n v="0"/>
    <n v="-2528.37"/>
    <s v="OIRM CAPITAL PROJECTS"/>
    <x v="104"/>
    <s v="GAAP ADJUSTMENTS"/>
    <s v="DATA PROCESSING"/>
  </r>
  <r>
    <x v="1"/>
    <x v="104"/>
    <x v="2"/>
    <s v="56741"/>
    <s v="5188000"/>
    <x v="1"/>
    <x v="0"/>
    <s v="EDP HARDWARE"/>
    <s v="50000-PROGRAM EXPENDITURE BUDGET"/>
    <s v="56000-CAPITAL OUTLAY"/>
    <m/>
    <n v="0"/>
    <n v="0"/>
    <n v="0"/>
    <n v="0"/>
    <n v="0"/>
    <s v="N/A"/>
    <n v="0"/>
    <n v="0"/>
    <n v="0"/>
    <n v="0"/>
    <n v="0"/>
    <n v="0"/>
    <n v="0"/>
    <n v="0"/>
    <n v="0"/>
    <n v="0"/>
    <n v="0"/>
    <n v="0"/>
    <n v="0"/>
    <s v="OIRM CAPITAL PROJECTS"/>
    <x v="104"/>
    <s v="GAAP ADJUSTMENTS"/>
    <s v="DATA PROCESSING"/>
  </r>
  <r>
    <x v="1"/>
    <x v="105"/>
    <x v="11"/>
    <s v="51110"/>
    <s v="5188000"/>
    <x v="0"/>
    <x v="0"/>
    <s v="REGULAR SALARIED EMPLOYEE"/>
    <s v="50000-PROGRAM EXPENDITURE BUDGET"/>
    <s v="51000-WAGES AND BENEFITS"/>
    <s v="51100-SALARIES/WAGES"/>
    <n v="0"/>
    <n v="0"/>
    <n v="164.4"/>
    <n v="0"/>
    <n v="-164.4"/>
    <s v="N/A"/>
    <n v="0"/>
    <n v="0"/>
    <n v="0"/>
    <n v="0"/>
    <n v="0"/>
    <n v="0"/>
    <n v="0"/>
    <n v="0"/>
    <n v="164.4"/>
    <n v="0"/>
    <n v="0"/>
    <n v="0"/>
    <n v="0"/>
    <s v="OIRM CAPITAL PROJECTS"/>
    <x v="105"/>
    <s v="OIRM CAPITAL PROJECTS"/>
    <s v="DATA PROCESSING"/>
  </r>
  <r>
    <x v="1"/>
    <x v="105"/>
    <x v="11"/>
    <s v="51110"/>
    <s v="5188000"/>
    <x v="1"/>
    <x v="0"/>
    <s v="REGULAR SALARIED EMPLOYEE"/>
    <s v="50000-PROGRAM EXPENDITURE BUDGET"/>
    <s v="51000-WAGES AND BENEFITS"/>
    <s v="51100-SALARIES/WAGES"/>
    <n v="0"/>
    <n v="0"/>
    <n v="2557.09"/>
    <n v="0"/>
    <n v="-2557.09"/>
    <s v="N/A"/>
    <n v="0"/>
    <n v="0"/>
    <n v="0"/>
    <n v="0"/>
    <n v="0"/>
    <n v="0"/>
    <n v="525.59"/>
    <n v="0"/>
    <n v="0"/>
    <n v="1136.28"/>
    <n v="0"/>
    <n v="895.22"/>
    <n v="0"/>
    <s v="OIRM CAPITAL PROJECTS"/>
    <x v="105"/>
    <s v="OIRM CAPITAL PROJECTS"/>
    <s v="DATA PROCESSING"/>
  </r>
  <r>
    <x v="1"/>
    <x v="105"/>
    <x v="11"/>
    <s v="52190"/>
    <s v="5188000"/>
    <x v="1"/>
    <x v="0"/>
    <s v="SUPPLIES IT"/>
    <s v="50000-PROGRAM EXPENDITURE BUDGET"/>
    <s v="52000-SUPPLIES"/>
    <m/>
    <n v="0"/>
    <n v="0"/>
    <n v="844.14"/>
    <n v="0"/>
    <n v="-844.14"/>
    <s v="N/A"/>
    <n v="0"/>
    <n v="0"/>
    <n v="0"/>
    <n v="0"/>
    <n v="0"/>
    <n v="0"/>
    <n v="0"/>
    <n v="0"/>
    <n v="0"/>
    <n v="0"/>
    <n v="0"/>
    <n v="844.14"/>
    <n v="0"/>
    <s v="OIRM CAPITAL PROJECTS"/>
    <x v="105"/>
    <s v="OIRM CAPITAL PROJECTS"/>
    <s v="DATA PROCESSING"/>
  </r>
  <r>
    <x v="1"/>
    <x v="105"/>
    <x v="11"/>
    <s v="52205"/>
    <s v="5188000"/>
    <x v="1"/>
    <x v="0"/>
    <s v="SUPPLIES FOOD"/>
    <s v="50000-PROGRAM EXPENDITURE BUDGET"/>
    <s v="52000-SUPPLIES"/>
    <m/>
    <n v="0"/>
    <n v="0"/>
    <n v="122.64"/>
    <n v="0"/>
    <n v="-122.64"/>
    <s v="N/A"/>
    <n v="0"/>
    <n v="0"/>
    <n v="0"/>
    <n v="0"/>
    <n v="0"/>
    <n v="0"/>
    <n v="0"/>
    <n v="0"/>
    <n v="0"/>
    <n v="0"/>
    <n v="0"/>
    <n v="122.64"/>
    <n v="0"/>
    <s v="OIRM CAPITAL PROJECTS"/>
    <x v="105"/>
    <s v="OIRM CAPITAL PROJECTS"/>
    <s v="DATA PROCESSING"/>
  </r>
  <r>
    <x v="1"/>
    <x v="105"/>
    <x v="11"/>
    <s v="53100"/>
    <s v="5188000"/>
    <x v="1"/>
    <x v="0"/>
    <s v="ADVERTISING"/>
    <s v="50000-PROGRAM EXPENDITURE BUDGET"/>
    <s v="53000-SERVICES-OTHER CHARGES"/>
    <m/>
    <n v="0"/>
    <n v="0"/>
    <n v="1657.8500000000001"/>
    <n v="0"/>
    <n v="-1657.8500000000001"/>
    <s v="N/A"/>
    <n v="0"/>
    <n v="0"/>
    <n v="0"/>
    <n v="0"/>
    <n v="0"/>
    <n v="0"/>
    <n v="0"/>
    <n v="0"/>
    <n v="0"/>
    <n v="1657.8500000000001"/>
    <n v="0"/>
    <n v="0"/>
    <n v="0"/>
    <s v="OIRM CAPITAL PROJECTS"/>
    <x v="105"/>
    <s v="OIRM CAPITAL PROJECTS"/>
    <s v="DATA PROCESSING"/>
  </r>
  <r>
    <x v="1"/>
    <x v="105"/>
    <x v="11"/>
    <s v="53101"/>
    <s v="5188000"/>
    <x v="1"/>
    <x v="0"/>
    <s v="PROFESSIONAL SERVICES PRINTING BINDING"/>
    <s v="50000-PROGRAM EXPENDITURE BUDGET"/>
    <s v="53000-SERVICES-OTHER CHARGES"/>
    <m/>
    <n v="0"/>
    <n v="0"/>
    <n v="98.88"/>
    <n v="0"/>
    <n v="-98.88"/>
    <s v="N/A"/>
    <n v="0"/>
    <n v="0"/>
    <n v="0"/>
    <n v="0"/>
    <n v="0"/>
    <n v="0"/>
    <n v="0"/>
    <n v="0"/>
    <n v="0"/>
    <n v="98.88"/>
    <n v="0"/>
    <n v="0"/>
    <n v="0"/>
    <s v="OIRM CAPITAL PROJECTS"/>
    <x v="105"/>
    <s v="OIRM CAPITAL PROJECTS"/>
    <s v="DATA PROCESSING"/>
  </r>
  <r>
    <x v="1"/>
    <x v="105"/>
    <x v="11"/>
    <s v="53104"/>
    <s v="5188000"/>
    <x v="0"/>
    <x v="0"/>
    <s v="CONSULTANT SERVICES"/>
    <s v="50000-PROGRAM EXPENDITURE BUDGET"/>
    <s v="53000-SERVICES-OTHER CHARGES"/>
    <m/>
    <n v="0"/>
    <n v="0"/>
    <n v="7535.7"/>
    <n v="0"/>
    <n v="-7535.7"/>
    <s v="N/A"/>
    <n v="0"/>
    <n v="0"/>
    <n v="0"/>
    <n v="0"/>
    <n v="0"/>
    <n v="0"/>
    <n v="0"/>
    <n v="0"/>
    <n v="0"/>
    <n v="0"/>
    <n v="0"/>
    <n v="7535.7"/>
    <n v="0"/>
    <s v="OIRM CAPITAL PROJECTS"/>
    <x v="105"/>
    <s v="OIRM CAPITAL PROJECTS"/>
    <s v="DATA PROCESSING"/>
  </r>
  <r>
    <x v="1"/>
    <x v="105"/>
    <x v="11"/>
    <s v="53104"/>
    <s v="5188000"/>
    <x v="1"/>
    <x v="0"/>
    <s v="CONSULTANT SERVICES"/>
    <s v="50000-PROGRAM EXPENDITURE BUDGET"/>
    <s v="53000-SERVICES-OTHER CHARGES"/>
    <m/>
    <n v="0"/>
    <n v="0"/>
    <n v="117255.25"/>
    <n v="0"/>
    <n v="-117255.25"/>
    <s v="N/A"/>
    <n v="0"/>
    <n v="0"/>
    <n v="0"/>
    <n v="0"/>
    <n v="0"/>
    <n v="0"/>
    <n v="63046"/>
    <n v="0"/>
    <n v="0"/>
    <n v="26712"/>
    <n v="0"/>
    <n v="27497.25"/>
    <n v="0"/>
    <s v="OIRM CAPITAL PROJECTS"/>
    <x v="105"/>
    <s v="OIRM CAPITAL PROJECTS"/>
    <s v="DATA PROCESSING"/>
  </r>
  <r>
    <x v="1"/>
    <x v="105"/>
    <x v="11"/>
    <s v="53108"/>
    <s v="5188000"/>
    <x v="1"/>
    <x v="0"/>
    <s v="CONSTRUCTION CONTRACTS"/>
    <s v="50000-PROGRAM EXPENDITURE BUDGET"/>
    <s v="53000-SERVICES-OTHER CHARGES"/>
    <m/>
    <n v="0"/>
    <n v="0"/>
    <n v="153310.28"/>
    <n v="0"/>
    <n v="-153310.28"/>
    <s v="N/A"/>
    <n v="0"/>
    <n v="0"/>
    <n v="0"/>
    <n v="0"/>
    <n v="0"/>
    <n v="0"/>
    <n v="0"/>
    <n v="0"/>
    <n v="0"/>
    <n v="143606.57"/>
    <n v="0"/>
    <n v="9703.7100000000009"/>
    <n v="0"/>
    <s v="OIRM CAPITAL PROJECTS"/>
    <x v="105"/>
    <s v="OIRM CAPITAL PROJECTS"/>
    <s v="DATA PROCESSING"/>
  </r>
  <r>
    <x v="1"/>
    <x v="105"/>
    <x v="11"/>
    <s v="53210"/>
    <s v="5188000"/>
    <x v="1"/>
    <x v="0"/>
    <s v="SERVICES COMMUNICATIONS"/>
    <s v="50000-PROGRAM EXPENDITURE BUDGET"/>
    <s v="53000-SERVICES-OTHER CHARGES"/>
    <m/>
    <n v="0"/>
    <n v="0"/>
    <n v="383.59000000000003"/>
    <n v="0"/>
    <n v="-383.59000000000003"/>
    <s v="N/A"/>
    <n v="0"/>
    <n v="0"/>
    <n v="0"/>
    <n v="0"/>
    <n v="0"/>
    <n v="0"/>
    <n v="0"/>
    <n v="0"/>
    <n v="0"/>
    <n v="383.59000000000003"/>
    <n v="0"/>
    <n v="0"/>
    <n v="0"/>
    <s v="OIRM CAPITAL PROJECTS"/>
    <x v="105"/>
    <s v="OIRM CAPITAL PROJECTS"/>
    <s v="DATA PROCESSING"/>
  </r>
  <r>
    <x v="1"/>
    <x v="105"/>
    <x v="11"/>
    <s v="53890"/>
    <s v="5188000"/>
    <x v="1"/>
    <x v="0"/>
    <s v="MISC SERVICES CHARGES"/>
    <s v="50000-PROGRAM EXPENDITURE BUDGET"/>
    <s v="53000-SERVICES-OTHER CHARGES"/>
    <m/>
    <n v="0"/>
    <n v="0"/>
    <n v="701591.92"/>
    <n v="0"/>
    <n v="-701591.92"/>
    <s v="N/A"/>
    <n v="0"/>
    <n v="0"/>
    <n v="0"/>
    <n v="0"/>
    <n v="0"/>
    <n v="0"/>
    <n v="0"/>
    <n v="0"/>
    <n v="0"/>
    <n v="0"/>
    <n v="0"/>
    <n v="701591.92"/>
    <n v="0"/>
    <s v="OIRM CAPITAL PROJECTS"/>
    <x v="105"/>
    <s v="OIRM CAPITAL PROJECTS"/>
    <s v="DATA PROCESSING"/>
  </r>
  <r>
    <x v="1"/>
    <x v="105"/>
    <x v="11"/>
    <s v="55023"/>
    <s v="5188000"/>
    <x v="1"/>
    <x v="0"/>
    <s v="ITS NEW DEVELOPMENT"/>
    <s v="50000-PROGRAM EXPENDITURE BUDGET"/>
    <s v="55000-INTRAGOVERNMENTAL SERVICES"/>
    <m/>
    <n v="0"/>
    <n v="0"/>
    <n v="94772.160000000003"/>
    <n v="0"/>
    <n v="-94772.160000000003"/>
    <s v="N/A"/>
    <n v="0"/>
    <n v="0"/>
    <n v="0"/>
    <n v="0"/>
    <n v="0"/>
    <n v="0"/>
    <n v="47386.080000000002"/>
    <n v="0"/>
    <n v="0"/>
    <n v="15795.36"/>
    <n v="0"/>
    <n v="31590.720000000001"/>
    <n v="0"/>
    <s v="OIRM CAPITAL PROJECTS"/>
    <x v="105"/>
    <s v="OIRM CAPITAL PROJECTS"/>
    <s v="DATA PROCESSING"/>
  </r>
  <r>
    <x v="1"/>
    <x v="105"/>
    <x v="11"/>
    <s v="55145"/>
    <s v="5188000"/>
    <x v="0"/>
    <x v="0"/>
    <s v="FACILITIES MANAGEMENT"/>
    <s v="50000-PROGRAM EXPENDITURE BUDGET"/>
    <s v="55000-INTRAGOVERNMENTAL SERVICES"/>
    <m/>
    <n v="0"/>
    <n v="0"/>
    <n v="5"/>
    <n v="0"/>
    <n v="-5"/>
    <s v="N/A"/>
    <n v="0"/>
    <n v="0"/>
    <n v="0"/>
    <n v="0"/>
    <n v="0"/>
    <n v="0"/>
    <n v="0"/>
    <n v="0"/>
    <n v="0"/>
    <n v="5"/>
    <n v="0"/>
    <n v="0"/>
    <n v="0"/>
    <s v="OIRM CAPITAL PROJECTS"/>
    <x v="105"/>
    <s v="OIRM CAPITAL PROJECTS"/>
    <s v="DATA PROCESSING"/>
  </r>
  <r>
    <x v="1"/>
    <x v="105"/>
    <x v="11"/>
    <s v="55145"/>
    <s v="5188000"/>
    <x v="1"/>
    <x v="0"/>
    <s v="FACILITIES MANAGEMENT"/>
    <s v="50000-PROGRAM EXPENDITURE BUDGET"/>
    <s v="55000-INTRAGOVERNMENTAL SERVICES"/>
    <m/>
    <n v="0"/>
    <n v="0"/>
    <n v="28251.46"/>
    <n v="0"/>
    <n v="-28251.46"/>
    <s v="N/A"/>
    <n v="0"/>
    <n v="0"/>
    <n v="0"/>
    <n v="0"/>
    <n v="0"/>
    <n v="0"/>
    <n v="0"/>
    <n v="0"/>
    <n v="0"/>
    <n v="10"/>
    <n v="0"/>
    <n v="28241.46"/>
    <n v="0"/>
    <s v="OIRM CAPITAL PROJECTS"/>
    <x v="105"/>
    <s v="OIRM CAPITAL PROJECTS"/>
    <s v="DATA PROCESSING"/>
  </r>
  <r>
    <x v="1"/>
    <x v="105"/>
    <x v="11"/>
    <s v="55159"/>
    <s v="5188000"/>
    <x v="1"/>
    <x v="0"/>
    <s v="FMD COPY CENTER"/>
    <s v="50000-PROGRAM EXPENDITURE BUDGET"/>
    <s v="55000-INTRAGOVERNMENTAL SERVICES"/>
    <m/>
    <n v="0"/>
    <n v="0"/>
    <n v="15.280000000000001"/>
    <n v="0"/>
    <n v="-15.280000000000001"/>
    <s v="N/A"/>
    <n v="0"/>
    <n v="0"/>
    <n v="0"/>
    <n v="0"/>
    <n v="0"/>
    <n v="0"/>
    <n v="0"/>
    <n v="0"/>
    <n v="0"/>
    <n v="15.280000000000001"/>
    <n v="0"/>
    <n v="0"/>
    <n v="0"/>
    <s v="OIRM CAPITAL PROJECTS"/>
    <x v="105"/>
    <s v="OIRM CAPITAL PROJECTS"/>
    <s v="DATA PROCESSING"/>
  </r>
  <r>
    <x v="1"/>
    <x v="105"/>
    <x v="11"/>
    <s v="55253"/>
    <s v="5188000"/>
    <x v="0"/>
    <x v="0"/>
    <s v="SYSTEMS SERVICES SVC"/>
    <s v="50000-PROGRAM EXPENDITURE BUDGET"/>
    <s v="55000-INTRAGOVERNMENTAL SERVICES"/>
    <m/>
    <n v="0"/>
    <n v="0"/>
    <n v="60548.880000000005"/>
    <n v="0"/>
    <n v="-60548.880000000005"/>
    <s v="N/A"/>
    <n v="0"/>
    <n v="0"/>
    <n v="0"/>
    <n v="0"/>
    <n v="0"/>
    <n v="0"/>
    <n v="0"/>
    <n v="0"/>
    <n v="15137.220000000001"/>
    <n v="22705.83"/>
    <n v="0"/>
    <n v="22705.83"/>
    <n v="0"/>
    <s v="OIRM CAPITAL PROJECTS"/>
    <x v="105"/>
    <s v="OIRM CAPITAL PROJECTS"/>
    <s v="DATA PROCESSING"/>
  </r>
  <r>
    <x v="1"/>
    <x v="105"/>
    <x v="11"/>
    <s v="55253"/>
    <s v="5188000"/>
    <x v="1"/>
    <x v="0"/>
    <s v="SYSTEMS SERVICES SVC"/>
    <s v="50000-PROGRAM EXPENDITURE BUDGET"/>
    <s v="55000-INTRAGOVERNMENTAL SERVICES"/>
    <m/>
    <n v="0"/>
    <n v="0"/>
    <n v="0"/>
    <n v="0"/>
    <n v="0"/>
    <s v="N/A"/>
    <n v="0"/>
    <n v="0"/>
    <n v="0"/>
    <n v="0"/>
    <n v="0"/>
    <n v="0"/>
    <n v="0"/>
    <n v="0"/>
    <n v="0"/>
    <n v="0"/>
    <n v="0"/>
    <n v="0"/>
    <n v="0"/>
    <s v="OIRM CAPITAL PROJECTS"/>
    <x v="105"/>
    <s v="OIRM CAPITAL PROJECTS"/>
    <s v="DATA PROCESSING"/>
  </r>
  <r>
    <x v="1"/>
    <x v="105"/>
    <x v="11"/>
    <s v="82100"/>
    <s v="5188000"/>
    <x v="0"/>
    <x v="0"/>
    <s v="EMPLOYER PAID BENEFITS"/>
    <s v="50000-PROGRAM EXPENDITURE BUDGET"/>
    <s v="82000-APPLIED OVERHEAD"/>
    <m/>
    <n v="0"/>
    <n v="0"/>
    <n v="50.800000000000004"/>
    <n v="0"/>
    <n v="-50.800000000000004"/>
    <s v="N/A"/>
    <n v="0"/>
    <n v="0"/>
    <n v="0"/>
    <n v="0"/>
    <n v="0"/>
    <n v="0"/>
    <n v="0"/>
    <n v="0"/>
    <n v="50.800000000000004"/>
    <n v="0"/>
    <n v="0"/>
    <n v="0"/>
    <n v="0"/>
    <s v="OIRM CAPITAL PROJECTS"/>
    <x v="105"/>
    <s v="OIRM CAPITAL PROJECTS"/>
    <s v="DATA PROCESSING"/>
  </r>
  <r>
    <x v="1"/>
    <x v="105"/>
    <x v="11"/>
    <s v="82100"/>
    <s v="5188000"/>
    <x v="1"/>
    <x v="0"/>
    <s v="EMPLOYER PAID BENEFITS"/>
    <s v="50000-PROGRAM EXPENDITURE BUDGET"/>
    <s v="82000-APPLIED OVERHEAD"/>
    <m/>
    <n v="0"/>
    <n v="0"/>
    <n v="789.62"/>
    <n v="0"/>
    <n v="-789.62"/>
    <s v="N/A"/>
    <n v="0"/>
    <n v="0"/>
    <n v="0"/>
    <n v="0"/>
    <n v="0"/>
    <n v="0"/>
    <n v="162.41"/>
    <n v="0"/>
    <n v="0"/>
    <n v="351.11"/>
    <n v="0"/>
    <n v="276.10000000000002"/>
    <n v="0"/>
    <s v="OIRM CAPITAL PROJECTS"/>
    <x v="105"/>
    <s v="OIRM CAPITAL PROJECTS"/>
    <s v="DATA PROCESSING"/>
  </r>
  <r>
    <x v="1"/>
    <x v="105"/>
    <x v="11"/>
    <s v="82200"/>
    <s v="5188000"/>
    <x v="0"/>
    <x v="0"/>
    <s v="PAID TIME OFF"/>
    <s v="50000-PROGRAM EXPENDITURE BUDGET"/>
    <s v="82000-APPLIED OVERHEAD"/>
    <m/>
    <n v="0"/>
    <n v="0"/>
    <n v="80.400000000000006"/>
    <n v="0"/>
    <n v="-80.400000000000006"/>
    <s v="N/A"/>
    <n v="0"/>
    <n v="0"/>
    <n v="0"/>
    <n v="0"/>
    <n v="0"/>
    <n v="0"/>
    <n v="0"/>
    <n v="0"/>
    <n v="80.400000000000006"/>
    <n v="0"/>
    <n v="0"/>
    <n v="0"/>
    <n v="0"/>
    <s v="OIRM CAPITAL PROJECTS"/>
    <x v="105"/>
    <s v="OIRM CAPITAL PROJECTS"/>
    <s v="DATA PROCESSING"/>
  </r>
  <r>
    <x v="1"/>
    <x v="105"/>
    <x v="11"/>
    <s v="82200"/>
    <s v="5188000"/>
    <x v="1"/>
    <x v="0"/>
    <s v="PAID TIME OFF"/>
    <s v="50000-PROGRAM EXPENDITURE BUDGET"/>
    <s v="82000-APPLIED OVERHEAD"/>
    <m/>
    <n v="0"/>
    <n v="0"/>
    <n v="1267.55"/>
    <n v="0"/>
    <n v="-1267.55"/>
    <s v="N/A"/>
    <n v="0"/>
    <n v="0"/>
    <n v="0"/>
    <n v="0"/>
    <n v="0"/>
    <n v="0"/>
    <n v="257.02"/>
    <n v="0"/>
    <n v="0"/>
    <n v="555.65"/>
    <n v="0"/>
    <n v="454.88"/>
    <n v="0"/>
    <s v="OIRM CAPITAL PROJECTS"/>
    <x v="105"/>
    <s v="OIRM CAPITAL PROJECTS"/>
    <s v="DATA PROCESSING"/>
  </r>
  <r>
    <x v="1"/>
    <x v="105"/>
    <x v="11"/>
    <s v="82300"/>
    <s v="5188000"/>
    <x v="0"/>
    <x v="0"/>
    <s v="INDIRECT COSTS"/>
    <s v="50000-PROGRAM EXPENDITURE BUDGET"/>
    <s v="82000-APPLIED OVERHEAD"/>
    <m/>
    <n v="0"/>
    <n v="0"/>
    <n v="286.22000000000003"/>
    <n v="0"/>
    <n v="-286.22000000000003"/>
    <s v="N/A"/>
    <n v="0"/>
    <n v="0"/>
    <n v="0"/>
    <n v="0"/>
    <n v="0"/>
    <n v="0"/>
    <n v="0"/>
    <n v="0"/>
    <n v="286.22000000000003"/>
    <n v="0"/>
    <n v="0"/>
    <n v="0"/>
    <n v="0"/>
    <s v="OIRM CAPITAL PROJECTS"/>
    <x v="105"/>
    <s v="OIRM CAPITAL PROJECTS"/>
    <s v="DATA PROCESSING"/>
  </r>
  <r>
    <x v="1"/>
    <x v="105"/>
    <x v="11"/>
    <s v="82300"/>
    <s v="5188000"/>
    <x v="1"/>
    <x v="0"/>
    <s v="INDIRECT COSTS"/>
    <s v="50000-PROGRAM EXPENDITURE BUDGET"/>
    <s v="82000-APPLIED OVERHEAD"/>
    <m/>
    <n v="0"/>
    <n v="0"/>
    <n v="4847.75"/>
    <n v="0"/>
    <n v="-4847.75"/>
    <s v="N/A"/>
    <n v="0"/>
    <n v="0"/>
    <n v="0"/>
    <n v="0"/>
    <n v="0"/>
    <n v="0"/>
    <n v="1008.61"/>
    <n v="0"/>
    <n v="0"/>
    <n v="2180.52"/>
    <n v="0"/>
    <n v="1658.6200000000001"/>
    <n v="0"/>
    <s v="OIRM CAPITAL PROJECTS"/>
    <x v="105"/>
    <s v="OIRM CAPITAL PROJECTS"/>
    <s v="DATA PROCESSING"/>
  </r>
  <r>
    <x v="1"/>
    <x v="105"/>
    <x v="2"/>
    <s v="51110"/>
    <s v="5188000"/>
    <x v="1"/>
    <x v="0"/>
    <s v="REGULAR SALARIED EMPLOYEE"/>
    <s v="50000-PROGRAM EXPENDITURE BUDGET"/>
    <s v="51000-WAGES AND BENEFITS"/>
    <s v="51100-SALARIES/WAGES"/>
    <n v="0"/>
    <n v="0"/>
    <n v="-2557.09"/>
    <n v="0"/>
    <n v="2557.09"/>
    <s v="N/A"/>
    <n v="0"/>
    <n v="0"/>
    <n v="0"/>
    <n v="0"/>
    <n v="0"/>
    <n v="0"/>
    <n v="0"/>
    <n v="0"/>
    <n v="0"/>
    <n v="0"/>
    <n v="0"/>
    <n v="0"/>
    <n v="-2557.09"/>
    <s v="OIRM CAPITAL PROJECTS"/>
    <x v="105"/>
    <s v="GAAP ADJUSTMENTS"/>
    <s v="DATA PROCESSING"/>
  </r>
  <r>
    <x v="1"/>
    <x v="105"/>
    <x v="2"/>
    <s v="51120"/>
    <s v="5188000"/>
    <x v="0"/>
    <x v="0"/>
    <s v="TEMPORARY"/>
    <s v="50000-PROGRAM EXPENDITURE BUDGET"/>
    <s v="51000-WAGES AND BENEFITS"/>
    <s v="51100-SALARIES/WAGES"/>
    <n v="0"/>
    <n v="0"/>
    <n v="-164.4"/>
    <n v="0"/>
    <n v="164.4"/>
    <s v="N/A"/>
    <n v="0"/>
    <n v="0"/>
    <n v="0"/>
    <n v="0"/>
    <n v="0"/>
    <n v="0"/>
    <n v="0"/>
    <n v="0"/>
    <n v="0"/>
    <n v="0"/>
    <n v="0"/>
    <n v="0"/>
    <n v="-164.4"/>
    <s v="OIRM CAPITAL PROJECTS"/>
    <x v="105"/>
    <s v="GAAP ADJUSTMENTS"/>
    <s v="DATA PROCESSING"/>
  </r>
  <r>
    <x v="1"/>
    <x v="105"/>
    <x v="2"/>
    <s v="51120"/>
    <s v="5188000"/>
    <x v="1"/>
    <x v="0"/>
    <s v="TEMPORARY"/>
    <s v="50000-PROGRAM EXPENDITURE BUDGET"/>
    <s v="51000-WAGES AND BENEFITS"/>
    <s v="51100-SALARIES/WAGES"/>
    <n v="0"/>
    <n v="0"/>
    <n v="0"/>
    <n v="0"/>
    <n v="0"/>
    <s v="N/A"/>
    <n v="0"/>
    <n v="0"/>
    <n v="0"/>
    <n v="0"/>
    <n v="0"/>
    <n v="0"/>
    <n v="0"/>
    <n v="0"/>
    <n v="0"/>
    <n v="0"/>
    <n v="0"/>
    <n v="0"/>
    <n v="0"/>
    <s v="OIRM CAPITAL PROJECTS"/>
    <x v="105"/>
    <s v="GAAP ADJUSTMENTS"/>
    <s v="DATA PROCESSING"/>
  </r>
  <r>
    <x v="1"/>
    <x v="105"/>
    <x v="2"/>
    <s v="52190"/>
    <s v="5188000"/>
    <x v="1"/>
    <x v="0"/>
    <s v="SUPPLIES IT"/>
    <s v="50000-PROGRAM EXPENDITURE BUDGET"/>
    <s v="52000-SUPPLIES"/>
    <m/>
    <n v="0"/>
    <n v="0"/>
    <n v="-844.14"/>
    <n v="0"/>
    <n v="844.14"/>
    <s v="N/A"/>
    <n v="0"/>
    <n v="0"/>
    <n v="0"/>
    <n v="0"/>
    <n v="0"/>
    <n v="0"/>
    <n v="0"/>
    <n v="0"/>
    <n v="0"/>
    <n v="0"/>
    <n v="0"/>
    <n v="0"/>
    <n v="-844.14"/>
    <s v="OIRM CAPITAL PROJECTS"/>
    <x v="105"/>
    <s v="GAAP ADJUSTMENTS"/>
    <s v="DATA PROCESSING"/>
  </r>
  <r>
    <x v="1"/>
    <x v="105"/>
    <x v="2"/>
    <s v="52205"/>
    <s v="5188000"/>
    <x v="1"/>
    <x v="0"/>
    <s v="SUPPLIES FOOD"/>
    <s v="50000-PROGRAM EXPENDITURE BUDGET"/>
    <s v="52000-SUPPLIES"/>
    <m/>
    <n v="0"/>
    <n v="0"/>
    <n v="-122.64"/>
    <n v="0"/>
    <n v="122.64"/>
    <s v="N/A"/>
    <n v="0"/>
    <n v="0"/>
    <n v="0"/>
    <n v="0"/>
    <n v="0"/>
    <n v="0"/>
    <n v="0"/>
    <n v="0"/>
    <n v="0"/>
    <n v="0"/>
    <n v="0"/>
    <n v="0"/>
    <n v="-122.64"/>
    <s v="OIRM CAPITAL PROJECTS"/>
    <x v="105"/>
    <s v="GAAP ADJUSTMENTS"/>
    <s v="DATA PROCESSING"/>
  </r>
  <r>
    <x v="1"/>
    <x v="105"/>
    <x v="2"/>
    <s v="53100"/>
    <s v="5188000"/>
    <x v="1"/>
    <x v="0"/>
    <s v="ADVERTISING"/>
    <s v="50000-PROGRAM EXPENDITURE BUDGET"/>
    <s v="53000-SERVICES-OTHER CHARGES"/>
    <m/>
    <n v="0"/>
    <n v="0"/>
    <n v="-1657.8500000000001"/>
    <n v="0"/>
    <n v="1657.8500000000001"/>
    <s v="N/A"/>
    <n v="0"/>
    <n v="0"/>
    <n v="0"/>
    <n v="0"/>
    <n v="0"/>
    <n v="0"/>
    <n v="0"/>
    <n v="0"/>
    <n v="0"/>
    <n v="0"/>
    <n v="0"/>
    <n v="0"/>
    <n v="-1657.8500000000001"/>
    <s v="OIRM CAPITAL PROJECTS"/>
    <x v="105"/>
    <s v="GAAP ADJUSTMENTS"/>
    <s v="DATA PROCESSING"/>
  </r>
  <r>
    <x v="1"/>
    <x v="105"/>
    <x v="2"/>
    <s v="53101"/>
    <s v="5188000"/>
    <x v="1"/>
    <x v="0"/>
    <s v="PROFESSIONAL SERVICES PRINTING BINDING"/>
    <s v="50000-PROGRAM EXPENDITURE BUDGET"/>
    <s v="53000-SERVICES-OTHER CHARGES"/>
    <m/>
    <n v="0"/>
    <n v="0"/>
    <n v="-98.88"/>
    <n v="0"/>
    <n v="98.88"/>
    <s v="N/A"/>
    <n v="0"/>
    <n v="0"/>
    <n v="0"/>
    <n v="0"/>
    <n v="0"/>
    <n v="0"/>
    <n v="0"/>
    <n v="0"/>
    <n v="0"/>
    <n v="0"/>
    <n v="0"/>
    <n v="0"/>
    <n v="-98.88"/>
    <s v="OIRM CAPITAL PROJECTS"/>
    <x v="105"/>
    <s v="GAAP ADJUSTMENTS"/>
    <s v="DATA PROCESSING"/>
  </r>
  <r>
    <x v="1"/>
    <x v="105"/>
    <x v="2"/>
    <s v="53104"/>
    <s v="5188000"/>
    <x v="1"/>
    <x v="0"/>
    <s v="CONSULTANT SERVICES"/>
    <s v="50000-PROGRAM EXPENDITURE BUDGET"/>
    <s v="53000-SERVICES-OTHER CHARGES"/>
    <m/>
    <n v="0"/>
    <n v="0"/>
    <n v="-117255.25"/>
    <n v="0"/>
    <n v="117255.25"/>
    <s v="N/A"/>
    <n v="0"/>
    <n v="0"/>
    <n v="0"/>
    <n v="0"/>
    <n v="0"/>
    <n v="0"/>
    <n v="0"/>
    <n v="0"/>
    <n v="0"/>
    <n v="0"/>
    <n v="0"/>
    <n v="0"/>
    <n v="-117255.25"/>
    <s v="OIRM CAPITAL PROJECTS"/>
    <x v="105"/>
    <s v="GAAP ADJUSTMENTS"/>
    <s v="DATA PROCESSING"/>
  </r>
  <r>
    <x v="1"/>
    <x v="105"/>
    <x v="2"/>
    <s v="53108"/>
    <s v="5188000"/>
    <x v="1"/>
    <x v="0"/>
    <s v="CONSTRUCTION CONTRACTS"/>
    <s v="50000-PROGRAM EXPENDITURE BUDGET"/>
    <s v="53000-SERVICES-OTHER CHARGES"/>
    <m/>
    <n v="0"/>
    <n v="0"/>
    <n v="-153310.28"/>
    <n v="0"/>
    <n v="153310.28"/>
    <s v="N/A"/>
    <n v="0"/>
    <n v="0"/>
    <n v="0"/>
    <n v="0"/>
    <n v="0"/>
    <n v="0"/>
    <n v="0"/>
    <n v="0"/>
    <n v="0"/>
    <n v="0"/>
    <n v="0"/>
    <n v="0"/>
    <n v="-153310.28"/>
    <s v="OIRM CAPITAL PROJECTS"/>
    <x v="105"/>
    <s v="GAAP ADJUSTMENTS"/>
    <s v="DATA PROCESSING"/>
  </r>
  <r>
    <x v="1"/>
    <x v="105"/>
    <x v="2"/>
    <s v="53210"/>
    <s v="5188000"/>
    <x v="1"/>
    <x v="0"/>
    <s v="SERVICES COMMUNICATIONS"/>
    <s v="50000-PROGRAM EXPENDITURE BUDGET"/>
    <s v="53000-SERVICES-OTHER CHARGES"/>
    <m/>
    <n v="0"/>
    <n v="0"/>
    <n v="-383.59000000000003"/>
    <n v="0"/>
    <n v="383.59000000000003"/>
    <s v="N/A"/>
    <n v="0"/>
    <n v="0"/>
    <n v="0"/>
    <n v="0"/>
    <n v="0"/>
    <n v="0"/>
    <n v="0"/>
    <n v="0"/>
    <n v="0"/>
    <n v="0"/>
    <n v="0"/>
    <n v="0"/>
    <n v="-383.59000000000003"/>
    <s v="OIRM CAPITAL PROJECTS"/>
    <x v="105"/>
    <s v="GAAP ADJUSTMENTS"/>
    <s v="DATA PROCESSING"/>
  </r>
  <r>
    <x v="1"/>
    <x v="105"/>
    <x v="2"/>
    <s v="53812"/>
    <s v="5188000"/>
    <x v="0"/>
    <x v="0"/>
    <s v="LICENSES FEES"/>
    <s v="50000-PROGRAM EXPENDITURE BUDGET"/>
    <s v="53000-SERVICES-OTHER CHARGES"/>
    <m/>
    <n v="0"/>
    <n v="0"/>
    <n v="-7535.7"/>
    <n v="0"/>
    <n v="7535.7"/>
    <s v="N/A"/>
    <n v="0"/>
    <n v="0"/>
    <n v="0"/>
    <n v="0"/>
    <n v="0"/>
    <n v="0"/>
    <n v="0"/>
    <n v="0"/>
    <n v="0"/>
    <n v="0"/>
    <n v="0"/>
    <n v="0"/>
    <n v="-7535.7"/>
    <s v="OIRM CAPITAL PROJECTS"/>
    <x v="105"/>
    <s v="GAAP ADJUSTMENTS"/>
    <s v="DATA PROCESSING"/>
  </r>
  <r>
    <x v="1"/>
    <x v="105"/>
    <x v="2"/>
    <s v="53812"/>
    <s v="5188000"/>
    <x v="1"/>
    <x v="0"/>
    <s v="LICENSES FEES"/>
    <s v="50000-PROGRAM EXPENDITURE BUDGET"/>
    <s v="53000-SERVICES-OTHER CHARGES"/>
    <m/>
    <n v="0"/>
    <n v="0"/>
    <n v="0"/>
    <n v="0"/>
    <n v="0"/>
    <s v="N/A"/>
    <n v="0"/>
    <n v="0"/>
    <n v="0"/>
    <n v="0"/>
    <n v="0"/>
    <n v="0"/>
    <n v="0"/>
    <n v="0"/>
    <n v="0"/>
    <n v="0"/>
    <n v="0"/>
    <n v="0"/>
    <n v="0"/>
    <s v="OIRM CAPITAL PROJECTS"/>
    <x v="105"/>
    <s v="GAAP ADJUSTMENTS"/>
    <s v="DATA PROCESSING"/>
  </r>
  <r>
    <x v="1"/>
    <x v="105"/>
    <x v="2"/>
    <s v="53890"/>
    <s v="5188000"/>
    <x v="1"/>
    <x v="0"/>
    <s v="MISC SERVICES CHARGES"/>
    <s v="50000-PROGRAM EXPENDITURE BUDGET"/>
    <s v="53000-SERVICES-OTHER CHARGES"/>
    <m/>
    <n v="0"/>
    <n v="0"/>
    <n v="-701591.92"/>
    <n v="0"/>
    <n v="701591.92"/>
    <s v="N/A"/>
    <n v="0"/>
    <n v="0"/>
    <n v="0"/>
    <n v="0"/>
    <n v="0"/>
    <n v="0"/>
    <n v="0"/>
    <n v="0"/>
    <n v="0"/>
    <n v="0"/>
    <n v="0"/>
    <n v="0"/>
    <n v="-701591.92"/>
    <s v="OIRM CAPITAL PROJECTS"/>
    <x v="105"/>
    <s v="GAAP ADJUSTMENTS"/>
    <s v="DATA PROCESSING"/>
  </r>
  <r>
    <x v="1"/>
    <x v="105"/>
    <x v="2"/>
    <s v="55023"/>
    <s v="5188000"/>
    <x v="1"/>
    <x v="0"/>
    <s v="ITS NEW DEVELOPMENT"/>
    <s v="50000-PROGRAM EXPENDITURE BUDGET"/>
    <s v="55000-INTRAGOVERNMENTAL SERVICES"/>
    <m/>
    <n v="0"/>
    <n v="0"/>
    <n v="-94772.160000000003"/>
    <n v="0"/>
    <n v="94772.160000000003"/>
    <s v="N/A"/>
    <n v="0"/>
    <n v="0"/>
    <n v="0"/>
    <n v="0"/>
    <n v="0"/>
    <n v="0"/>
    <n v="0"/>
    <n v="0"/>
    <n v="0"/>
    <n v="0"/>
    <n v="0"/>
    <n v="0"/>
    <n v="-94772.160000000003"/>
    <s v="OIRM CAPITAL PROJECTS"/>
    <x v="105"/>
    <s v="GAAP ADJUSTMENTS"/>
    <s v="DATA PROCESSING"/>
  </r>
  <r>
    <x v="1"/>
    <x v="105"/>
    <x v="2"/>
    <s v="55050"/>
    <s v="5188000"/>
    <x v="0"/>
    <x v="0"/>
    <s v="ROAD EQUIP ER R"/>
    <s v="50000-PROGRAM EXPENDITURE BUDGET"/>
    <s v="55000-INTRAGOVERNMENTAL SERVICES"/>
    <m/>
    <n v="0"/>
    <n v="0"/>
    <n v="-60553.880000000005"/>
    <n v="0"/>
    <n v="60553.880000000005"/>
    <s v="N/A"/>
    <n v="0"/>
    <n v="0"/>
    <n v="0"/>
    <n v="0"/>
    <n v="0"/>
    <n v="0"/>
    <n v="0"/>
    <n v="0"/>
    <n v="0"/>
    <n v="0"/>
    <n v="0"/>
    <n v="0"/>
    <n v="-60553.880000000005"/>
    <s v="OIRM CAPITAL PROJECTS"/>
    <x v="105"/>
    <s v="GAAP ADJUSTMENTS"/>
    <s v="DATA PROCESSING"/>
  </r>
  <r>
    <x v="1"/>
    <x v="105"/>
    <x v="2"/>
    <s v="55050"/>
    <s v="5188000"/>
    <x v="1"/>
    <x v="0"/>
    <s v="ROAD EQUIP ER R"/>
    <s v="50000-PROGRAM EXPENDITURE BUDGET"/>
    <s v="55000-INTRAGOVERNMENTAL SERVICES"/>
    <m/>
    <n v="0"/>
    <n v="0"/>
    <n v="0"/>
    <n v="0"/>
    <n v="0"/>
    <s v="N/A"/>
    <n v="0"/>
    <n v="0"/>
    <n v="0"/>
    <n v="0"/>
    <n v="0"/>
    <n v="0"/>
    <n v="0"/>
    <n v="0"/>
    <n v="0"/>
    <n v="0"/>
    <n v="0"/>
    <n v="0"/>
    <n v="0"/>
    <s v="OIRM CAPITAL PROJECTS"/>
    <x v="105"/>
    <s v="GAAP ADJUSTMENTS"/>
    <s v="DATA PROCESSING"/>
  </r>
  <r>
    <x v="1"/>
    <x v="105"/>
    <x v="2"/>
    <s v="55145"/>
    <s v="5188000"/>
    <x v="1"/>
    <x v="0"/>
    <s v="FACILITIES MANAGEMENT"/>
    <s v="50000-PROGRAM EXPENDITURE BUDGET"/>
    <s v="55000-INTRAGOVERNMENTAL SERVICES"/>
    <m/>
    <n v="0"/>
    <n v="0"/>
    <n v="-28251.46"/>
    <n v="0"/>
    <n v="28251.46"/>
    <s v="N/A"/>
    <n v="0"/>
    <n v="0"/>
    <n v="0"/>
    <n v="0"/>
    <n v="0"/>
    <n v="0"/>
    <n v="0"/>
    <n v="0"/>
    <n v="0"/>
    <n v="0"/>
    <n v="0"/>
    <n v="0"/>
    <n v="-28251.46"/>
    <s v="OIRM CAPITAL PROJECTS"/>
    <x v="105"/>
    <s v="GAAP ADJUSTMENTS"/>
    <s v="DATA PROCESSING"/>
  </r>
  <r>
    <x v="1"/>
    <x v="105"/>
    <x v="2"/>
    <s v="55159"/>
    <s v="5188000"/>
    <x v="1"/>
    <x v="0"/>
    <s v="FMD COPY CENTER"/>
    <s v="50000-PROGRAM EXPENDITURE BUDGET"/>
    <s v="55000-INTRAGOVERNMENTAL SERVICES"/>
    <m/>
    <n v="0"/>
    <n v="0"/>
    <n v="-15.280000000000001"/>
    <n v="0"/>
    <n v="15.280000000000001"/>
    <s v="N/A"/>
    <n v="0"/>
    <n v="0"/>
    <n v="0"/>
    <n v="0"/>
    <n v="0"/>
    <n v="0"/>
    <n v="0"/>
    <n v="0"/>
    <n v="0"/>
    <n v="0"/>
    <n v="0"/>
    <n v="0"/>
    <n v="-15.280000000000001"/>
    <s v="OIRM CAPITAL PROJECTS"/>
    <x v="105"/>
    <s v="GAAP ADJUSTMENTS"/>
    <s v="DATA PROCESSING"/>
  </r>
  <r>
    <x v="1"/>
    <x v="105"/>
    <x v="2"/>
    <s v="82100"/>
    <s v="5188000"/>
    <x v="0"/>
    <x v="0"/>
    <s v="EMPLOYER PAID BENEFITS"/>
    <s v="50000-PROGRAM EXPENDITURE BUDGET"/>
    <s v="82000-APPLIED OVERHEAD"/>
    <m/>
    <n v="0"/>
    <n v="0"/>
    <n v="-417.42"/>
    <n v="0"/>
    <n v="417.42"/>
    <s v="N/A"/>
    <n v="0"/>
    <n v="0"/>
    <n v="0"/>
    <n v="0"/>
    <n v="0"/>
    <n v="0"/>
    <n v="0"/>
    <n v="0"/>
    <n v="0"/>
    <n v="0"/>
    <n v="0"/>
    <n v="0"/>
    <n v="-417.42"/>
    <s v="OIRM CAPITAL PROJECTS"/>
    <x v="105"/>
    <s v="GAAP ADJUSTMENTS"/>
    <s v="DATA PROCESSING"/>
  </r>
  <r>
    <x v="1"/>
    <x v="105"/>
    <x v="2"/>
    <s v="82100"/>
    <s v="5188000"/>
    <x v="1"/>
    <x v="0"/>
    <s v="EMPLOYER PAID BENEFITS"/>
    <s v="50000-PROGRAM EXPENDITURE BUDGET"/>
    <s v="82000-APPLIED OVERHEAD"/>
    <m/>
    <n v="0"/>
    <n v="0"/>
    <n v="-789.62"/>
    <n v="0"/>
    <n v="789.62"/>
    <s v="N/A"/>
    <n v="0"/>
    <n v="0"/>
    <n v="0"/>
    <n v="0"/>
    <n v="0"/>
    <n v="0"/>
    <n v="0"/>
    <n v="0"/>
    <n v="0"/>
    <n v="0"/>
    <n v="0"/>
    <n v="0"/>
    <n v="-789.62"/>
    <s v="OIRM CAPITAL PROJECTS"/>
    <x v="105"/>
    <s v="GAAP ADJUSTMENTS"/>
    <s v="DATA PROCESSING"/>
  </r>
  <r>
    <x v="1"/>
    <x v="105"/>
    <x v="2"/>
    <s v="82200"/>
    <s v="5188000"/>
    <x v="1"/>
    <x v="0"/>
    <s v="PAID TIME OFF"/>
    <s v="50000-PROGRAM EXPENDITURE BUDGET"/>
    <s v="82000-APPLIED OVERHEAD"/>
    <m/>
    <n v="0"/>
    <n v="0"/>
    <n v="-1267.55"/>
    <n v="0"/>
    <n v="1267.55"/>
    <s v="N/A"/>
    <n v="0"/>
    <n v="0"/>
    <n v="0"/>
    <n v="0"/>
    <n v="0"/>
    <n v="0"/>
    <n v="0"/>
    <n v="0"/>
    <n v="0"/>
    <n v="0"/>
    <n v="0"/>
    <n v="0"/>
    <n v="-1267.55"/>
    <s v="OIRM CAPITAL PROJECTS"/>
    <x v="105"/>
    <s v="GAAP ADJUSTMENTS"/>
    <s v="DATA PROCESSING"/>
  </r>
  <r>
    <x v="1"/>
    <x v="105"/>
    <x v="2"/>
    <s v="82300"/>
    <s v="5188000"/>
    <x v="1"/>
    <x v="0"/>
    <s v="INDIRECT COSTS"/>
    <s v="50000-PROGRAM EXPENDITURE BUDGET"/>
    <s v="82000-APPLIED OVERHEAD"/>
    <m/>
    <n v="0"/>
    <n v="0"/>
    <n v="-4847.75"/>
    <n v="0"/>
    <n v="4847.75"/>
    <s v="N/A"/>
    <n v="0"/>
    <n v="0"/>
    <n v="0"/>
    <n v="0"/>
    <n v="0"/>
    <n v="0"/>
    <n v="0"/>
    <n v="0"/>
    <n v="0"/>
    <n v="0"/>
    <n v="0"/>
    <n v="0"/>
    <n v="-4847.75"/>
    <s v="OIRM CAPITAL PROJECTS"/>
    <x v="105"/>
    <s v="GAAP ADJUSTMENTS"/>
    <s v="DATA PROCESSING"/>
  </r>
  <r>
    <x v="1"/>
    <x v="106"/>
    <x v="18"/>
    <s v="55023"/>
    <s v="5188000"/>
    <x v="1"/>
    <x v="0"/>
    <s v="ITS NEW DEVELOPMENT"/>
    <s v="50000-PROGRAM EXPENDITURE BUDGET"/>
    <s v="55000-INTRAGOVERNMENTAL SERVICES"/>
    <m/>
    <n v="0"/>
    <n v="0"/>
    <n v="61000"/>
    <n v="0"/>
    <n v="-61000"/>
    <s v="N/A"/>
    <n v="0"/>
    <n v="0"/>
    <n v="0"/>
    <n v="0"/>
    <n v="0"/>
    <n v="0"/>
    <n v="0"/>
    <n v="0"/>
    <n v="0"/>
    <n v="0"/>
    <n v="0"/>
    <n v="61000"/>
    <n v="0"/>
    <s v="OIRM CAPITAL PROJECTS"/>
    <x v="106"/>
    <s v="OIRM PSB IT CAPITAL."/>
    <s v="DATA PROCESSING"/>
  </r>
  <r>
    <x v="1"/>
    <x v="106"/>
    <x v="2"/>
    <s v="55023"/>
    <s v="5188000"/>
    <x v="1"/>
    <x v="0"/>
    <s v="ITS NEW DEVELOPMENT"/>
    <s v="50000-PROGRAM EXPENDITURE BUDGET"/>
    <s v="55000-INTRAGOVERNMENTAL SERVICES"/>
    <m/>
    <n v="0"/>
    <n v="0"/>
    <n v="-61000"/>
    <n v="0"/>
    <n v="61000"/>
    <s v="N/A"/>
    <n v="0"/>
    <n v="0"/>
    <n v="0"/>
    <n v="0"/>
    <n v="0"/>
    <n v="0"/>
    <n v="0"/>
    <n v="0"/>
    <n v="0"/>
    <n v="0"/>
    <n v="0"/>
    <n v="0"/>
    <n v="-61000"/>
    <s v="OIRM CAPITAL PROJECTS"/>
    <x v="106"/>
    <s v="GAAP ADJUSTMENTS"/>
    <s v="DATA PROCESSING"/>
  </r>
  <r>
    <x v="1"/>
    <x v="107"/>
    <x v="11"/>
    <s v="39796"/>
    <s v="0000000"/>
    <x v="1"/>
    <x v="1"/>
    <s v="CONTRIB OTHER FUNDS"/>
    <s v="R3000-REVENUE"/>
    <s v="R3900-OTHER FINANCING SOURCES"/>
    <m/>
    <n v="0"/>
    <n v="0"/>
    <n v="-559342"/>
    <n v="0"/>
    <n v="559342"/>
    <s v="N/A"/>
    <n v="0"/>
    <n v="0"/>
    <n v="0"/>
    <n v="0"/>
    <n v="0"/>
    <n v="0"/>
    <n v="0"/>
    <n v="0"/>
    <n v="0"/>
    <n v="-559342"/>
    <n v="0"/>
    <n v="0"/>
    <n v="0"/>
    <s v="OIRM CAPITAL PROJECTS"/>
    <x v="107"/>
    <s v="OIRM CAPITAL PROJECTS"/>
    <s v="Default"/>
  </r>
  <r>
    <x v="1"/>
    <x v="108"/>
    <x v="23"/>
    <s v="39796"/>
    <s v="0000000"/>
    <x v="1"/>
    <x v="1"/>
    <s v="CONTRIB OTHER FUNDS"/>
    <s v="R3000-REVENUE"/>
    <s v="R3900-OTHER FINANCING SOURCES"/>
    <m/>
    <n v="0"/>
    <n v="0"/>
    <n v="-150645"/>
    <n v="0"/>
    <n v="150645"/>
    <s v="N/A"/>
    <n v="0"/>
    <n v="0"/>
    <n v="0"/>
    <n v="0"/>
    <n v="0"/>
    <n v="0"/>
    <n v="0"/>
    <n v="0"/>
    <n v="0"/>
    <n v="-150645"/>
    <n v="0"/>
    <n v="0"/>
    <n v="0"/>
    <s v="OIRM CAPITAL PROJECTS"/>
    <x v="108"/>
    <s v="DOA OIRM IT CAPITAL"/>
    <s v="Default"/>
  </r>
  <r>
    <x v="1"/>
    <x v="109"/>
    <x v="29"/>
    <s v="39796"/>
    <s v="0000000"/>
    <x v="1"/>
    <x v="1"/>
    <s v="CONTRIB OTHER FUNDS"/>
    <s v="R3000-REVENUE"/>
    <s v="R3900-OTHER FINANCING SOURCES"/>
    <m/>
    <n v="0"/>
    <n v="0"/>
    <n v="-149813.17000000001"/>
    <n v="0"/>
    <n v="149813.17000000001"/>
    <s v="N/A"/>
    <n v="0"/>
    <n v="0"/>
    <n v="0"/>
    <n v="0"/>
    <n v="0"/>
    <n v="0"/>
    <n v="0"/>
    <n v="0"/>
    <n v="0"/>
    <n v="0"/>
    <n v="0"/>
    <n v="-149813.17000000001"/>
    <n v="0"/>
    <s v="OIRM CAPITAL PROJECTS"/>
    <x v="109"/>
    <s v="EMS OIRM IT CAPITAL"/>
    <s v="Default"/>
  </r>
  <r>
    <x v="1"/>
    <x v="109"/>
    <x v="29"/>
    <s v="44161"/>
    <s v="0000000"/>
    <x v="1"/>
    <x v="1"/>
    <s v="PYMNTS EMS"/>
    <s v="R3000-REVENUE"/>
    <s v="R3400-CHARGE FOR SERVICES"/>
    <m/>
    <n v="0"/>
    <n v="0"/>
    <n v="0"/>
    <n v="0"/>
    <n v="0"/>
    <s v="N/A"/>
    <n v="0"/>
    <n v="0"/>
    <n v="0"/>
    <n v="0"/>
    <n v="0"/>
    <n v="0"/>
    <n v="0"/>
    <n v="0"/>
    <n v="0"/>
    <n v="0"/>
    <n v="0"/>
    <n v="0"/>
    <n v="0"/>
    <s v="OIRM CAPITAL PROJECTS"/>
    <x v="109"/>
    <s v="EMS OIRM IT CAPITAL"/>
    <s v="Default"/>
  </r>
  <r>
    <x v="1"/>
    <x v="109"/>
    <x v="29"/>
    <s v="51110"/>
    <s v="5188000"/>
    <x v="1"/>
    <x v="0"/>
    <s v="REGULAR SALARIED EMPLOYEE"/>
    <s v="50000-PROGRAM EXPENDITURE BUDGET"/>
    <s v="51000-WAGES AND BENEFITS"/>
    <s v="51100-SALARIES/WAGES"/>
    <n v="0"/>
    <n v="0"/>
    <n v="11701.51"/>
    <n v="0"/>
    <n v="-11701.51"/>
    <s v="N/A"/>
    <n v="0"/>
    <n v="0"/>
    <n v="0"/>
    <n v="0"/>
    <n v="0"/>
    <n v="0"/>
    <n v="0"/>
    <n v="0"/>
    <n v="0"/>
    <n v="0"/>
    <n v="0"/>
    <n v="11701.51"/>
    <n v="0"/>
    <s v="OIRM CAPITAL PROJECTS"/>
    <x v="109"/>
    <s v="EMS OIRM IT CAPITAL"/>
    <s v="DATA PROCESSING"/>
  </r>
  <r>
    <x v="1"/>
    <x v="109"/>
    <x v="29"/>
    <s v="51315"/>
    <s v="5188000"/>
    <x v="1"/>
    <x v="0"/>
    <s v="MED DENTAL LIFE INS BENEFITS/NON 587"/>
    <s v="50000-PROGRAM EXPENDITURE BUDGET"/>
    <s v="51000-WAGES AND BENEFITS"/>
    <s v="51300-PERSONNEL BENEFITS"/>
    <n v="0"/>
    <n v="0"/>
    <n v="3996.63"/>
    <n v="0"/>
    <n v="-3996.63"/>
    <s v="N/A"/>
    <n v="0"/>
    <n v="0"/>
    <n v="0"/>
    <n v="0"/>
    <n v="0"/>
    <n v="0"/>
    <n v="0"/>
    <n v="0"/>
    <n v="0"/>
    <n v="0"/>
    <n v="0"/>
    <n v="3996.63"/>
    <n v="0"/>
    <s v="OIRM CAPITAL PROJECTS"/>
    <x v="109"/>
    <s v="EMS OIRM IT CAPITAL"/>
    <s v="DATA PROCESSING"/>
  </r>
  <r>
    <x v="1"/>
    <x v="109"/>
    <x v="29"/>
    <s v="55264"/>
    <s v="5188000"/>
    <x v="1"/>
    <x v="0"/>
    <s v="KCIT APPLICATION SERVICES"/>
    <s v="50000-PROGRAM EXPENDITURE BUDGET"/>
    <s v="55000-INTRAGOVERNMENTAL SERVICES"/>
    <m/>
    <n v="0"/>
    <n v="0"/>
    <n v="5169.21"/>
    <n v="0"/>
    <n v="-5169.21"/>
    <s v="N/A"/>
    <n v="0"/>
    <n v="0"/>
    <n v="0"/>
    <n v="0"/>
    <n v="0"/>
    <n v="0"/>
    <n v="0"/>
    <n v="0"/>
    <n v="0"/>
    <n v="0"/>
    <n v="0"/>
    <n v="5169.21"/>
    <n v="0"/>
    <s v="OIRM CAPITAL PROJECTS"/>
    <x v="109"/>
    <s v="EMS OIRM IT CAPITAL"/>
    <s v="DATA PROCESSING"/>
  </r>
  <r>
    <x v="1"/>
    <x v="109"/>
    <x v="29"/>
    <s v="55269"/>
    <s v="5188000"/>
    <x v="1"/>
    <x v="0"/>
    <s v="KCIT BUSINESS ANALYSIS"/>
    <s v="50000-PROGRAM EXPENDITURE BUDGET"/>
    <s v="55000-INTRAGOVERNMENTAL SERVICES"/>
    <m/>
    <n v="0"/>
    <n v="0"/>
    <n v="1680.97"/>
    <n v="0"/>
    <n v="-1680.97"/>
    <s v="N/A"/>
    <n v="0"/>
    <n v="0"/>
    <n v="0"/>
    <n v="0"/>
    <n v="0"/>
    <n v="0"/>
    <n v="0"/>
    <n v="0"/>
    <n v="0"/>
    <n v="0"/>
    <n v="0"/>
    <n v="1680.97"/>
    <n v="0"/>
    <s v="OIRM CAPITAL PROJECTS"/>
    <x v="109"/>
    <s v="EMS OIRM IT CAPITAL"/>
    <s v="DATA PROCESSING"/>
  </r>
  <r>
    <x v="1"/>
    <x v="109"/>
    <x v="29"/>
    <s v="56742"/>
    <s v="5188000"/>
    <x v="1"/>
    <x v="0"/>
    <s v="EDP SOFTWARE"/>
    <s v="50000-PROGRAM EXPENDITURE BUDGET"/>
    <s v="56000-CAPITAL OUTLAY"/>
    <m/>
    <n v="0"/>
    <n v="0"/>
    <n v="127264.85"/>
    <n v="0"/>
    <n v="-127264.85"/>
    <s v="N/A"/>
    <n v="0"/>
    <n v="0"/>
    <n v="0"/>
    <n v="0"/>
    <n v="0"/>
    <n v="0"/>
    <n v="0"/>
    <n v="0"/>
    <n v="0"/>
    <n v="0"/>
    <n v="0"/>
    <n v="127264.85"/>
    <n v="0"/>
    <s v="OIRM CAPITAL PROJECTS"/>
    <x v="109"/>
    <s v="EMS OIRM IT CAPITAL"/>
    <s v="DATA PROCESSING"/>
  </r>
  <r>
    <x v="1"/>
    <x v="109"/>
    <x v="2"/>
    <s v="51110"/>
    <s v="5188000"/>
    <x v="1"/>
    <x v="0"/>
    <s v="REGULAR SALARIED EMPLOYEE"/>
    <s v="50000-PROGRAM EXPENDITURE BUDGET"/>
    <s v="51000-WAGES AND BENEFITS"/>
    <s v="51100-SALARIES/WAGES"/>
    <n v="0"/>
    <n v="0"/>
    <n v="-11701.51"/>
    <n v="0"/>
    <n v="11701.51"/>
    <s v="N/A"/>
    <n v="0"/>
    <n v="0"/>
    <n v="0"/>
    <n v="0"/>
    <n v="0"/>
    <n v="0"/>
    <n v="0"/>
    <n v="0"/>
    <n v="0"/>
    <n v="0"/>
    <n v="0"/>
    <n v="0"/>
    <n v="-11701.51"/>
    <s v="OIRM CAPITAL PROJECTS"/>
    <x v="109"/>
    <s v="GAAP ADJUSTMENTS"/>
    <s v="DATA PROCESSING"/>
  </r>
  <r>
    <x v="1"/>
    <x v="109"/>
    <x v="2"/>
    <s v="51315"/>
    <s v="5188000"/>
    <x v="1"/>
    <x v="0"/>
    <s v="MED DENTAL LIFE INS BENEFITS/NON 587"/>
    <s v="50000-PROGRAM EXPENDITURE BUDGET"/>
    <s v="51000-WAGES AND BENEFITS"/>
    <s v="51300-PERSONNEL BENEFITS"/>
    <n v="0"/>
    <n v="0"/>
    <n v="-3996.63"/>
    <n v="0"/>
    <n v="3996.63"/>
    <s v="N/A"/>
    <n v="0"/>
    <n v="0"/>
    <n v="0"/>
    <n v="0"/>
    <n v="0"/>
    <n v="0"/>
    <n v="0"/>
    <n v="0"/>
    <n v="0"/>
    <n v="0"/>
    <n v="0"/>
    <n v="0"/>
    <n v="-3996.63"/>
    <s v="OIRM CAPITAL PROJECTS"/>
    <x v="109"/>
    <s v="GAAP ADJUSTMENTS"/>
    <s v="DATA PROCESSING"/>
  </r>
  <r>
    <x v="1"/>
    <x v="109"/>
    <x v="2"/>
    <s v="55264"/>
    <s v="5188000"/>
    <x v="1"/>
    <x v="0"/>
    <s v="KCIT APPLICATION SERVICES"/>
    <s v="50000-PROGRAM EXPENDITURE BUDGET"/>
    <s v="55000-INTRAGOVERNMENTAL SERVICES"/>
    <m/>
    <n v="0"/>
    <n v="0"/>
    <n v="-5169.21"/>
    <n v="0"/>
    <n v="5169.21"/>
    <s v="N/A"/>
    <n v="0"/>
    <n v="0"/>
    <n v="0"/>
    <n v="0"/>
    <n v="0"/>
    <n v="0"/>
    <n v="0"/>
    <n v="0"/>
    <n v="0"/>
    <n v="0"/>
    <n v="0"/>
    <n v="0"/>
    <n v="-5169.21"/>
    <s v="OIRM CAPITAL PROJECTS"/>
    <x v="109"/>
    <s v="GAAP ADJUSTMENTS"/>
    <s v="DATA PROCESSING"/>
  </r>
  <r>
    <x v="1"/>
    <x v="109"/>
    <x v="2"/>
    <s v="55269"/>
    <s v="5188000"/>
    <x v="1"/>
    <x v="0"/>
    <s v="KCIT BUSINESS ANALYSIS"/>
    <s v="50000-PROGRAM EXPENDITURE BUDGET"/>
    <s v="55000-INTRAGOVERNMENTAL SERVICES"/>
    <m/>
    <n v="0"/>
    <n v="0"/>
    <n v="-1680.97"/>
    <n v="0"/>
    <n v="1680.97"/>
    <s v="N/A"/>
    <n v="0"/>
    <n v="0"/>
    <n v="0"/>
    <n v="0"/>
    <n v="0"/>
    <n v="0"/>
    <n v="0"/>
    <n v="0"/>
    <n v="0"/>
    <n v="0"/>
    <n v="0"/>
    <n v="0"/>
    <n v="-1680.97"/>
    <s v="OIRM CAPITAL PROJECTS"/>
    <x v="109"/>
    <s v="GAAP ADJUSTMENTS"/>
    <s v="DATA PROCESSING"/>
  </r>
  <r>
    <x v="1"/>
    <x v="110"/>
    <x v="18"/>
    <s v="55023"/>
    <s v="5188000"/>
    <x v="1"/>
    <x v="0"/>
    <s v="ITS NEW DEVELOPMENT"/>
    <s v="50000-PROGRAM EXPENDITURE BUDGET"/>
    <s v="55000-INTRAGOVERNMENTAL SERVICES"/>
    <m/>
    <n v="0"/>
    <n v="0"/>
    <n v="26654.670000000002"/>
    <n v="0"/>
    <n v="-26654.670000000002"/>
    <s v="N/A"/>
    <n v="0"/>
    <n v="0"/>
    <n v="0"/>
    <n v="0"/>
    <n v="0"/>
    <n v="0"/>
    <n v="0"/>
    <n v="0"/>
    <n v="0"/>
    <n v="0"/>
    <n v="0"/>
    <n v="26654.670000000002"/>
    <n v="0"/>
    <s v="OIRM CAPITAL PROJECTS"/>
    <x v="110"/>
    <s v="OIRM PSB IT CAPITAL."/>
    <s v="DATA PROCESSING"/>
  </r>
  <r>
    <x v="1"/>
    <x v="110"/>
    <x v="2"/>
    <s v="55023"/>
    <s v="5188000"/>
    <x v="1"/>
    <x v="0"/>
    <s v="ITS NEW DEVELOPMENT"/>
    <s v="50000-PROGRAM EXPENDITURE BUDGET"/>
    <s v="55000-INTRAGOVERNMENTAL SERVICES"/>
    <m/>
    <n v="0"/>
    <n v="0"/>
    <n v="-26654.670000000002"/>
    <n v="0"/>
    <n v="26654.670000000002"/>
    <s v="N/A"/>
    <n v="0"/>
    <n v="0"/>
    <n v="0"/>
    <n v="0"/>
    <n v="0"/>
    <n v="0"/>
    <n v="0"/>
    <n v="0"/>
    <n v="0"/>
    <n v="0"/>
    <n v="0"/>
    <n v="0"/>
    <n v="-26654.670000000002"/>
    <s v="OIRM CAPITAL PROJECTS"/>
    <x v="110"/>
    <s v="GAAP ADJUSTMENTS"/>
    <s v="DATA PROCESSING"/>
  </r>
  <r>
    <x v="1"/>
    <x v="111"/>
    <x v="11"/>
    <s v="53104"/>
    <s v="5188000"/>
    <x v="1"/>
    <x v="0"/>
    <s v="CONSULTANT SERVICES"/>
    <s v="50000-PROGRAM EXPENDITURE BUDGET"/>
    <s v="53000-SERVICES-OTHER CHARGES"/>
    <m/>
    <n v="0"/>
    <n v="0"/>
    <n v="6200"/>
    <n v="0"/>
    <n v="-6200"/>
    <s v="N/A"/>
    <n v="0"/>
    <n v="0"/>
    <n v="0"/>
    <n v="0"/>
    <n v="0"/>
    <n v="0"/>
    <n v="0"/>
    <n v="0"/>
    <n v="0"/>
    <n v="0"/>
    <n v="0"/>
    <n v="6200"/>
    <n v="0"/>
    <s v="OIRM CAPITAL PROJECTS"/>
    <x v="111"/>
    <s v="OIRM CAPITAL PROJECTS"/>
    <s v="DATA PROCESSING"/>
  </r>
  <r>
    <x v="1"/>
    <x v="111"/>
    <x v="11"/>
    <s v="55023"/>
    <s v="5188000"/>
    <x v="1"/>
    <x v="0"/>
    <s v="ITS NEW DEVELOPMENT"/>
    <s v="50000-PROGRAM EXPENDITURE BUDGET"/>
    <s v="55000-INTRAGOVERNMENTAL SERVICES"/>
    <m/>
    <n v="0"/>
    <n v="0"/>
    <n v="409107.62"/>
    <n v="0"/>
    <n v="-409107.62"/>
    <s v="N/A"/>
    <n v="0"/>
    <n v="0"/>
    <n v="0"/>
    <n v="0"/>
    <n v="0"/>
    <n v="0"/>
    <n v="389363.42"/>
    <n v="0"/>
    <n v="0"/>
    <n v="3948.84"/>
    <n v="0"/>
    <n v="15795.36"/>
    <n v="0"/>
    <s v="OIRM CAPITAL PROJECTS"/>
    <x v="111"/>
    <s v="OIRM CAPITAL PROJECTS"/>
    <s v="DATA PROCESSING"/>
  </r>
  <r>
    <x v="1"/>
    <x v="111"/>
    <x v="11"/>
    <s v="55253"/>
    <s v="5188000"/>
    <x v="0"/>
    <x v="0"/>
    <s v="SYSTEMS SERVICES SVC"/>
    <s v="50000-PROGRAM EXPENDITURE BUDGET"/>
    <s v="55000-INTRAGOVERNMENTAL SERVICES"/>
    <m/>
    <n v="0"/>
    <n v="0"/>
    <n v="11352.92"/>
    <n v="0"/>
    <n v="-11352.92"/>
    <s v="N/A"/>
    <n v="0"/>
    <n v="0"/>
    <n v="0"/>
    <n v="0"/>
    <n v="0"/>
    <n v="0"/>
    <n v="0"/>
    <n v="0"/>
    <n v="0"/>
    <n v="0"/>
    <n v="0"/>
    <n v="11352.92"/>
    <n v="0"/>
    <s v="OIRM CAPITAL PROJECTS"/>
    <x v="111"/>
    <s v="OIRM CAPITAL PROJECTS"/>
    <s v="DATA PROCESSING"/>
  </r>
  <r>
    <x v="1"/>
    <x v="111"/>
    <x v="11"/>
    <s v="55253"/>
    <s v="5188000"/>
    <x v="1"/>
    <x v="0"/>
    <s v="SYSTEMS SERVICES SVC"/>
    <s v="50000-PROGRAM EXPENDITURE BUDGET"/>
    <s v="55000-INTRAGOVERNMENTAL SERVICES"/>
    <m/>
    <n v="0"/>
    <n v="0"/>
    <n v="17250"/>
    <n v="0"/>
    <n v="-17250"/>
    <s v="N/A"/>
    <n v="0"/>
    <n v="0"/>
    <n v="0"/>
    <n v="0"/>
    <n v="0"/>
    <n v="0"/>
    <n v="17250"/>
    <n v="0"/>
    <n v="0"/>
    <n v="0"/>
    <n v="0"/>
    <n v="0"/>
    <n v="0"/>
    <s v="OIRM CAPITAL PROJECTS"/>
    <x v="111"/>
    <s v="OIRM CAPITAL PROJECTS"/>
    <s v="DATA PROCESSING"/>
  </r>
  <r>
    <x v="1"/>
    <x v="111"/>
    <x v="11"/>
    <s v="55265"/>
    <s v="5188000"/>
    <x v="0"/>
    <x v="0"/>
    <s v="KCIT WORKSTATION SERVICES"/>
    <s v="50000-PROGRAM EXPENDITURE BUDGET"/>
    <s v="55000-INTRAGOVERNMENTAL SERVICES"/>
    <m/>
    <n v="0"/>
    <n v="0"/>
    <n v="261620"/>
    <n v="0"/>
    <n v="-261620"/>
    <s v="N/A"/>
    <n v="0"/>
    <n v="0"/>
    <n v="0"/>
    <n v="0"/>
    <n v="0"/>
    <n v="0"/>
    <n v="0"/>
    <n v="0"/>
    <n v="0"/>
    <n v="0"/>
    <n v="0"/>
    <n v="261620"/>
    <n v="0"/>
    <s v="OIRM CAPITAL PROJECTS"/>
    <x v="111"/>
    <s v="OIRM CAPITAL PROJECTS"/>
    <s v="DATA PROCESSING"/>
  </r>
  <r>
    <x v="1"/>
    <x v="111"/>
    <x v="11"/>
    <s v="55265"/>
    <s v="5188000"/>
    <x v="1"/>
    <x v="0"/>
    <s v="KCIT WORKSTATION SERVICES"/>
    <s v="50000-PROGRAM EXPENDITURE BUDGET"/>
    <s v="55000-INTRAGOVERNMENTAL SERVICES"/>
    <m/>
    <n v="0"/>
    <n v="0"/>
    <n v="-261620"/>
    <n v="0"/>
    <n v="261620"/>
    <s v="N/A"/>
    <n v="0"/>
    <n v="0"/>
    <n v="0"/>
    <n v="0"/>
    <n v="0"/>
    <n v="0"/>
    <n v="-261620"/>
    <n v="0"/>
    <n v="0"/>
    <n v="0"/>
    <n v="0"/>
    <n v="0"/>
    <n v="0"/>
    <s v="OIRM CAPITAL PROJECTS"/>
    <x v="111"/>
    <s v="OIRM CAPITAL PROJECTS"/>
    <s v="DATA PROCESSING"/>
  </r>
  <r>
    <x v="1"/>
    <x v="111"/>
    <x v="2"/>
    <s v="53104"/>
    <s v="5188000"/>
    <x v="1"/>
    <x v="0"/>
    <s v="CONSULTANT SERVICES"/>
    <s v="50000-PROGRAM EXPENDITURE BUDGET"/>
    <s v="53000-SERVICES-OTHER CHARGES"/>
    <m/>
    <n v="0"/>
    <n v="0"/>
    <n v="-6200"/>
    <n v="0"/>
    <n v="6200"/>
    <s v="N/A"/>
    <n v="0"/>
    <n v="0"/>
    <n v="0"/>
    <n v="0"/>
    <n v="0"/>
    <n v="0"/>
    <n v="0"/>
    <n v="0"/>
    <n v="0"/>
    <n v="0"/>
    <n v="0"/>
    <n v="0"/>
    <n v="-6200"/>
    <s v="OIRM CAPITAL PROJECTS"/>
    <x v="111"/>
    <s v="GAAP ADJUSTMENTS"/>
    <s v="DATA PROCESSING"/>
  </r>
  <r>
    <x v="1"/>
    <x v="111"/>
    <x v="2"/>
    <s v="55023"/>
    <s v="5188000"/>
    <x v="1"/>
    <x v="0"/>
    <s v="ITS NEW DEVELOPMENT"/>
    <s v="50000-PROGRAM EXPENDITURE BUDGET"/>
    <s v="55000-INTRAGOVERNMENTAL SERVICES"/>
    <m/>
    <n v="0"/>
    <n v="0"/>
    <n v="-409107.62"/>
    <n v="0"/>
    <n v="409107.62"/>
    <s v="N/A"/>
    <n v="0"/>
    <n v="0"/>
    <n v="0"/>
    <n v="0"/>
    <n v="0"/>
    <n v="0"/>
    <n v="0"/>
    <n v="0"/>
    <n v="0"/>
    <n v="0"/>
    <n v="0"/>
    <n v="0"/>
    <n v="-409107.62"/>
    <s v="OIRM CAPITAL PROJECTS"/>
    <x v="111"/>
    <s v="GAAP ADJUSTMENTS"/>
    <s v="DATA PROCESSING"/>
  </r>
  <r>
    <x v="1"/>
    <x v="111"/>
    <x v="2"/>
    <s v="55253"/>
    <s v="5188000"/>
    <x v="1"/>
    <x v="0"/>
    <s v="SYSTEMS SERVICES SVC"/>
    <s v="50000-PROGRAM EXPENDITURE BUDGET"/>
    <s v="55000-INTRAGOVERNMENTAL SERVICES"/>
    <m/>
    <n v="0"/>
    <n v="0"/>
    <n v="-17250"/>
    <n v="0"/>
    <n v="17250"/>
    <s v="N/A"/>
    <n v="0"/>
    <n v="0"/>
    <n v="0"/>
    <n v="0"/>
    <n v="0"/>
    <n v="0"/>
    <n v="0"/>
    <n v="0"/>
    <n v="0"/>
    <n v="0"/>
    <n v="0"/>
    <n v="0"/>
    <n v="-17250"/>
    <s v="OIRM CAPITAL PROJECTS"/>
    <x v="111"/>
    <s v="GAAP ADJUSTMENTS"/>
    <s v="DATA PROCESSING"/>
  </r>
  <r>
    <x v="1"/>
    <x v="111"/>
    <x v="2"/>
    <s v="55265"/>
    <s v="5188000"/>
    <x v="1"/>
    <x v="0"/>
    <s v="KCIT WORKSTATION SERVICES"/>
    <s v="50000-PROGRAM EXPENDITURE BUDGET"/>
    <s v="55000-INTRAGOVERNMENTAL SERVICES"/>
    <m/>
    <n v="0"/>
    <n v="0"/>
    <n v="261620"/>
    <n v="0"/>
    <n v="-261620"/>
    <s v="N/A"/>
    <n v="0"/>
    <n v="0"/>
    <n v="0"/>
    <n v="0"/>
    <n v="0"/>
    <n v="0"/>
    <n v="0"/>
    <n v="0"/>
    <n v="0"/>
    <n v="0"/>
    <n v="0"/>
    <n v="0"/>
    <n v="261620"/>
    <s v="OIRM CAPITAL PROJECTS"/>
    <x v="111"/>
    <s v="GAAP ADJUSTMENTS"/>
    <s v="DATA PROCESSING"/>
  </r>
  <r>
    <x v="1"/>
    <x v="112"/>
    <x v="30"/>
    <s v="39796"/>
    <s v="0000000"/>
    <x v="1"/>
    <x v="1"/>
    <s v="CONTRIB OTHER FUNDS"/>
    <s v="R3000-REVENUE"/>
    <s v="R3900-OTHER FINANCING SOURCES"/>
    <m/>
    <n v="0"/>
    <n v="0"/>
    <n v="-3845224.05"/>
    <n v="0"/>
    <n v="3845224.05"/>
    <s v="N/A"/>
    <n v="0"/>
    <n v="0"/>
    <n v="0"/>
    <n v="0"/>
    <n v="0"/>
    <n v="0"/>
    <n v="0"/>
    <n v="0"/>
    <n v="0"/>
    <n v="0"/>
    <n v="0"/>
    <n v="-5202500"/>
    <n v="1357275.95"/>
    <s v="OIRM CAPITAL PROJECTS"/>
    <x v="112"/>
    <s v="KCIT DES BRC IT CAPITAL"/>
    <s v="Default"/>
  </r>
  <r>
    <x v="1"/>
    <x v="112"/>
    <x v="30"/>
    <s v="51110"/>
    <s v="5188000"/>
    <x v="1"/>
    <x v="0"/>
    <s v="REGULAR SALARIED EMPLOYEE"/>
    <s v="50000-PROGRAM EXPENDITURE BUDGET"/>
    <s v="51000-WAGES AND BENEFITS"/>
    <s v="51100-SALARIES/WAGES"/>
    <n v="0"/>
    <n v="0"/>
    <n v="230326.41"/>
    <n v="0"/>
    <n v="-230326.41"/>
    <s v="N/A"/>
    <n v="0"/>
    <n v="0"/>
    <n v="0"/>
    <n v="0"/>
    <n v="0"/>
    <n v="0"/>
    <n v="99544.05"/>
    <n v="0"/>
    <n v="0"/>
    <n v="72018.53"/>
    <n v="0"/>
    <n v="58763.83"/>
    <n v="0"/>
    <s v="OIRM CAPITAL PROJECTS"/>
    <x v="112"/>
    <s v="KCIT DES BRC IT CAPITAL"/>
    <s v="DATA PROCESSING"/>
  </r>
  <r>
    <x v="1"/>
    <x v="112"/>
    <x v="30"/>
    <s v="51130"/>
    <s v="5188000"/>
    <x v="1"/>
    <x v="0"/>
    <s v="OVERTIME"/>
    <s v="50000-PROGRAM EXPENDITURE BUDGET"/>
    <s v="51000-WAGES AND BENEFITS"/>
    <s v="51100-SALARIES/WAGES"/>
    <n v="0"/>
    <n v="0"/>
    <n v="1660.5"/>
    <n v="0"/>
    <n v="-1660.5"/>
    <s v="N/A"/>
    <n v="0"/>
    <n v="0"/>
    <n v="0"/>
    <n v="0"/>
    <n v="0"/>
    <n v="0"/>
    <n v="65.930000000000007"/>
    <n v="0"/>
    <n v="0"/>
    <n v="1323.42"/>
    <n v="0"/>
    <n v="271.14999999999998"/>
    <n v="0"/>
    <s v="OIRM CAPITAL PROJECTS"/>
    <x v="112"/>
    <s v="KCIT DES BRC IT CAPITAL"/>
    <s v="DATA PROCESSING"/>
  </r>
  <r>
    <x v="1"/>
    <x v="112"/>
    <x v="30"/>
    <s v="51143"/>
    <s v="5188000"/>
    <x v="1"/>
    <x v="0"/>
    <s v="DUTY ASSIGNMENT"/>
    <s v="50000-PROGRAM EXPENDITURE BUDGET"/>
    <s v="51000-WAGES AND BENEFITS"/>
    <s v="51100-SALARIES/WAGES"/>
    <n v="0"/>
    <n v="0"/>
    <n v="118.68"/>
    <n v="0"/>
    <n v="-118.68"/>
    <s v="N/A"/>
    <n v="0"/>
    <n v="0"/>
    <n v="0"/>
    <n v="0"/>
    <n v="0"/>
    <n v="0"/>
    <n v="0"/>
    <n v="0"/>
    <n v="0"/>
    <n v="118.68"/>
    <n v="0"/>
    <n v="0"/>
    <n v="0"/>
    <s v="OIRM CAPITAL PROJECTS"/>
    <x v="112"/>
    <s v="KCIT DES BRC IT CAPITAL"/>
    <s v="DATA PROCESSING"/>
  </r>
  <r>
    <x v="1"/>
    <x v="112"/>
    <x v="30"/>
    <s v="51315"/>
    <s v="5188000"/>
    <x v="1"/>
    <x v="0"/>
    <s v="MED DENTAL LIFE INS BENEFITS/NON 587"/>
    <s v="50000-PROGRAM EXPENDITURE BUDGET"/>
    <s v="51000-WAGES AND BENEFITS"/>
    <s v="51300-PERSONNEL BENEFITS"/>
    <n v="0"/>
    <n v="0"/>
    <n v="43360"/>
    <n v="0"/>
    <n v="-43360"/>
    <s v="N/A"/>
    <n v="0"/>
    <n v="0"/>
    <n v="0"/>
    <n v="0"/>
    <n v="0"/>
    <n v="0"/>
    <n v="18970"/>
    <n v="0"/>
    <n v="0"/>
    <n v="12195"/>
    <n v="0"/>
    <n v="12195"/>
    <n v="0"/>
    <s v="OIRM CAPITAL PROJECTS"/>
    <x v="112"/>
    <s v="KCIT DES BRC IT CAPITAL"/>
    <s v="DATA PROCESSING"/>
  </r>
  <r>
    <x v="1"/>
    <x v="112"/>
    <x v="30"/>
    <s v="51320"/>
    <s v="5188000"/>
    <x v="1"/>
    <x v="0"/>
    <s v="SOCIAL SECURITY MEDICARE FICA"/>
    <s v="50000-PROGRAM EXPENDITURE BUDGET"/>
    <s v="51000-WAGES AND BENEFITS"/>
    <s v="51300-PERSONNEL BENEFITS"/>
    <n v="0"/>
    <n v="0"/>
    <n v="17885.689999999999"/>
    <n v="0"/>
    <n v="-17885.689999999999"/>
    <s v="N/A"/>
    <n v="0"/>
    <n v="0"/>
    <n v="0"/>
    <n v="0"/>
    <n v="0"/>
    <n v="0"/>
    <n v="8088.91"/>
    <n v="0"/>
    <n v="0"/>
    <n v="5575.56"/>
    <n v="0"/>
    <n v="4221.22"/>
    <n v="0"/>
    <s v="OIRM CAPITAL PROJECTS"/>
    <x v="112"/>
    <s v="KCIT DES BRC IT CAPITAL"/>
    <s v="DATA PROCESSING"/>
  </r>
  <r>
    <x v="1"/>
    <x v="112"/>
    <x v="30"/>
    <s v="51330"/>
    <s v="5188000"/>
    <x v="1"/>
    <x v="0"/>
    <s v="RETIREMENT"/>
    <s v="50000-PROGRAM EXPENDITURE BUDGET"/>
    <s v="51000-WAGES AND BENEFITS"/>
    <s v="51300-PERSONNEL BENEFITS"/>
    <n v="0"/>
    <n v="0"/>
    <n v="21438.170000000002"/>
    <n v="0"/>
    <n v="-21438.170000000002"/>
    <s v="N/A"/>
    <n v="0"/>
    <n v="0"/>
    <n v="0"/>
    <n v="0"/>
    <n v="0"/>
    <n v="0"/>
    <n v="9573.2000000000007"/>
    <n v="0"/>
    <n v="0"/>
    <n v="6488.66"/>
    <n v="0"/>
    <n v="5376.31"/>
    <n v="0"/>
    <s v="OIRM CAPITAL PROJECTS"/>
    <x v="112"/>
    <s v="KCIT DES BRC IT CAPITAL"/>
    <s v="DATA PROCESSING"/>
  </r>
  <r>
    <x v="1"/>
    <x v="112"/>
    <x v="30"/>
    <s v="52110"/>
    <s v="5188000"/>
    <x v="1"/>
    <x v="0"/>
    <s v="OFFICE SUPPLIES"/>
    <s v="50000-PROGRAM EXPENDITURE BUDGET"/>
    <s v="52000-SUPPLIES"/>
    <m/>
    <n v="0"/>
    <n v="0"/>
    <n v="21151.82"/>
    <n v="0"/>
    <n v="-21151.82"/>
    <s v="N/A"/>
    <n v="0"/>
    <n v="0"/>
    <n v="0"/>
    <n v="0"/>
    <n v="0"/>
    <n v="0"/>
    <n v="7803.02"/>
    <n v="0"/>
    <n v="0"/>
    <n v="295.26"/>
    <n v="0"/>
    <n v="13053.54"/>
    <n v="0"/>
    <s v="OIRM CAPITAL PROJECTS"/>
    <x v="112"/>
    <s v="KCIT DES BRC IT CAPITAL"/>
    <s v="DATA PROCESSING"/>
  </r>
  <r>
    <x v="1"/>
    <x v="112"/>
    <x v="30"/>
    <s v="52180"/>
    <s v="5188000"/>
    <x v="1"/>
    <x v="0"/>
    <s v="MINOR ASSET NON CONTR LT 5K"/>
    <s v="50000-PROGRAM EXPENDITURE BUDGET"/>
    <s v="52000-SUPPLIES"/>
    <m/>
    <n v="0"/>
    <n v="0"/>
    <n v="42593.51"/>
    <n v="0"/>
    <n v="-42593.51"/>
    <s v="N/A"/>
    <n v="0"/>
    <n v="0"/>
    <n v="0"/>
    <n v="0"/>
    <n v="0"/>
    <n v="0"/>
    <n v="42139.64"/>
    <n v="0"/>
    <n v="0"/>
    <n v="0"/>
    <n v="0"/>
    <n v="453.87"/>
    <n v="0"/>
    <s v="OIRM CAPITAL PROJECTS"/>
    <x v="112"/>
    <s v="KCIT DES BRC IT CAPITAL"/>
    <s v="DATA PROCESSING"/>
  </r>
  <r>
    <x v="1"/>
    <x v="112"/>
    <x v="30"/>
    <s v="52181"/>
    <s v="5188000"/>
    <x v="1"/>
    <x v="0"/>
    <s v="INVENTORY EQUIP 5K UNDER"/>
    <s v="50000-PROGRAM EXPENDITURE BUDGET"/>
    <s v="52000-SUPPLIES"/>
    <m/>
    <n v="0"/>
    <n v="0"/>
    <n v="13556.03"/>
    <n v="0"/>
    <n v="-13556.03"/>
    <s v="N/A"/>
    <n v="0"/>
    <n v="0"/>
    <n v="0"/>
    <n v="0"/>
    <n v="0"/>
    <n v="0"/>
    <n v="0"/>
    <n v="0"/>
    <n v="0"/>
    <n v="0"/>
    <n v="0"/>
    <n v="13556.03"/>
    <n v="0"/>
    <s v="OIRM CAPITAL PROJECTS"/>
    <x v="112"/>
    <s v="KCIT DES BRC IT CAPITAL"/>
    <s v="DATA PROCESSING"/>
  </r>
  <r>
    <x v="1"/>
    <x v="112"/>
    <x v="30"/>
    <s v="52189"/>
    <s v="5188000"/>
    <x v="1"/>
    <x v="0"/>
    <s v="SOFTWARE NONCAP"/>
    <s v="50000-PROGRAM EXPENDITURE BUDGET"/>
    <s v="52000-SUPPLIES"/>
    <m/>
    <n v="0"/>
    <n v="0"/>
    <n v="1439"/>
    <n v="0"/>
    <n v="-1439"/>
    <s v="N/A"/>
    <n v="0"/>
    <n v="0"/>
    <n v="0"/>
    <n v="0"/>
    <n v="0"/>
    <n v="0"/>
    <n v="0"/>
    <n v="0"/>
    <n v="0"/>
    <n v="35"/>
    <n v="0"/>
    <n v="1404"/>
    <n v="0"/>
    <s v="OIRM CAPITAL PROJECTS"/>
    <x v="112"/>
    <s v="KCIT DES BRC IT CAPITAL"/>
    <s v="DATA PROCESSING"/>
  </r>
  <r>
    <x v="1"/>
    <x v="112"/>
    <x v="30"/>
    <s v="52190"/>
    <s v="5188000"/>
    <x v="1"/>
    <x v="0"/>
    <s v="SUPPLIES IT"/>
    <s v="50000-PROGRAM EXPENDITURE BUDGET"/>
    <s v="52000-SUPPLIES"/>
    <m/>
    <n v="0"/>
    <n v="0"/>
    <n v="4321.33"/>
    <n v="0"/>
    <n v="-4321.33"/>
    <s v="N/A"/>
    <n v="0"/>
    <n v="0"/>
    <n v="0"/>
    <n v="0"/>
    <n v="0"/>
    <n v="0"/>
    <n v="169.11"/>
    <n v="0"/>
    <n v="0"/>
    <n v="4041.38"/>
    <n v="0"/>
    <n v="110.84"/>
    <n v="0"/>
    <s v="OIRM CAPITAL PROJECTS"/>
    <x v="112"/>
    <s v="KCIT DES BRC IT CAPITAL"/>
    <s v="DATA PROCESSING"/>
  </r>
  <r>
    <x v="1"/>
    <x v="112"/>
    <x v="30"/>
    <s v="52202"/>
    <s v="5188000"/>
    <x v="1"/>
    <x v="0"/>
    <s v="SUPPLIES MISCELLANEOUS"/>
    <s v="50000-PROGRAM EXPENDITURE BUDGET"/>
    <s v="52000-SUPPLIES"/>
    <m/>
    <n v="0"/>
    <n v="0"/>
    <n v="942.42000000000007"/>
    <n v="0"/>
    <n v="-942.42000000000007"/>
    <s v="N/A"/>
    <n v="0"/>
    <n v="0"/>
    <n v="0"/>
    <n v="0"/>
    <n v="0"/>
    <n v="0"/>
    <n v="720.96"/>
    <n v="0"/>
    <n v="0"/>
    <n v="72.05"/>
    <n v="0"/>
    <n v="149.41"/>
    <n v="0"/>
    <s v="OIRM CAPITAL PROJECTS"/>
    <x v="112"/>
    <s v="KCIT DES BRC IT CAPITAL"/>
    <s v="DATA PROCESSING"/>
  </r>
  <r>
    <x v="1"/>
    <x v="112"/>
    <x v="30"/>
    <s v="52205"/>
    <s v="5188000"/>
    <x v="1"/>
    <x v="0"/>
    <s v="SUPPLIES FOOD"/>
    <s v="50000-PROGRAM EXPENDITURE BUDGET"/>
    <s v="52000-SUPPLIES"/>
    <m/>
    <n v="0"/>
    <n v="0"/>
    <n v="1062.6600000000001"/>
    <n v="0"/>
    <n v="-1062.6600000000001"/>
    <s v="N/A"/>
    <n v="0"/>
    <n v="0"/>
    <n v="0"/>
    <n v="0"/>
    <n v="0"/>
    <n v="0"/>
    <n v="0"/>
    <n v="0"/>
    <n v="0"/>
    <n v="0"/>
    <n v="0"/>
    <n v="1062.6600000000001"/>
    <n v="0"/>
    <s v="OIRM CAPITAL PROJECTS"/>
    <x v="112"/>
    <s v="KCIT DES BRC IT CAPITAL"/>
    <s v="DATA PROCESSING"/>
  </r>
  <r>
    <x v="1"/>
    <x v="112"/>
    <x v="30"/>
    <s v="52216"/>
    <s v="5188000"/>
    <x v="1"/>
    <x v="0"/>
    <s v="SUPPLIES SAFETY SECURITY"/>
    <s v="50000-PROGRAM EXPENDITURE BUDGET"/>
    <s v="52000-SUPPLIES"/>
    <m/>
    <n v="0"/>
    <n v="0"/>
    <n v="652"/>
    <n v="0"/>
    <n v="-652"/>
    <s v="N/A"/>
    <n v="0"/>
    <n v="0"/>
    <n v="0"/>
    <n v="0"/>
    <n v="0"/>
    <n v="0"/>
    <n v="652"/>
    <n v="0"/>
    <n v="0"/>
    <n v="0"/>
    <n v="0"/>
    <n v="0"/>
    <n v="0"/>
    <s v="OIRM CAPITAL PROJECTS"/>
    <x v="112"/>
    <s v="KCIT DES BRC IT CAPITAL"/>
    <s v="DATA PROCESSING"/>
  </r>
  <r>
    <x v="1"/>
    <x v="112"/>
    <x v="30"/>
    <s v="52222"/>
    <s v="5188000"/>
    <x v="1"/>
    <x v="0"/>
    <s v="SUPPLIES COMMUNICATIONS"/>
    <s v="50000-PROGRAM EXPENDITURE BUDGET"/>
    <s v="52000-SUPPLIES"/>
    <m/>
    <n v="0"/>
    <n v="0"/>
    <n v="2254.0500000000002"/>
    <n v="0"/>
    <n v="-2254.0500000000002"/>
    <s v="N/A"/>
    <n v="0"/>
    <n v="0"/>
    <n v="0"/>
    <n v="0"/>
    <n v="0"/>
    <n v="0"/>
    <n v="2169.73"/>
    <n v="0"/>
    <n v="0"/>
    <n v="84.320000000000007"/>
    <n v="0"/>
    <n v="0"/>
    <n v="0"/>
    <s v="OIRM CAPITAL PROJECTS"/>
    <x v="112"/>
    <s v="KCIT DES BRC IT CAPITAL"/>
    <s v="DATA PROCESSING"/>
  </r>
  <r>
    <x v="1"/>
    <x v="112"/>
    <x v="30"/>
    <s v="52391"/>
    <s v="5188000"/>
    <x v="1"/>
    <x v="0"/>
    <s v="MAINTENANCE PARTS MATERIALS"/>
    <s v="50000-PROGRAM EXPENDITURE BUDGET"/>
    <s v="52000-SUPPLIES"/>
    <m/>
    <n v="0"/>
    <n v="0"/>
    <n v="23315.45"/>
    <n v="0"/>
    <n v="-23315.45"/>
    <s v="N/A"/>
    <n v="0"/>
    <n v="0"/>
    <n v="0"/>
    <n v="0"/>
    <n v="0"/>
    <n v="0"/>
    <n v="11438.07"/>
    <n v="0"/>
    <n v="0"/>
    <n v="0"/>
    <n v="0"/>
    <n v="11877.380000000001"/>
    <n v="0"/>
    <s v="OIRM CAPITAL PROJECTS"/>
    <x v="112"/>
    <s v="KCIT DES BRC IT CAPITAL"/>
    <s v="DATA PROCESSING"/>
  </r>
  <r>
    <x v="1"/>
    <x v="112"/>
    <x v="30"/>
    <s v="53102"/>
    <s v="5188000"/>
    <x v="1"/>
    <x v="0"/>
    <s v="PROFESSIONAL SERVICES"/>
    <s v="50000-PROGRAM EXPENDITURE BUDGET"/>
    <s v="53000-SERVICES-OTHER CHARGES"/>
    <m/>
    <n v="0"/>
    <n v="0"/>
    <n v="141.4"/>
    <n v="0"/>
    <n v="-141.4"/>
    <s v="N/A"/>
    <n v="0"/>
    <n v="0"/>
    <n v="0"/>
    <n v="0"/>
    <n v="0"/>
    <n v="0"/>
    <n v="141.4"/>
    <n v="0"/>
    <n v="0"/>
    <n v="0"/>
    <n v="0"/>
    <n v="0"/>
    <n v="0"/>
    <s v="OIRM CAPITAL PROJECTS"/>
    <x v="112"/>
    <s v="KCIT DES BRC IT CAPITAL"/>
    <s v="DATA PROCESSING"/>
  </r>
  <r>
    <x v="1"/>
    <x v="112"/>
    <x v="30"/>
    <s v="53104"/>
    <s v="5188000"/>
    <x v="1"/>
    <x v="0"/>
    <s v="CONSULTANT SERVICES"/>
    <s v="50000-PROGRAM EXPENDITURE BUDGET"/>
    <s v="53000-SERVICES-OTHER CHARGES"/>
    <m/>
    <n v="0"/>
    <n v="0"/>
    <n v="107142.5"/>
    <n v="0"/>
    <n v="-107142.5"/>
    <s v="N/A"/>
    <n v="0"/>
    <n v="0"/>
    <n v="0"/>
    <n v="0"/>
    <n v="0"/>
    <n v="0"/>
    <n v="64995"/>
    <n v="0"/>
    <n v="0"/>
    <n v="0"/>
    <n v="0"/>
    <n v="42147.5"/>
    <n v="0"/>
    <s v="OIRM CAPITAL PROJECTS"/>
    <x v="112"/>
    <s v="KCIT DES BRC IT CAPITAL"/>
    <s v="DATA PROCESSING"/>
  </r>
  <r>
    <x v="1"/>
    <x v="112"/>
    <x v="30"/>
    <s v="53106"/>
    <s v="5188000"/>
    <x v="1"/>
    <x v="0"/>
    <s v="PROFESSIONAL SERVICES IT"/>
    <s v="50000-PROGRAM EXPENDITURE BUDGET"/>
    <s v="53000-SERVICES-OTHER CHARGES"/>
    <m/>
    <n v="0"/>
    <n v="0"/>
    <n v="2925874"/>
    <n v="0"/>
    <n v="-2925874"/>
    <s v="N/A"/>
    <n v="0"/>
    <n v="0"/>
    <n v="0"/>
    <n v="0"/>
    <n v="0"/>
    <n v="0"/>
    <n v="1155104"/>
    <n v="0"/>
    <n v="0"/>
    <n v="906432"/>
    <n v="0"/>
    <n v="864338"/>
    <n v="0"/>
    <s v="OIRM CAPITAL PROJECTS"/>
    <x v="112"/>
    <s v="KCIT DES BRC IT CAPITAL"/>
    <s v="DATA PROCESSING"/>
  </r>
  <r>
    <x v="1"/>
    <x v="112"/>
    <x v="30"/>
    <s v="53108"/>
    <s v="5188000"/>
    <x v="1"/>
    <x v="0"/>
    <s v="CONSTRUCTION CONTRACTS"/>
    <s v="50000-PROGRAM EXPENDITURE BUDGET"/>
    <s v="53000-SERVICES-OTHER CHARGES"/>
    <m/>
    <n v="0"/>
    <n v="0"/>
    <n v="6407.16"/>
    <n v="0"/>
    <n v="-6407.16"/>
    <s v="N/A"/>
    <n v="0"/>
    <n v="0"/>
    <n v="0"/>
    <n v="0"/>
    <n v="0"/>
    <n v="0"/>
    <n v="0"/>
    <n v="0"/>
    <n v="0"/>
    <n v="0"/>
    <n v="0"/>
    <n v="6407.16"/>
    <n v="0"/>
    <s v="OIRM CAPITAL PROJECTS"/>
    <x v="112"/>
    <s v="KCIT DES BRC IT CAPITAL"/>
    <s v="DATA PROCESSING"/>
  </r>
  <r>
    <x v="1"/>
    <x v="112"/>
    <x v="30"/>
    <s v="53120"/>
    <s v="5188000"/>
    <x v="1"/>
    <x v="0"/>
    <s v="MISCELLANEOUS SERVICES"/>
    <s v="50000-PROGRAM EXPENDITURE BUDGET"/>
    <s v="53000-SERVICES-OTHER CHARGES"/>
    <m/>
    <n v="0"/>
    <n v="0"/>
    <n v="7116.7300000000005"/>
    <n v="0"/>
    <n v="-7116.7300000000005"/>
    <s v="N/A"/>
    <n v="0"/>
    <n v="0"/>
    <n v="0"/>
    <n v="0"/>
    <n v="0"/>
    <n v="0"/>
    <n v="664.44"/>
    <n v="0"/>
    <n v="0"/>
    <n v="0"/>
    <n v="0"/>
    <n v="6452.29"/>
    <n v="0"/>
    <s v="OIRM CAPITAL PROJECTS"/>
    <x v="112"/>
    <s v="KCIT DES BRC IT CAPITAL"/>
    <s v="DATA PROCESSING"/>
  </r>
  <r>
    <x v="1"/>
    <x v="112"/>
    <x v="30"/>
    <s v="53210"/>
    <s v="5188000"/>
    <x v="1"/>
    <x v="0"/>
    <s v="SERVICES COMMUNICATIONS"/>
    <s v="50000-PROGRAM EXPENDITURE BUDGET"/>
    <s v="53000-SERVICES-OTHER CHARGES"/>
    <m/>
    <n v="0"/>
    <n v="0"/>
    <n v="1531.6100000000001"/>
    <n v="0"/>
    <n v="-1531.6100000000001"/>
    <s v="N/A"/>
    <n v="0"/>
    <n v="0"/>
    <n v="0"/>
    <n v="0"/>
    <n v="0"/>
    <n v="0"/>
    <n v="1531.6100000000001"/>
    <n v="0"/>
    <n v="0"/>
    <n v="0"/>
    <n v="0"/>
    <n v="0"/>
    <n v="0"/>
    <s v="OIRM CAPITAL PROJECTS"/>
    <x v="112"/>
    <s v="KCIT DES BRC IT CAPITAL"/>
    <s v="DATA PROCESSING"/>
  </r>
  <r>
    <x v="1"/>
    <x v="112"/>
    <x v="30"/>
    <s v="53212"/>
    <s v="5188000"/>
    <x v="1"/>
    <x v="0"/>
    <s v="SERVICES COMMUNICATIONS TELECOM ONGOING CHRG"/>
    <s v="50000-PROGRAM EXPENDITURE BUDGET"/>
    <s v="53000-SERVICES-OTHER CHARGES"/>
    <m/>
    <n v="0"/>
    <n v="0"/>
    <n v="4.99"/>
    <n v="0"/>
    <n v="-4.99"/>
    <s v="N/A"/>
    <n v="0"/>
    <n v="0"/>
    <n v="0"/>
    <n v="0"/>
    <n v="0"/>
    <n v="0"/>
    <n v="3.0300000000000002"/>
    <n v="0"/>
    <n v="0"/>
    <n v="1.96"/>
    <n v="0"/>
    <n v="0"/>
    <n v="0"/>
    <s v="OIRM CAPITAL PROJECTS"/>
    <x v="112"/>
    <s v="KCIT DES BRC IT CAPITAL"/>
    <s v="DATA PROCESSING"/>
  </r>
  <r>
    <x v="1"/>
    <x v="112"/>
    <x v="30"/>
    <s v="53310"/>
    <s v="5188000"/>
    <x v="1"/>
    <x v="0"/>
    <s v="TRAVEL SUBSISTENCE IN STATE"/>
    <s v="50000-PROGRAM EXPENDITURE BUDGET"/>
    <s v="53000-SERVICES-OTHER CHARGES"/>
    <m/>
    <n v="0"/>
    <n v="0"/>
    <n v="91.5"/>
    <n v="0"/>
    <n v="-91.5"/>
    <s v="N/A"/>
    <n v="0"/>
    <n v="0"/>
    <n v="0"/>
    <n v="0"/>
    <n v="0"/>
    <n v="0"/>
    <n v="0"/>
    <n v="0"/>
    <n v="0"/>
    <n v="0"/>
    <n v="0"/>
    <n v="91.5"/>
    <n v="0"/>
    <s v="OIRM CAPITAL PROJECTS"/>
    <x v="112"/>
    <s v="KCIT DES BRC IT CAPITAL"/>
    <s v="DATA PROCESSING"/>
  </r>
  <r>
    <x v="1"/>
    <x v="112"/>
    <x v="30"/>
    <s v="53311"/>
    <s v="5188000"/>
    <x v="1"/>
    <x v="0"/>
    <s v="TRAVEL SUBSISTENCE OUT OF STATE"/>
    <s v="50000-PROGRAM EXPENDITURE BUDGET"/>
    <s v="53000-SERVICES-OTHER CHARGES"/>
    <m/>
    <n v="0"/>
    <n v="0"/>
    <n v="1398.72"/>
    <n v="0"/>
    <n v="-1398.72"/>
    <s v="N/A"/>
    <n v="0"/>
    <n v="0"/>
    <n v="0"/>
    <n v="0"/>
    <n v="0"/>
    <n v="0"/>
    <n v="0"/>
    <n v="0"/>
    <n v="0"/>
    <n v="0"/>
    <n v="0"/>
    <n v="1398.72"/>
    <n v="0"/>
    <s v="OIRM CAPITAL PROJECTS"/>
    <x v="112"/>
    <s v="KCIT DES BRC IT CAPITAL"/>
    <s v="DATA PROCESSING"/>
  </r>
  <r>
    <x v="1"/>
    <x v="112"/>
    <x v="30"/>
    <s v="53320"/>
    <s v="5188000"/>
    <x v="1"/>
    <x v="0"/>
    <s v="FREIGHT AND DELIVRY SRV"/>
    <s v="50000-PROGRAM EXPENDITURE BUDGET"/>
    <s v="53000-SERVICES-OTHER CHARGES"/>
    <m/>
    <n v="0"/>
    <n v="0"/>
    <n v="24.7"/>
    <n v="0"/>
    <n v="-24.7"/>
    <s v="N/A"/>
    <n v="0"/>
    <n v="0"/>
    <n v="0"/>
    <n v="0"/>
    <n v="0"/>
    <n v="0"/>
    <n v="15.08"/>
    <n v="0"/>
    <n v="0"/>
    <n v="9.620000000000001"/>
    <n v="0"/>
    <n v="0"/>
    <n v="0"/>
    <s v="OIRM CAPITAL PROJECTS"/>
    <x v="112"/>
    <s v="KCIT DES BRC IT CAPITAL"/>
    <s v="DATA PROCESSING"/>
  </r>
  <r>
    <x v="1"/>
    <x v="112"/>
    <x v="30"/>
    <s v="53330"/>
    <s v="5188000"/>
    <x v="1"/>
    <x v="0"/>
    <s v="PURCHASED TRANSPORTATION"/>
    <s v="50000-PROGRAM EXPENDITURE BUDGET"/>
    <s v="53000-SERVICES-OTHER CHARGES"/>
    <m/>
    <n v="0"/>
    <n v="0"/>
    <n v="210.56"/>
    <n v="0"/>
    <n v="-210.56"/>
    <s v="N/A"/>
    <n v="0"/>
    <n v="0"/>
    <n v="0"/>
    <n v="0"/>
    <n v="0"/>
    <n v="0"/>
    <n v="0"/>
    <n v="0"/>
    <n v="0"/>
    <n v="0"/>
    <n v="0"/>
    <n v="210.56"/>
    <n v="0"/>
    <s v="OIRM CAPITAL PROJECTS"/>
    <x v="112"/>
    <s v="KCIT DES BRC IT CAPITAL"/>
    <s v="DATA PROCESSING"/>
  </r>
  <r>
    <x v="1"/>
    <x v="112"/>
    <x v="30"/>
    <s v="53610"/>
    <s v="5188000"/>
    <x v="1"/>
    <x v="0"/>
    <s v="SERVICES REPAIR MAINTENANCE"/>
    <s v="50000-PROGRAM EXPENDITURE BUDGET"/>
    <s v="53000-SERVICES-OTHER CHARGES"/>
    <m/>
    <n v="0"/>
    <n v="0"/>
    <n v="349.31"/>
    <n v="0"/>
    <n v="-349.31"/>
    <s v="N/A"/>
    <n v="0"/>
    <n v="0"/>
    <n v="0"/>
    <n v="0"/>
    <n v="0"/>
    <n v="0"/>
    <n v="0"/>
    <n v="0"/>
    <n v="0"/>
    <n v="0"/>
    <n v="0"/>
    <n v="349.31"/>
    <n v="0"/>
    <s v="OIRM CAPITAL PROJECTS"/>
    <x v="112"/>
    <s v="KCIT DES BRC IT CAPITAL"/>
    <s v="DATA PROCESSING"/>
  </r>
  <r>
    <x v="1"/>
    <x v="112"/>
    <x v="30"/>
    <s v="53712"/>
    <s v="5188000"/>
    <x v="1"/>
    <x v="0"/>
    <s v="RENT LEASE COPY MACHINE"/>
    <s v="50000-PROGRAM EXPENDITURE BUDGET"/>
    <s v="53000-SERVICES-OTHER CHARGES"/>
    <m/>
    <n v="0"/>
    <n v="0"/>
    <n v="3373.05"/>
    <n v="0"/>
    <n v="-3373.05"/>
    <s v="N/A"/>
    <n v="0"/>
    <n v="0"/>
    <n v="0"/>
    <n v="0"/>
    <n v="0"/>
    <n v="0"/>
    <n v="679.04"/>
    <n v="0"/>
    <n v="0"/>
    <n v="1654.31"/>
    <n v="0"/>
    <n v="1039.7"/>
    <n v="0"/>
    <s v="OIRM CAPITAL PROJECTS"/>
    <x v="112"/>
    <s v="KCIT DES BRC IT CAPITAL"/>
    <s v="DATA PROCESSING"/>
  </r>
  <r>
    <x v="1"/>
    <x v="112"/>
    <x v="30"/>
    <s v="53801"/>
    <s v="5188000"/>
    <x v="1"/>
    <x v="0"/>
    <s v="SERVICES LEGAL"/>
    <s v="50000-PROGRAM EXPENDITURE BUDGET"/>
    <s v="53000-SERVICES-OTHER CHARGES"/>
    <m/>
    <n v="0"/>
    <n v="0"/>
    <n v="175"/>
    <n v="0"/>
    <n v="-175"/>
    <s v="N/A"/>
    <n v="0"/>
    <n v="0"/>
    <n v="0"/>
    <n v="0"/>
    <n v="0"/>
    <n v="0"/>
    <n v="25"/>
    <n v="0"/>
    <n v="0"/>
    <n v="60"/>
    <n v="0"/>
    <n v="90"/>
    <n v="0"/>
    <s v="OIRM CAPITAL PROJECTS"/>
    <x v="112"/>
    <s v="KCIT DES BRC IT CAPITAL"/>
    <s v="DATA PROCESSING"/>
  </r>
  <r>
    <x v="1"/>
    <x v="112"/>
    <x v="30"/>
    <s v="53808"/>
    <s v="5188000"/>
    <x v="1"/>
    <x v="0"/>
    <s v="TAXES ASSESSMENTS MISC"/>
    <s v="50000-PROGRAM EXPENDITURE BUDGET"/>
    <s v="53000-SERVICES-OTHER CHARGES"/>
    <m/>
    <n v="0"/>
    <n v="0"/>
    <n v="356.26"/>
    <n v="0"/>
    <n v="-356.26"/>
    <s v="N/A"/>
    <n v="0"/>
    <n v="0"/>
    <n v="0"/>
    <n v="0"/>
    <n v="0"/>
    <n v="0"/>
    <n v="0"/>
    <n v="0"/>
    <n v="0"/>
    <n v="2.63"/>
    <n v="0"/>
    <n v="353.63"/>
    <n v="0"/>
    <s v="OIRM CAPITAL PROJECTS"/>
    <x v="112"/>
    <s v="KCIT DES BRC IT CAPITAL"/>
    <s v="DATA PROCESSING"/>
  </r>
  <r>
    <x v="1"/>
    <x v="112"/>
    <x v="30"/>
    <s v="53813"/>
    <s v="5188000"/>
    <x v="1"/>
    <x v="0"/>
    <s v="LICENSES FEES PERMITS"/>
    <s v="50000-PROGRAM EXPENDITURE BUDGET"/>
    <s v="53000-SERVICES-OTHER CHARGES"/>
    <m/>
    <n v="0"/>
    <n v="0"/>
    <n v="127.60000000000001"/>
    <n v="0"/>
    <n v="-127.60000000000001"/>
    <s v="N/A"/>
    <n v="0"/>
    <n v="0"/>
    <n v="0"/>
    <n v="0"/>
    <n v="0"/>
    <n v="0"/>
    <n v="0"/>
    <n v="0"/>
    <n v="0"/>
    <n v="0"/>
    <n v="0"/>
    <n v="127.60000000000001"/>
    <n v="0"/>
    <s v="OIRM CAPITAL PROJECTS"/>
    <x v="112"/>
    <s v="KCIT DES BRC IT CAPITAL"/>
    <s v="DATA PROCESSING"/>
  </r>
  <r>
    <x v="1"/>
    <x v="112"/>
    <x v="30"/>
    <s v="53814"/>
    <s v="5188000"/>
    <x v="1"/>
    <x v="0"/>
    <s v="TRAINING"/>
    <s v="50000-PROGRAM EXPENDITURE BUDGET"/>
    <s v="53000-SERVICES-OTHER CHARGES"/>
    <m/>
    <n v="0"/>
    <n v="0"/>
    <n v="25452"/>
    <n v="0"/>
    <n v="-25452"/>
    <s v="N/A"/>
    <n v="0"/>
    <n v="0"/>
    <n v="0"/>
    <n v="0"/>
    <n v="0"/>
    <n v="0"/>
    <n v="25452"/>
    <n v="0"/>
    <n v="0"/>
    <n v="0"/>
    <n v="0"/>
    <n v="0"/>
    <n v="0"/>
    <s v="OIRM CAPITAL PROJECTS"/>
    <x v="112"/>
    <s v="KCIT DES BRC IT CAPITAL"/>
    <s v="DATA PROCESSING"/>
  </r>
  <r>
    <x v="1"/>
    <x v="112"/>
    <x v="30"/>
    <s v="53890"/>
    <s v="5188000"/>
    <x v="1"/>
    <x v="0"/>
    <s v="MISC SERVICES CHARGES"/>
    <s v="50000-PROGRAM EXPENDITURE BUDGET"/>
    <s v="53000-SERVICES-OTHER CHARGES"/>
    <m/>
    <n v="0"/>
    <n v="0"/>
    <n v="90"/>
    <n v="0"/>
    <n v="-90"/>
    <s v="N/A"/>
    <n v="0"/>
    <n v="0"/>
    <n v="0"/>
    <n v="0"/>
    <n v="0"/>
    <n v="0"/>
    <n v="90"/>
    <n v="0"/>
    <n v="0"/>
    <n v="0"/>
    <n v="0"/>
    <n v="0"/>
    <n v="0"/>
    <s v="OIRM CAPITAL PROJECTS"/>
    <x v="112"/>
    <s v="KCIT DES BRC IT CAPITAL"/>
    <s v="DATA PROCESSING"/>
  </r>
  <r>
    <x v="1"/>
    <x v="112"/>
    <x v="30"/>
    <s v="55010"/>
    <s v="5188000"/>
    <x v="1"/>
    <x v="0"/>
    <s v="MOTOR POOL ER R SERVICE"/>
    <s v="50000-PROGRAM EXPENDITURE BUDGET"/>
    <s v="55000-INTRAGOVERNMENTAL SERVICES"/>
    <m/>
    <n v="0"/>
    <n v="0"/>
    <n v="91"/>
    <n v="0"/>
    <n v="-91"/>
    <s v="N/A"/>
    <n v="0"/>
    <n v="0"/>
    <n v="0"/>
    <n v="0"/>
    <n v="0"/>
    <n v="0"/>
    <n v="0"/>
    <n v="0"/>
    <n v="0"/>
    <n v="0"/>
    <n v="0"/>
    <n v="91"/>
    <n v="0"/>
    <s v="OIRM CAPITAL PROJECTS"/>
    <x v="112"/>
    <s v="KCIT DES BRC IT CAPITAL"/>
    <s v="DATA PROCESSING"/>
  </r>
  <r>
    <x v="1"/>
    <x v="112"/>
    <x v="30"/>
    <s v="55023"/>
    <s v="5188000"/>
    <x v="1"/>
    <x v="0"/>
    <s v="ITS NEW DEVELOPMENT"/>
    <s v="50000-PROGRAM EXPENDITURE BUDGET"/>
    <s v="55000-INTRAGOVERNMENTAL SERVICES"/>
    <m/>
    <n v="0"/>
    <n v="0"/>
    <n v="418082.52"/>
    <n v="0"/>
    <n v="-418082.52"/>
    <s v="N/A"/>
    <n v="0"/>
    <n v="0"/>
    <n v="0"/>
    <n v="0"/>
    <n v="0"/>
    <n v="0"/>
    <n v="42775.57"/>
    <n v="0"/>
    <n v="0"/>
    <n v="0"/>
    <n v="0"/>
    <n v="375306.95"/>
    <n v="0"/>
    <s v="OIRM CAPITAL PROJECTS"/>
    <x v="112"/>
    <s v="KCIT DES BRC IT CAPITAL"/>
    <s v="DATA PROCESSING"/>
  </r>
  <r>
    <x v="1"/>
    <x v="112"/>
    <x v="30"/>
    <s v="55145"/>
    <s v="5188000"/>
    <x v="1"/>
    <x v="0"/>
    <s v="FACILITIES MANAGEMENT"/>
    <s v="50000-PROGRAM EXPENDITURE BUDGET"/>
    <s v="55000-INTRAGOVERNMENTAL SERVICES"/>
    <m/>
    <n v="0"/>
    <n v="0"/>
    <n v="127504.15000000001"/>
    <n v="0"/>
    <n v="-127504.15000000001"/>
    <s v="N/A"/>
    <n v="0"/>
    <n v="0"/>
    <n v="0"/>
    <n v="0"/>
    <n v="0"/>
    <n v="0"/>
    <n v="104519.13"/>
    <n v="0"/>
    <n v="0"/>
    <n v="111.76"/>
    <n v="0"/>
    <n v="22873.260000000002"/>
    <n v="0"/>
    <s v="OIRM CAPITAL PROJECTS"/>
    <x v="112"/>
    <s v="KCIT DES BRC IT CAPITAL"/>
    <s v="DATA PROCESSING"/>
  </r>
  <r>
    <x v="1"/>
    <x v="112"/>
    <x v="30"/>
    <s v="55159"/>
    <s v="5188000"/>
    <x v="1"/>
    <x v="0"/>
    <s v="FMD COPY CENTER"/>
    <s v="50000-PROGRAM EXPENDITURE BUDGET"/>
    <s v="55000-INTRAGOVERNMENTAL SERVICES"/>
    <m/>
    <n v="0"/>
    <n v="0"/>
    <n v="207.9"/>
    <n v="0"/>
    <n v="-207.9"/>
    <s v="N/A"/>
    <n v="0"/>
    <n v="0"/>
    <n v="0"/>
    <n v="0"/>
    <n v="0"/>
    <n v="0"/>
    <n v="0"/>
    <n v="0"/>
    <n v="0"/>
    <n v="207.9"/>
    <n v="0"/>
    <n v="0"/>
    <n v="0"/>
    <s v="OIRM CAPITAL PROJECTS"/>
    <x v="112"/>
    <s v="KCIT DES BRC IT CAPITAL"/>
    <s v="DATA PROCESSING"/>
  </r>
  <r>
    <x v="1"/>
    <x v="112"/>
    <x v="30"/>
    <s v="55204"/>
    <s v="5188000"/>
    <x v="1"/>
    <x v="0"/>
    <s v="SOLID WASTE SVC"/>
    <s v="50000-PROGRAM EXPENDITURE BUDGET"/>
    <s v="55000-INTRAGOVERNMENTAL SERVICES"/>
    <m/>
    <n v="0"/>
    <n v="0"/>
    <n v="551.23"/>
    <n v="0"/>
    <n v="-551.23"/>
    <s v="N/A"/>
    <n v="0"/>
    <n v="0"/>
    <n v="0"/>
    <n v="0"/>
    <n v="0"/>
    <n v="0"/>
    <n v="529.23"/>
    <n v="0"/>
    <n v="0"/>
    <n v="0"/>
    <n v="0"/>
    <n v="22"/>
    <n v="0"/>
    <s v="OIRM CAPITAL PROJECTS"/>
    <x v="112"/>
    <s v="KCIT DES BRC IT CAPITAL"/>
    <s v="DATA PROCESSING"/>
  </r>
  <r>
    <x v="1"/>
    <x v="112"/>
    <x v="30"/>
    <s v="56741"/>
    <s v="5188000"/>
    <x v="1"/>
    <x v="0"/>
    <s v="EDP HARDWARE"/>
    <s v="50000-PROGRAM EXPENDITURE BUDGET"/>
    <s v="56000-CAPITAL OUTLAY"/>
    <m/>
    <n v="0"/>
    <n v="0"/>
    <n v="0"/>
    <n v="0"/>
    <n v="0"/>
    <s v="N/A"/>
    <n v="0"/>
    <n v="0"/>
    <n v="0"/>
    <n v="4041.38"/>
    <n v="0"/>
    <n v="0"/>
    <n v="0"/>
    <n v="0"/>
    <n v="-4041.38"/>
    <n v="0"/>
    <n v="115401.8"/>
    <n v="-115401.8"/>
    <n v="0"/>
    <s v="OIRM CAPITAL PROJECTS"/>
    <x v="112"/>
    <s v="KCIT DES BRC IT CAPITAL"/>
    <s v="DATA PROCESSING"/>
  </r>
  <r>
    <x v="1"/>
    <x v="112"/>
    <x v="2"/>
    <s v="51110"/>
    <s v="5188000"/>
    <x v="1"/>
    <x v="0"/>
    <s v="REGULAR SALARIED EMPLOYEE"/>
    <s v="50000-PROGRAM EXPENDITURE BUDGET"/>
    <s v="51000-WAGES AND BENEFITS"/>
    <s v="51100-SALARIES/WAGES"/>
    <n v="0"/>
    <n v="0"/>
    <n v="-230326.41"/>
    <n v="0"/>
    <n v="230326.41"/>
    <s v="N/A"/>
    <n v="0"/>
    <n v="0"/>
    <n v="0"/>
    <n v="0"/>
    <n v="0"/>
    <n v="0"/>
    <n v="0"/>
    <n v="0"/>
    <n v="0"/>
    <n v="0"/>
    <n v="0"/>
    <n v="0"/>
    <n v="-230326.41"/>
    <s v="OIRM CAPITAL PROJECTS"/>
    <x v="112"/>
    <s v="GAAP ADJUSTMENTS"/>
    <s v="DATA PROCESSING"/>
  </r>
  <r>
    <x v="1"/>
    <x v="112"/>
    <x v="2"/>
    <s v="51130"/>
    <s v="5188000"/>
    <x v="1"/>
    <x v="0"/>
    <s v="OVERTIME"/>
    <s v="50000-PROGRAM EXPENDITURE BUDGET"/>
    <s v="51000-WAGES AND BENEFITS"/>
    <s v="51100-SALARIES/WAGES"/>
    <n v="0"/>
    <n v="0"/>
    <n v="-1660.5"/>
    <n v="0"/>
    <n v="1660.5"/>
    <s v="N/A"/>
    <n v="0"/>
    <n v="0"/>
    <n v="0"/>
    <n v="0"/>
    <n v="0"/>
    <n v="0"/>
    <n v="0"/>
    <n v="0"/>
    <n v="0"/>
    <n v="0"/>
    <n v="0"/>
    <n v="0"/>
    <n v="-1660.5"/>
    <s v="OIRM CAPITAL PROJECTS"/>
    <x v="112"/>
    <s v="GAAP ADJUSTMENTS"/>
    <s v="DATA PROCESSING"/>
  </r>
  <r>
    <x v="1"/>
    <x v="112"/>
    <x v="2"/>
    <s v="51143"/>
    <s v="5188000"/>
    <x v="1"/>
    <x v="0"/>
    <s v="DUTY ASSIGNMENT"/>
    <s v="50000-PROGRAM EXPENDITURE BUDGET"/>
    <s v="51000-WAGES AND BENEFITS"/>
    <s v="51100-SALARIES/WAGES"/>
    <n v="0"/>
    <n v="0"/>
    <n v="-118.68"/>
    <n v="0"/>
    <n v="118.68"/>
    <s v="N/A"/>
    <n v="0"/>
    <n v="0"/>
    <n v="0"/>
    <n v="0"/>
    <n v="0"/>
    <n v="0"/>
    <n v="0"/>
    <n v="0"/>
    <n v="0"/>
    <n v="0"/>
    <n v="0"/>
    <n v="0"/>
    <n v="-118.68"/>
    <s v="OIRM CAPITAL PROJECTS"/>
    <x v="112"/>
    <s v="GAAP ADJUSTMENTS"/>
    <s v="DATA PROCESSING"/>
  </r>
  <r>
    <x v="1"/>
    <x v="112"/>
    <x v="2"/>
    <s v="51315"/>
    <s v="5188000"/>
    <x v="1"/>
    <x v="0"/>
    <s v="MED DENTAL LIFE INS BENEFITS/NON 587"/>
    <s v="50000-PROGRAM EXPENDITURE BUDGET"/>
    <s v="51000-WAGES AND BENEFITS"/>
    <s v="51300-PERSONNEL BENEFITS"/>
    <n v="0"/>
    <n v="0"/>
    <n v="-43360"/>
    <n v="0"/>
    <n v="43360"/>
    <s v="N/A"/>
    <n v="0"/>
    <n v="0"/>
    <n v="0"/>
    <n v="0"/>
    <n v="0"/>
    <n v="0"/>
    <n v="0"/>
    <n v="0"/>
    <n v="0"/>
    <n v="0"/>
    <n v="0"/>
    <n v="0"/>
    <n v="-43360"/>
    <s v="OIRM CAPITAL PROJECTS"/>
    <x v="112"/>
    <s v="GAAP ADJUSTMENTS"/>
    <s v="DATA PROCESSING"/>
  </r>
  <r>
    <x v="1"/>
    <x v="112"/>
    <x v="2"/>
    <s v="51320"/>
    <s v="5188000"/>
    <x v="1"/>
    <x v="0"/>
    <s v="SOCIAL SECURITY MEDICARE FICA"/>
    <s v="50000-PROGRAM EXPENDITURE BUDGET"/>
    <s v="51000-WAGES AND BENEFITS"/>
    <s v="51300-PERSONNEL BENEFITS"/>
    <n v="0"/>
    <n v="0"/>
    <n v="-17885.689999999999"/>
    <n v="0"/>
    <n v="17885.689999999999"/>
    <s v="N/A"/>
    <n v="0"/>
    <n v="0"/>
    <n v="0"/>
    <n v="0"/>
    <n v="0"/>
    <n v="0"/>
    <n v="0"/>
    <n v="0"/>
    <n v="0"/>
    <n v="0"/>
    <n v="0"/>
    <n v="0"/>
    <n v="-17885.689999999999"/>
    <s v="OIRM CAPITAL PROJECTS"/>
    <x v="112"/>
    <s v="GAAP ADJUSTMENTS"/>
    <s v="DATA PROCESSING"/>
  </r>
  <r>
    <x v="1"/>
    <x v="112"/>
    <x v="2"/>
    <s v="51330"/>
    <s v="5188000"/>
    <x v="1"/>
    <x v="0"/>
    <s v="RETIREMENT"/>
    <s v="50000-PROGRAM EXPENDITURE BUDGET"/>
    <s v="51000-WAGES AND BENEFITS"/>
    <s v="51300-PERSONNEL BENEFITS"/>
    <n v="0"/>
    <n v="0"/>
    <n v="-21438.170000000002"/>
    <n v="0"/>
    <n v="21438.170000000002"/>
    <s v="N/A"/>
    <n v="0"/>
    <n v="0"/>
    <n v="0"/>
    <n v="0"/>
    <n v="0"/>
    <n v="0"/>
    <n v="0"/>
    <n v="0"/>
    <n v="0"/>
    <n v="0"/>
    <n v="0"/>
    <n v="0"/>
    <n v="-21438.170000000002"/>
    <s v="OIRM CAPITAL PROJECTS"/>
    <x v="112"/>
    <s v="GAAP ADJUSTMENTS"/>
    <s v="DATA PROCESSING"/>
  </r>
  <r>
    <x v="1"/>
    <x v="112"/>
    <x v="2"/>
    <s v="52110"/>
    <s v="5188000"/>
    <x v="1"/>
    <x v="0"/>
    <s v="OFFICE SUPPLIES"/>
    <s v="50000-PROGRAM EXPENDITURE BUDGET"/>
    <s v="52000-SUPPLIES"/>
    <m/>
    <n v="0"/>
    <n v="0"/>
    <n v="-21151.82"/>
    <n v="0"/>
    <n v="21151.82"/>
    <s v="N/A"/>
    <n v="0"/>
    <n v="0"/>
    <n v="0"/>
    <n v="0"/>
    <n v="0"/>
    <n v="0"/>
    <n v="0"/>
    <n v="0"/>
    <n v="0"/>
    <n v="0"/>
    <n v="0"/>
    <n v="0"/>
    <n v="-21151.82"/>
    <s v="OIRM CAPITAL PROJECTS"/>
    <x v="112"/>
    <s v="GAAP ADJUSTMENTS"/>
    <s v="DATA PROCESSING"/>
  </r>
  <r>
    <x v="1"/>
    <x v="112"/>
    <x v="2"/>
    <s v="52180"/>
    <s v="5188000"/>
    <x v="1"/>
    <x v="0"/>
    <s v="MINOR ASSET NON CONTR LT 5K"/>
    <s v="50000-PROGRAM EXPENDITURE BUDGET"/>
    <s v="52000-SUPPLIES"/>
    <m/>
    <n v="0"/>
    <n v="0"/>
    <n v="-42593.51"/>
    <n v="0"/>
    <n v="42593.51"/>
    <s v="N/A"/>
    <n v="0"/>
    <n v="0"/>
    <n v="0"/>
    <n v="0"/>
    <n v="0"/>
    <n v="0"/>
    <n v="0"/>
    <n v="0"/>
    <n v="0"/>
    <n v="0"/>
    <n v="0"/>
    <n v="0"/>
    <n v="-42593.51"/>
    <s v="OIRM CAPITAL PROJECTS"/>
    <x v="112"/>
    <s v="GAAP ADJUSTMENTS"/>
    <s v="DATA PROCESSING"/>
  </r>
  <r>
    <x v="1"/>
    <x v="112"/>
    <x v="2"/>
    <s v="52181"/>
    <s v="5188000"/>
    <x v="1"/>
    <x v="0"/>
    <s v="INVENTORY EQUIP 5K UNDER"/>
    <s v="50000-PROGRAM EXPENDITURE BUDGET"/>
    <s v="52000-SUPPLIES"/>
    <m/>
    <n v="0"/>
    <n v="0"/>
    <n v="-13556.03"/>
    <n v="0"/>
    <n v="13556.03"/>
    <s v="N/A"/>
    <n v="0"/>
    <n v="0"/>
    <n v="0"/>
    <n v="0"/>
    <n v="0"/>
    <n v="0"/>
    <n v="0"/>
    <n v="0"/>
    <n v="0"/>
    <n v="0"/>
    <n v="0"/>
    <n v="0"/>
    <n v="-13556.03"/>
    <s v="OIRM CAPITAL PROJECTS"/>
    <x v="112"/>
    <s v="GAAP ADJUSTMENTS"/>
    <s v="DATA PROCESSING"/>
  </r>
  <r>
    <x v="1"/>
    <x v="112"/>
    <x v="2"/>
    <s v="52189"/>
    <s v="5188000"/>
    <x v="1"/>
    <x v="0"/>
    <s v="SOFTWARE NONCAP"/>
    <s v="50000-PROGRAM EXPENDITURE BUDGET"/>
    <s v="52000-SUPPLIES"/>
    <m/>
    <n v="0"/>
    <n v="0"/>
    <n v="-1439"/>
    <n v="0"/>
    <n v="1439"/>
    <s v="N/A"/>
    <n v="0"/>
    <n v="0"/>
    <n v="0"/>
    <n v="0"/>
    <n v="0"/>
    <n v="0"/>
    <n v="0"/>
    <n v="0"/>
    <n v="0"/>
    <n v="0"/>
    <n v="0"/>
    <n v="0"/>
    <n v="-1439"/>
    <s v="OIRM CAPITAL PROJECTS"/>
    <x v="112"/>
    <s v="GAAP ADJUSTMENTS"/>
    <s v="DATA PROCESSING"/>
  </r>
  <r>
    <x v="1"/>
    <x v="112"/>
    <x v="2"/>
    <s v="52190"/>
    <s v="5188000"/>
    <x v="1"/>
    <x v="0"/>
    <s v="SUPPLIES IT"/>
    <s v="50000-PROGRAM EXPENDITURE BUDGET"/>
    <s v="52000-SUPPLIES"/>
    <m/>
    <n v="0"/>
    <n v="0"/>
    <n v="-4321.33"/>
    <n v="0"/>
    <n v="4321.33"/>
    <s v="N/A"/>
    <n v="0"/>
    <n v="0"/>
    <n v="0"/>
    <n v="0"/>
    <n v="0"/>
    <n v="0"/>
    <n v="0"/>
    <n v="0"/>
    <n v="0"/>
    <n v="0"/>
    <n v="0"/>
    <n v="0"/>
    <n v="-4321.33"/>
    <s v="OIRM CAPITAL PROJECTS"/>
    <x v="112"/>
    <s v="GAAP ADJUSTMENTS"/>
    <s v="DATA PROCESSING"/>
  </r>
  <r>
    <x v="1"/>
    <x v="112"/>
    <x v="2"/>
    <s v="52202"/>
    <s v="5188000"/>
    <x v="1"/>
    <x v="0"/>
    <s v="SUPPLIES MISCELLANEOUS"/>
    <s v="50000-PROGRAM EXPENDITURE BUDGET"/>
    <s v="52000-SUPPLIES"/>
    <m/>
    <n v="0"/>
    <n v="0"/>
    <n v="-942.42000000000007"/>
    <n v="0"/>
    <n v="942.42000000000007"/>
    <s v="N/A"/>
    <n v="0"/>
    <n v="0"/>
    <n v="0"/>
    <n v="0"/>
    <n v="0"/>
    <n v="0"/>
    <n v="0"/>
    <n v="0"/>
    <n v="0"/>
    <n v="0"/>
    <n v="0"/>
    <n v="0"/>
    <n v="-942.42000000000007"/>
    <s v="OIRM CAPITAL PROJECTS"/>
    <x v="112"/>
    <s v="GAAP ADJUSTMENTS"/>
    <s v="DATA PROCESSING"/>
  </r>
  <r>
    <x v="1"/>
    <x v="112"/>
    <x v="2"/>
    <s v="52205"/>
    <s v="5188000"/>
    <x v="1"/>
    <x v="0"/>
    <s v="SUPPLIES FOOD"/>
    <s v="50000-PROGRAM EXPENDITURE BUDGET"/>
    <s v="52000-SUPPLIES"/>
    <m/>
    <n v="0"/>
    <n v="0"/>
    <n v="-1062.6600000000001"/>
    <n v="0"/>
    <n v="1062.6600000000001"/>
    <s v="N/A"/>
    <n v="0"/>
    <n v="0"/>
    <n v="0"/>
    <n v="0"/>
    <n v="0"/>
    <n v="0"/>
    <n v="0"/>
    <n v="0"/>
    <n v="0"/>
    <n v="0"/>
    <n v="0"/>
    <n v="0"/>
    <n v="-1062.6600000000001"/>
    <s v="OIRM CAPITAL PROJECTS"/>
    <x v="112"/>
    <s v="GAAP ADJUSTMENTS"/>
    <s v="DATA PROCESSING"/>
  </r>
  <r>
    <x v="1"/>
    <x v="112"/>
    <x v="2"/>
    <s v="52216"/>
    <s v="5188000"/>
    <x v="1"/>
    <x v="0"/>
    <s v="SUPPLIES SAFETY SECURITY"/>
    <s v="50000-PROGRAM EXPENDITURE BUDGET"/>
    <s v="52000-SUPPLIES"/>
    <m/>
    <n v="0"/>
    <n v="0"/>
    <n v="-652"/>
    <n v="0"/>
    <n v="652"/>
    <s v="N/A"/>
    <n v="0"/>
    <n v="0"/>
    <n v="0"/>
    <n v="0"/>
    <n v="0"/>
    <n v="0"/>
    <n v="0"/>
    <n v="0"/>
    <n v="0"/>
    <n v="0"/>
    <n v="0"/>
    <n v="0"/>
    <n v="-652"/>
    <s v="OIRM CAPITAL PROJECTS"/>
    <x v="112"/>
    <s v="GAAP ADJUSTMENTS"/>
    <s v="DATA PROCESSING"/>
  </r>
  <r>
    <x v="1"/>
    <x v="112"/>
    <x v="2"/>
    <s v="52222"/>
    <s v="5188000"/>
    <x v="1"/>
    <x v="0"/>
    <s v="SUPPLIES COMMUNICATIONS"/>
    <s v="50000-PROGRAM EXPENDITURE BUDGET"/>
    <s v="52000-SUPPLIES"/>
    <m/>
    <n v="0"/>
    <n v="0"/>
    <n v="-2254.0500000000002"/>
    <n v="0"/>
    <n v="2254.0500000000002"/>
    <s v="N/A"/>
    <n v="0"/>
    <n v="0"/>
    <n v="0"/>
    <n v="0"/>
    <n v="0"/>
    <n v="0"/>
    <n v="0"/>
    <n v="0"/>
    <n v="0"/>
    <n v="0"/>
    <n v="0"/>
    <n v="0"/>
    <n v="-2254.0500000000002"/>
    <s v="OIRM CAPITAL PROJECTS"/>
    <x v="112"/>
    <s v="GAAP ADJUSTMENTS"/>
    <s v="DATA PROCESSING"/>
  </r>
  <r>
    <x v="1"/>
    <x v="112"/>
    <x v="2"/>
    <s v="52391"/>
    <s v="5188000"/>
    <x v="1"/>
    <x v="0"/>
    <s v="MAINTENANCE PARTS MATERIALS"/>
    <s v="50000-PROGRAM EXPENDITURE BUDGET"/>
    <s v="52000-SUPPLIES"/>
    <m/>
    <n v="0"/>
    <n v="0"/>
    <n v="-23315.45"/>
    <n v="0"/>
    <n v="23315.45"/>
    <s v="N/A"/>
    <n v="0"/>
    <n v="0"/>
    <n v="0"/>
    <n v="0"/>
    <n v="0"/>
    <n v="0"/>
    <n v="0"/>
    <n v="0"/>
    <n v="0"/>
    <n v="0"/>
    <n v="0"/>
    <n v="0"/>
    <n v="-23315.45"/>
    <s v="OIRM CAPITAL PROJECTS"/>
    <x v="112"/>
    <s v="GAAP ADJUSTMENTS"/>
    <s v="DATA PROCESSING"/>
  </r>
  <r>
    <x v="1"/>
    <x v="112"/>
    <x v="2"/>
    <s v="53102"/>
    <s v="5188000"/>
    <x v="1"/>
    <x v="0"/>
    <s v="PROFESSIONAL SERVICES"/>
    <s v="50000-PROGRAM EXPENDITURE BUDGET"/>
    <s v="53000-SERVICES-OTHER CHARGES"/>
    <m/>
    <n v="0"/>
    <n v="0"/>
    <n v="-141.4"/>
    <n v="0"/>
    <n v="141.4"/>
    <s v="N/A"/>
    <n v="0"/>
    <n v="0"/>
    <n v="0"/>
    <n v="0"/>
    <n v="0"/>
    <n v="0"/>
    <n v="0"/>
    <n v="0"/>
    <n v="0"/>
    <n v="0"/>
    <n v="0"/>
    <n v="0"/>
    <n v="-141.4"/>
    <s v="OIRM CAPITAL PROJECTS"/>
    <x v="112"/>
    <s v="GAAP ADJUSTMENTS"/>
    <s v="DATA PROCESSING"/>
  </r>
  <r>
    <x v="1"/>
    <x v="112"/>
    <x v="2"/>
    <s v="53104"/>
    <s v="5188000"/>
    <x v="1"/>
    <x v="0"/>
    <s v="CONSULTANT SERVICES"/>
    <s v="50000-PROGRAM EXPENDITURE BUDGET"/>
    <s v="53000-SERVICES-OTHER CHARGES"/>
    <m/>
    <n v="0"/>
    <n v="0"/>
    <n v="-107142.5"/>
    <n v="0"/>
    <n v="107142.5"/>
    <s v="N/A"/>
    <n v="0"/>
    <n v="0"/>
    <n v="0"/>
    <n v="0"/>
    <n v="0"/>
    <n v="0"/>
    <n v="0"/>
    <n v="0"/>
    <n v="0"/>
    <n v="0"/>
    <n v="0"/>
    <n v="0"/>
    <n v="-107142.5"/>
    <s v="OIRM CAPITAL PROJECTS"/>
    <x v="112"/>
    <s v="GAAP ADJUSTMENTS"/>
    <s v="DATA PROCESSING"/>
  </r>
  <r>
    <x v="1"/>
    <x v="112"/>
    <x v="2"/>
    <s v="53106"/>
    <s v="5188000"/>
    <x v="1"/>
    <x v="0"/>
    <s v="PROFESSIONAL SERVICES IT"/>
    <s v="50000-PROGRAM EXPENDITURE BUDGET"/>
    <s v="53000-SERVICES-OTHER CHARGES"/>
    <m/>
    <n v="0"/>
    <n v="0"/>
    <n v="-2925874"/>
    <n v="0"/>
    <n v="2925874"/>
    <s v="N/A"/>
    <n v="0"/>
    <n v="0"/>
    <n v="0"/>
    <n v="0"/>
    <n v="0"/>
    <n v="0"/>
    <n v="0"/>
    <n v="0"/>
    <n v="0"/>
    <n v="0"/>
    <n v="0"/>
    <n v="0"/>
    <n v="-2925874"/>
    <s v="OIRM CAPITAL PROJECTS"/>
    <x v="112"/>
    <s v="GAAP ADJUSTMENTS"/>
    <s v="DATA PROCESSING"/>
  </r>
  <r>
    <x v="1"/>
    <x v="112"/>
    <x v="2"/>
    <s v="53108"/>
    <s v="5188000"/>
    <x v="1"/>
    <x v="0"/>
    <s v="CONSTRUCTION CONTRACTS"/>
    <s v="50000-PROGRAM EXPENDITURE BUDGET"/>
    <s v="53000-SERVICES-OTHER CHARGES"/>
    <m/>
    <n v="0"/>
    <n v="0"/>
    <n v="-6407.16"/>
    <n v="0"/>
    <n v="6407.16"/>
    <s v="N/A"/>
    <n v="0"/>
    <n v="0"/>
    <n v="0"/>
    <n v="0"/>
    <n v="0"/>
    <n v="0"/>
    <n v="0"/>
    <n v="0"/>
    <n v="0"/>
    <n v="0"/>
    <n v="0"/>
    <n v="0"/>
    <n v="-6407.16"/>
    <s v="OIRM CAPITAL PROJECTS"/>
    <x v="112"/>
    <s v="GAAP ADJUSTMENTS"/>
    <s v="DATA PROCESSING"/>
  </r>
  <r>
    <x v="1"/>
    <x v="112"/>
    <x v="2"/>
    <s v="53120"/>
    <s v="5188000"/>
    <x v="1"/>
    <x v="0"/>
    <s v="MISCELLANEOUS SERVICES"/>
    <s v="50000-PROGRAM EXPENDITURE BUDGET"/>
    <s v="53000-SERVICES-OTHER CHARGES"/>
    <m/>
    <n v="0"/>
    <n v="0"/>
    <n v="-7116.7300000000005"/>
    <n v="0"/>
    <n v="7116.7300000000005"/>
    <s v="N/A"/>
    <n v="0"/>
    <n v="0"/>
    <n v="0"/>
    <n v="0"/>
    <n v="0"/>
    <n v="0"/>
    <n v="0"/>
    <n v="0"/>
    <n v="0"/>
    <n v="0"/>
    <n v="0"/>
    <n v="0"/>
    <n v="-7116.7300000000005"/>
    <s v="OIRM CAPITAL PROJECTS"/>
    <x v="112"/>
    <s v="GAAP ADJUSTMENTS"/>
    <s v="DATA PROCESSING"/>
  </r>
  <r>
    <x v="1"/>
    <x v="112"/>
    <x v="2"/>
    <s v="53210"/>
    <s v="5188000"/>
    <x v="1"/>
    <x v="0"/>
    <s v="SERVICES COMMUNICATIONS"/>
    <s v="50000-PROGRAM EXPENDITURE BUDGET"/>
    <s v="53000-SERVICES-OTHER CHARGES"/>
    <m/>
    <n v="0"/>
    <n v="0"/>
    <n v="-1531.6100000000001"/>
    <n v="0"/>
    <n v="1531.6100000000001"/>
    <s v="N/A"/>
    <n v="0"/>
    <n v="0"/>
    <n v="0"/>
    <n v="0"/>
    <n v="0"/>
    <n v="0"/>
    <n v="0"/>
    <n v="0"/>
    <n v="0"/>
    <n v="0"/>
    <n v="0"/>
    <n v="0"/>
    <n v="-1531.6100000000001"/>
    <s v="OIRM CAPITAL PROJECTS"/>
    <x v="112"/>
    <s v="GAAP ADJUSTMENTS"/>
    <s v="DATA PROCESSING"/>
  </r>
  <r>
    <x v="1"/>
    <x v="112"/>
    <x v="2"/>
    <s v="53212"/>
    <s v="5188000"/>
    <x v="1"/>
    <x v="0"/>
    <s v="SERVICES COMMUNICATIONS TELECOM ONGOING CHRG"/>
    <s v="50000-PROGRAM EXPENDITURE BUDGET"/>
    <s v="53000-SERVICES-OTHER CHARGES"/>
    <m/>
    <n v="0"/>
    <n v="0"/>
    <n v="-4.99"/>
    <n v="0"/>
    <n v="4.99"/>
    <s v="N/A"/>
    <n v="0"/>
    <n v="0"/>
    <n v="0"/>
    <n v="0"/>
    <n v="0"/>
    <n v="0"/>
    <n v="0"/>
    <n v="0"/>
    <n v="0"/>
    <n v="0"/>
    <n v="0"/>
    <n v="0"/>
    <n v="-4.99"/>
    <s v="OIRM CAPITAL PROJECTS"/>
    <x v="112"/>
    <s v="GAAP ADJUSTMENTS"/>
    <s v="DATA PROCESSING"/>
  </r>
  <r>
    <x v="1"/>
    <x v="112"/>
    <x v="2"/>
    <s v="53310"/>
    <s v="5188000"/>
    <x v="1"/>
    <x v="0"/>
    <s v="TRAVEL SUBSISTENCE IN STATE"/>
    <s v="50000-PROGRAM EXPENDITURE BUDGET"/>
    <s v="53000-SERVICES-OTHER CHARGES"/>
    <m/>
    <n v="0"/>
    <n v="0"/>
    <n v="-91.5"/>
    <n v="0"/>
    <n v="91.5"/>
    <s v="N/A"/>
    <n v="0"/>
    <n v="0"/>
    <n v="0"/>
    <n v="0"/>
    <n v="0"/>
    <n v="0"/>
    <n v="0"/>
    <n v="0"/>
    <n v="0"/>
    <n v="0"/>
    <n v="0"/>
    <n v="0"/>
    <n v="-91.5"/>
    <s v="OIRM CAPITAL PROJECTS"/>
    <x v="112"/>
    <s v="GAAP ADJUSTMENTS"/>
    <s v="DATA PROCESSING"/>
  </r>
  <r>
    <x v="1"/>
    <x v="112"/>
    <x v="2"/>
    <s v="53311"/>
    <s v="5188000"/>
    <x v="1"/>
    <x v="0"/>
    <s v="TRAVEL SUBSISTENCE OUT OF STATE"/>
    <s v="50000-PROGRAM EXPENDITURE BUDGET"/>
    <s v="53000-SERVICES-OTHER CHARGES"/>
    <m/>
    <n v="0"/>
    <n v="0"/>
    <n v="-1398.72"/>
    <n v="0"/>
    <n v="1398.72"/>
    <s v="N/A"/>
    <n v="0"/>
    <n v="0"/>
    <n v="0"/>
    <n v="0"/>
    <n v="0"/>
    <n v="0"/>
    <n v="0"/>
    <n v="0"/>
    <n v="0"/>
    <n v="0"/>
    <n v="0"/>
    <n v="0"/>
    <n v="-1398.72"/>
    <s v="OIRM CAPITAL PROJECTS"/>
    <x v="112"/>
    <s v="GAAP ADJUSTMENTS"/>
    <s v="DATA PROCESSING"/>
  </r>
  <r>
    <x v="1"/>
    <x v="112"/>
    <x v="2"/>
    <s v="53320"/>
    <s v="5188000"/>
    <x v="1"/>
    <x v="0"/>
    <s v="FREIGHT AND DELIVRY SRV"/>
    <s v="50000-PROGRAM EXPENDITURE BUDGET"/>
    <s v="53000-SERVICES-OTHER CHARGES"/>
    <m/>
    <n v="0"/>
    <n v="0"/>
    <n v="-24.7"/>
    <n v="0"/>
    <n v="24.7"/>
    <s v="N/A"/>
    <n v="0"/>
    <n v="0"/>
    <n v="0"/>
    <n v="0"/>
    <n v="0"/>
    <n v="0"/>
    <n v="0"/>
    <n v="0"/>
    <n v="0"/>
    <n v="0"/>
    <n v="0"/>
    <n v="0"/>
    <n v="-24.7"/>
    <s v="OIRM CAPITAL PROJECTS"/>
    <x v="112"/>
    <s v="GAAP ADJUSTMENTS"/>
    <s v="DATA PROCESSING"/>
  </r>
  <r>
    <x v="1"/>
    <x v="112"/>
    <x v="2"/>
    <s v="53330"/>
    <s v="5188000"/>
    <x v="1"/>
    <x v="0"/>
    <s v="PURCHASED TRANSPORTATION"/>
    <s v="50000-PROGRAM EXPENDITURE BUDGET"/>
    <s v="53000-SERVICES-OTHER CHARGES"/>
    <m/>
    <n v="0"/>
    <n v="0"/>
    <n v="-210.56"/>
    <n v="0"/>
    <n v="210.56"/>
    <s v="N/A"/>
    <n v="0"/>
    <n v="0"/>
    <n v="0"/>
    <n v="0"/>
    <n v="0"/>
    <n v="0"/>
    <n v="0"/>
    <n v="0"/>
    <n v="0"/>
    <n v="0"/>
    <n v="0"/>
    <n v="0"/>
    <n v="-210.56"/>
    <s v="OIRM CAPITAL PROJECTS"/>
    <x v="112"/>
    <s v="GAAP ADJUSTMENTS"/>
    <s v="DATA PROCESSING"/>
  </r>
  <r>
    <x v="1"/>
    <x v="112"/>
    <x v="2"/>
    <s v="53610"/>
    <s v="5188000"/>
    <x v="1"/>
    <x v="0"/>
    <s v="SERVICES REPAIR MAINTENANCE"/>
    <s v="50000-PROGRAM EXPENDITURE BUDGET"/>
    <s v="53000-SERVICES-OTHER CHARGES"/>
    <m/>
    <n v="0"/>
    <n v="0"/>
    <n v="-349.31"/>
    <n v="0"/>
    <n v="349.31"/>
    <s v="N/A"/>
    <n v="0"/>
    <n v="0"/>
    <n v="0"/>
    <n v="0"/>
    <n v="0"/>
    <n v="0"/>
    <n v="0"/>
    <n v="0"/>
    <n v="0"/>
    <n v="0"/>
    <n v="0"/>
    <n v="0"/>
    <n v="-349.31"/>
    <s v="OIRM CAPITAL PROJECTS"/>
    <x v="112"/>
    <s v="GAAP ADJUSTMENTS"/>
    <s v="DATA PROCESSING"/>
  </r>
  <r>
    <x v="1"/>
    <x v="112"/>
    <x v="2"/>
    <s v="53712"/>
    <s v="5188000"/>
    <x v="1"/>
    <x v="0"/>
    <s v="RENT LEASE COPY MACHINE"/>
    <s v="50000-PROGRAM EXPENDITURE BUDGET"/>
    <s v="53000-SERVICES-OTHER CHARGES"/>
    <m/>
    <n v="0"/>
    <n v="0"/>
    <n v="-3373.05"/>
    <n v="0"/>
    <n v="3373.05"/>
    <s v="N/A"/>
    <n v="0"/>
    <n v="0"/>
    <n v="0"/>
    <n v="0"/>
    <n v="0"/>
    <n v="0"/>
    <n v="0"/>
    <n v="0"/>
    <n v="0"/>
    <n v="0"/>
    <n v="0"/>
    <n v="0"/>
    <n v="-3373.05"/>
    <s v="OIRM CAPITAL PROJECTS"/>
    <x v="112"/>
    <s v="GAAP ADJUSTMENTS"/>
    <s v="DATA PROCESSING"/>
  </r>
  <r>
    <x v="1"/>
    <x v="112"/>
    <x v="2"/>
    <s v="53801"/>
    <s v="5188000"/>
    <x v="1"/>
    <x v="0"/>
    <s v="SERVICES LEGAL"/>
    <s v="50000-PROGRAM EXPENDITURE BUDGET"/>
    <s v="53000-SERVICES-OTHER CHARGES"/>
    <m/>
    <n v="0"/>
    <n v="0"/>
    <n v="-175"/>
    <n v="0"/>
    <n v="175"/>
    <s v="N/A"/>
    <n v="0"/>
    <n v="0"/>
    <n v="0"/>
    <n v="0"/>
    <n v="0"/>
    <n v="0"/>
    <n v="0"/>
    <n v="0"/>
    <n v="0"/>
    <n v="0"/>
    <n v="0"/>
    <n v="0"/>
    <n v="-175"/>
    <s v="OIRM CAPITAL PROJECTS"/>
    <x v="112"/>
    <s v="GAAP ADJUSTMENTS"/>
    <s v="DATA PROCESSING"/>
  </r>
  <r>
    <x v="1"/>
    <x v="112"/>
    <x v="2"/>
    <s v="53808"/>
    <s v="5188000"/>
    <x v="1"/>
    <x v="0"/>
    <s v="TAXES ASSESSMENTS MISC"/>
    <s v="50000-PROGRAM EXPENDITURE BUDGET"/>
    <s v="53000-SERVICES-OTHER CHARGES"/>
    <m/>
    <n v="0"/>
    <n v="0"/>
    <n v="-356.26"/>
    <n v="0"/>
    <n v="356.26"/>
    <s v="N/A"/>
    <n v="0"/>
    <n v="0"/>
    <n v="0"/>
    <n v="0"/>
    <n v="0"/>
    <n v="0"/>
    <n v="0"/>
    <n v="0"/>
    <n v="0"/>
    <n v="0"/>
    <n v="0"/>
    <n v="0"/>
    <n v="-356.26"/>
    <s v="OIRM CAPITAL PROJECTS"/>
    <x v="112"/>
    <s v="GAAP ADJUSTMENTS"/>
    <s v="DATA PROCESSING"/>
  </r>
  <r>
    <x v="1"/>
    <x v="112"/>
    <x v="2"/>
    <s v="53813"/>
    <s v="5188000"/>
    <x v="1"/>
    <x v="0"/>
    <s v="LICENSES FEES PERMITS"/>
    <s v="50000-PROGRAM EXPENDITURE BUDGET"/>
    <s v="53000-SERVICES-OTHER CHARGES"/>
    <m/>
    <n v="0"/>
    <n v="0"/>
    <n v="-127.60000000000001"/>
    <n v="0"/>
    <n v="127.60000000000001"/>
    <s v="N/A"/>
    <n v="0"/>
    <n v="0"/>
    <n v="0"/>
    <n v="0"/>
    <n v="0"/>
    <n v="0"/>
    <n v="0"/>
    <n v="0"/>
    <n v="0"/>
    <n v="0"/>
    <n v="0"/>
    <n v="0"/>
    <n v="-127.60000000000001"/>
    <s v="OIRM CAPITAL PROJECTS"/>
    <x v="112"/>
    <s v="GAAP ADJUSTMENTS"/>
    <s v="DATA PROCESSING"/>
  </r>
  <r>
    <x v="1"/>
    <x v="112"/>
    <x v="2"/>
    <s v="53814"/>
    <s v="5188000"/>
    <x v="1"/>
    <x v="0"/>
    <s v="TRAINING"/>
    <s v="50000-PROGRAM EXPENDITURE BUDGET"/>
    <s v="53000-SERVICES-OTHER CHARGES"/>
    <m/>
    <n v="0"/>
    <n v="0"/>
    <n v="-25452"/>
    <n v="0"/>
    <n v="25452"/>
    <s v="N/A"/>
    <n v="0"/>
    <n v="0"/>
    <n v="0"/>
    <n v="0"/>
    <n v="0"/>
    <n v="0"/>
    <n v="0"/>
    <n v="0"/>
    <n v="0"/>
    <n v="0"/>
    <n v="0"/>
    <n v="0"/>
    <n v="-25452"/>
    <s v="OIRM CAPITAL PROJECTS"/>
    <x v="112"/>
    <s v="GAAP ADJUSTMENTS"/>
    <s v="DATA PROCESSING"/>
  </r>
  <r>
    <x v="1"/>
    <x v="112"/>
    <x v="2"/>
    <s v="53890"/>
    <s v="5188000"/>
    <x v="1"/>
    <x v="0"/>
    <s v="MISC SERVICES CHARGES"/>
    <s v="50000-PROGRAM EXPENDITURE BUDGET"/>
    <s v="53000-SERVICES-OTHER CHARGES"/>
    <m/>
    <n v="0"/>
    <n v="0"/>
    <n v="-90"/>
    <n v="0"/>
    <n v="90"/>
    <s v="N/A"/>
    <n v="0"/>
    <n v="0"/>
    <n v="0"/>
    <n v="0"/>
    <n v="0"/>
    <n v="0"/>
    <n v="0"/>
    <n v="0"/>
    <n v="0"/>
    <n v="0"/>
    <n v="0"/>
    <n v="0"/>
    <n v="-90"/>
    <s v="OIRM CAPITAL PROJECTS"/>
    <x v="112"/>
    <s v="GAAP ADJUSTMENTS"/>
    <s v="DATA PROCESSING"/>
  </r>
  <r>
    <x v="1"/>
    <x v="112"/>
    <x v="2"/>
    <s v="55010"/>
    <s v="5188000"/>
    <x v="1"/>
    <x v="0"/>
    <s v="MOTOR POOL ER R SERVICE"/>
    <s v="50000-PROGRAM EXPENDITURE BUDGET"/>
    <s v="55000-INTRAGOVERNMENTAL SERVICES"/>
    <m/>
    <n v="0"/>
    <n v="0"/>
    <n v="-91"/>
    <n v="0"/>
    <n v="91"/>
    <s v="N/A"/>
    <n v="0"/>
    <n v="0"/>
    <n v="0"/>
    <n v="0"/>
    <n v="0"/>
    <n v="0"/>
    <n v="0"/>
    <n v="0"/>
    <n v="0"/>
    <n v="0"/>
    <n v="0"/>
    <n v="0"/>
    <n v="-91"/>
    <s v="OIRM CAPITAL PROJECTS"/>
    <x v="112"/>
    <s v="GAAP ADJUSTMENTS"/>
    <s v="DATA PROCESSING"/>
  </r>
  <r>
    <x v="1"/>
    <x v="112"/>
    <x v="2"/>
    <s v="55023"/>
    <s v="5188000"/>
    <x v="1"/>
    <x v="0"/>
    <s v="ITS NEW DEVELOPMENT"/>
    <s v="50000-PROGRAM EXPENDITURE BUDGET"/>
    <s v="55000-INTRAGOVERNMENTAL SERVICES"/>
    <m/>
    <n v="0"/>
    <n v="0"/>
    <n v="-418082.52"/>
    <n v="0"/>
    <n v="418082.52"/>
    <s v="N/A"/>
    <n v="0"/>
    <n v="0"/>
    <n v="0"/>
    <n v="0"/>
    <n v="0"/>
    <n v="0"/>
    <n v="0"/>
    <n v="0"/>
    <n v="0"/>
    <n v="0"/>
    <n v="0"/>
    <n v="0"/>
    <n v="-418082.52"/>
    <s v="OIRM CAPITAL PROJECTS"/>
    <x v="112"/>
    <s v="GAAP ADJUSTMENTS"/>
    <s v="DATA PROCESSING"/>
  </r>
  <r>
    <x v="1"/>
    <x v="112"/>
    <x v="2"/>
    <s v="55145"/>
    <s v="5188000"/>
    <x v="1"/>
    <x v="0"/>
    <s v="FACILITIES MANAGEMENT"/>
    <s v="50000-PROGRAM EXPENDITURE BUDGET"/>
    <s v="55000-INTRAGOVERNMENTAL SERVICES"/>
    <m/>
    <n v="0"/>
    <n v="0"/>
    <n v="-127504.15000000001"/>
    <n v="0"/>
    <n v="127504.15000000001"/>
    <s v="N/A"/>
    <n v="0"/>
    <n v="0"/>
    <n v="0"/>
    <n v="0"/>
    <n v="0"/>
    <n v="0"/>
    <n v="0"/>
    <n v="0"/>
    <n v="0"/>
    <n v="0"/>
    <n v="0"/>
    <n v="0"/>
    <n v="-127504.15000000001"/>
    <s v="OIRM CAPITAL PROJECTS"/>
    <x v="112"/>
    <s v="GAAP ADJUSTMENTS"/>
    <s v="DATA PROCESSING"/>
  </r>
  <r>
    <x v="1"/>
    <x v="112"/>
    <x v="2"/>
    <s v="55159"/>
    <s v="5188000"/>
    <x v="1"/>
    <x v="0"/>
    <s v="FMD COPY CENTER"/>
    <s v="50000-PROGRAM EXPENDITURE BUDGET"/>
    <s v="55000-INTRAGOVERNMENTAL SERVICES"/>
    <m/>
    <n v="0"/>
    <n v="0"/>
    <n v="-207.9"/>
    <n v="0"/>
    <n v="207.9"/>
    <s v="N/A"/>
    <n v="0"/>
    <n v="0"/>
    <n v="0"/>
    <n v="0"/>
    <n v="0"/>
    <n v="0"/>
    <n v="0"/>
    <n v="0"/>
    <n v="0"/>
    <n v="0"/>
    <n v="0"/>
    <n v="0"/>
    <n v="-207.9"/>
    <s v="OIRM CAPITAL PROJECTS"/>
    <x v="112"/>
    <s v="GAAP ADJUSTMENTS"/>
    <s v="DATA PROCESSING"/>
  </r>
  <r>
    <x v="1"/>
    <x v="112"/>
    <x v="2"/>
    <s v="55204"/>
    <s v="5188000"/>
    <x v="1"/>
    <x v="0"/>
    <s v="SOLID WASTE SVC"/>
    <s v="50000-PROGRAM EXPENDITURE BUDGET"/>
    <s v="55000-INTRAGOVERNMENTAL SERVICES"/>
    <m/>
    <n v="0"/>
    <n v="0"/>
    <n v="-551.23"/>
    <n v="0"/>
    <n v="551.23"/>
    <s v="N/A"/>
    <n v="0"/>
    <n v="0"/>
    <n v="0"/>
    <n v="0"/>
    <n v="0"/>
    <n v="0"/>
    <n v="0"/>
    <n v="0"/>
    <n v="0"/>
    <n v="0"/>
    <n v="0"/>
    <n v="0"/>
    <n v="-551.23"/>
    <s v="OIRM CAPITAL PROJECTS"/>
    <x v="112"/>
    <s v="GAAP ADJUSTMENTS"/>
    <s v="DATA PROCESSING"/>
  </r>
  <r>
    <x v="1"/>
    <x v="113"/>
    <x v="11"/>
    <s v="39796"/>
    <s v="0000000"/>
    <x v="1"/>
    <x v="1"/>
    <s v="CONTRIB OTHER FUNDS"/>
    <s v="R3000-REVENUE"/>
    <s v="R3900-OTHER FINANCING SOURCES"/>
    <m/>
    <n v="0"/>
    <n v="0"/>
    <n v="-554419"/>
    <n v="0"/>
    <n v="554419"/>
    <s v="N/A"/>
    <n v="0"/>
    <n v="0"/>
    <n v="0"/>
    <n v="0"/>
    <n v="0"/>
    <n v="0"/>
    <n v="0"/>
    <n v="0"/>
    <n v="0"/>
    <n v="-554419"/>
    <n v="0"/>
    <n v="0"/>
    <n v="0"/>
    <s v="OIRM CAPITAL PROJECTS"/>
    <x v="113"/>
    <s v="OIRM CAPITAL PROJECTS"/>
    <s v="Default"/>
  </r>
  <r>
    <x v="1"/>
    <x v="113"/>
    <x v="11"/>
    <s v="55023"/>
    <s v="5188000"/>
    <x v="1"/>
    <x v="0"/>
    <s v="ITS NEW DEVELOPMENT"/>
    <s v="50000-PROGRAM EXPENDITURE BUDGET"/>
    <s v="55000-INTRAGOVERNMENTAL SERVICES"/>
    <m/>
    <n v="0"/>
    <n v="0"/>
    <n v="31590.720000000001"/>
    <n v="0"/>
    <n v="-31590.720000000001"/>
    <s v="N/A"/>
    <n v="0"/>
    <n v="0"/>
    <n v="0"/>
    <n v="0"/>
    <n v="0"/>
    <n v="0"/>
    <n v="7897.68"/>
    <n v="0"/>
    <n v="0"/>
    <n v="7897.68"/>
    <n v="0"/>
    <n v="15795.36"/>
    <n v="0"/>
    <s v="OIRM CAPITAL PROJECTS"/>
    <x v="113"/>
    <s v="OIRM CAPITAL PROJECTS"/>
    <s v="DATA PROCESSING"/>
  </r>
  <r>
    <x v="1"/>
    <x v="113"/>
    <x v="2"/>
    <s v="55023"/>
    <s v="5188000"/>
    <x v="1"/>
    <x v="0"/>
    <s v="ITS NEW DEVELOPMENT"/>
    <s v="50000-PROGRAM EXPENDITURE BUDGET"/>
    <s v="55000-INTRAGOVERNMENTAL SERVICES"/>
    <m/>
    <n v="0"/>
    <n v="0"/>
    <n v="-31590.720000000001"/>
    <n v="0"/>
    <n v="31590.720000000001"/>
    <s v="N/A"/>
    <n v="0"/>
    <n v="0"/>
    <n v="0"/>
    <n v="0"/>
    <n v="0"/>
    <n v="0"/>
    <n v="0"/>
    <n v="0"/>
    <n v="0"/>
    <n v="0"/>
    <n v="0"/>
    <n v="0"/>
    <n v="-31590.720000000001"/>
    <s v="OIRM CAPITAL PROJECTS"/>
    <x v="113"/>
    <s v="GAAP ADJUSTMENTS"/>
    <s v="DATA PROCESSING"/>
  </r>
  <r>
    <x v="1"/>
    <x v="114"/>
    <x v="31"/>
    <s v="39796"/>
    <s v="0000000"/>
    <x v="1"/>
    <x v="1"/>
    <s v="CONTRIB OTHER FUNDS"/>
    <s v="R3000-REVENUE"/>
    <s v="R3900-OTHER FINANCING SOURCES"/>
    <m/>
    <n v="0"/>
    <n v="0"/>
    <n v="-69497"/>
    <n v="0"/>
    <n v="69497"/>
    <s v="N/A"/>
    <n v="0"/>
    <n v="0"/>
    <n v="0"/>
    <n v="0"/>
    <n v="0"/>
    <n v="0"/>
    <n v="0"/>
    <n v="0"/>
    <n v="0"/>
    <n v="-69497"/>
    <n v="0"/>
    <n v="0"/>
    <n v="0"/>
    <s v="OIRM CAPITAL PROJECTS"/>
    <x v="114"/>
    <s v="DES FMD OIRM IT CAPITAL"/>
    <s v="Default"/>
  </r>
  <r>
    <x v="1"/>
    <x v="115"/>
    <x v="21"/>
    <s v="39796"/>
    <s v="0000000"/>
    <x v="1"/>
    <x v="1"/>
    <s v="CONTRIB OTHER FUNDS"/>
    <s v="R3000-REVENUE"/>
    <s v="R3900-OTHER FINANCING SOURCES"/>
    <m/>
    <n v="0"/>
    <n v="0"/>
    <n v="-121000"/>
    <n v="0"/>
    <n v="121000"/>
    <s v="N/A"/>
    <n v="0"/>
    <n v="0"/>
    <n v="0"/>
    <n v="0"/>
    <n v="0"/>
    <n v="0"/>
    <n v="0"/>
    <n v="0"/>
    <n v="0"/>
    <n v="-121000"/>
    <n v="0"/>
    <n v="0"/>
    <n v="0"/>
    <s v="OIRM CAPITAL PROJECTS"/>
    <x v="115"/>
    <s v="OIRM DJA IT CAPITAL"/>
    <s v="Default"/>
  </r>
  <r>
    <x v="1"/>
    <x v="116"/>
    <x v="11"/>
    <s v="39796"/>
    <s v="0000000"/>
    <x v="1"/>
    <x v="1"/>
    <s v="CONTRIB OTHER FUNDS"/>
    <s v="R3000-REVENUE"/>
    <s v="R3900-OTHER FINANCING SOURCES"/>
    <m/>
    <n v="0"/>
    <n v="0"/>
    <n v="-270770"/>
    <n v="0"/>
    <n v="270770"/>
    <s v="N/A"/>
    <n v="0"/>
    <n v="0"/>
    <n v="0"/>
    <n v="0"/>
    <n v="0"/>
    <n v="0"/>
    <n v="0"/>
    <n v="0"/>
    <n v="0"/>
    <n v="-270770"/>
    <n v="0"/>
    <n v="0"/>
    <n v="0"/>
    <s v="OIRM CAPITAL PROJECTS"/>
    <x v="116"/>
    <s v="OIRM CAPITAL PROJECTS"/>
    <s v="Default"/>
  </r>
  <r>
    <x v="1"/>
    <x v="116"/>
    <x v="11"/>
    <s v="52202"/>
    <s v="5188000"/>
    <x v="1"/>
    <x v="0"/>
    <s v="SUPPLIES MISCELLANEOUS"/>
    <s v="50000-PROGRAM EXPENDITURE BUDGET"/>
    <s v="52000-SUPPLIES"/>
    <m/>
    <n v="0"/>
    <n v="0"/>
    <n v="125"/>
    <n v="0"/>
    <n v="-125"/>
    <s v="N/A"/>
    <n v="0"/>
    <n v="0"/>
    <n v="0"/>
    <n v="0"/>
    <n v="0"/>
    <n v="0"/>
    <n v="0"/>
    <n v="0"/>
    <n v="0"/>
    <n v="0"/>
    <n v="0"/>
    <n v="125"/>
    <n v="0"/>
    <s v="OIRM CAPITAL PROJECTS"/>
    <x v="116"/>
    <s v="OIRM CAPITAL PROJECTS"/>
    <s v="DATA PROCESSING"/>
  </r>
  <r>
    <x v="1"/>
    <x v="116"/>
    <x v="11"/>
    <s v="53104"/>
    <s v="5188000"/>
    <x v="1"/>
    <x v="0"/>
    <s v="CONSULTANT SERVICES"/>
    <s v="50000-PROGRAM EXPENDITURE BUDGET"/>
    <s v="53000-SERVICES-OTHER CHARGES"/>
    <m/>
    <n v="0"/>
    <n v="0"/>
    <n v="109364"/>
    <n v="0"/>
    <n v="-109364"/>
    <s v="N/A"/>
    <n v="0"/>
    <n v="0"/>
    <n v="0"/>
    <n v="0"/>
    <n v="0"/>
    <n v="0"/>
    <n v="0"/>
    <n v="0"/>
    <n v="0"/>
    <n v="8574"/>
    <n v="0"/>
    <n v="100790"/>
    <n v="0"/>
    <s v="OIRM CAPITAL PROJECTS"/>
    <x v="116"/>
    <s v="OIRM CAPITAL PROJECTS"/>
    <s v="DATA PROCESSING"/>
  </r>
  <r>
    <x v="1"/>
    <x v="116"/>
    <x v="11"/>
    <s v="55010"/>
    <s v="5188000"/>
    <x v="1"/>
    <x v="0"/>
    <s v="MOTOR POOL ER R SERVICE"/>
    <s v="50000-PROGRAM EXPENDITURE BUDGET"/>
    <s v="55000-INTRAGOVERNMENTAL SERVICES"/>
    <m/>
    <n v="0"/>
    <n v="0"/>
    <n v="54"/>
    <n v="0"/>
    <n v="-54"/>
    <s v="N/A"/>
    <n v="0"/>
    <n v="0"/>
    <n v="0"/>
    <n v="0"/>
    <n v="0"/>
    <n v="0"/>
    <n v="0"/>
    <n v="0"/>
    <n v="0"/>
    <n v="54"/>
    <n v="0"/>
    <n v="0"/>
    <n v="0"/>
    <s v="OIRM CAPITAL PROJECTS"/>
    <x v="116"/>
    <s v="OIRM CAPITAL PROJECTS"/>
    <s v="DATA PROCESSING"/>
  </r>
  <r>
    <x v="1"/>
    <x v="116"/>
    <x v="11"/>
    <s v="55023"/>
    <s v="5188000"/>
    <x v="1"/>
    <x v="0"/>
    <s v="ITS NEW DEVELOPMENT"/>
    <s v="50000-PROGRAM EXPENDITURE BUDGET"/>
    <s v="55000-INTRAGOVERNMENTAL SERVICES"/>
    <m/>
    <n v="0"/>
    <n v="0"/>
    <n v="57063.48"/>
    <n v="0"/>
    <n v="-57063.48"/>
    <s v="N/A"/>
    <n v="0"/>
    <n v="0"/>
    <n v="0"/>
    <n v="0"/>
    <n v="0"/>
    <n v="0"/>
    <n v="31590.720000000001"/>
    <n v="0"/>
    <n v="0"/>
    <n v="17575.080000000002"/>
    <n v="0"/>
    <n v="7897.68"/>
    <n v="0"/>
    <s v="OIRM CAPITAL PROJECTS"/>
    <x v="116"/>
    <s v="OIRM CAPITAL PROJECTS"/>
    <s v="DATA PROCESSING"/>
  </r>
  <r>
    <x v="1"/>
    <x v="116"/>
    <x v="2"/>
    <s v="52202"/>
    <s v="5188000"/>
    <x v="1"/>
    <x v="0"/>
    <s v="SUPPLIES MISCELLANEOUS"/>
    <s v="50000-PROGRAM EXPENDITURE BUDGET"/>
    <s v="52000-SUPPLIES"/>
    <m/>
    <n v="0"/>
    <n v="0"/>
    <n v="-125"/>
    <n v="0"/>
    <n v="125"/>
    <s v="N/A"/>
    <n v="0"/>
    <n v="0"/>
    <n v="0"/>
    <n v="0"/>
    <n v="0"/>
    <n v="0"/>
    <n v="0"/>
    <n v="0"/>
    <n v="0"/>
    <n v="0"/>
    <n v="0"/>
    <n v="0"/>
    <n v="-125"/>
    <s v="OIRM CAPITAL PROJECTS"/>
    <x v="116"/>
    <s v="GAAP ADJUSTMENTS"/>
    <s v="DATA PROCESSING"/>
  </r>
  <r>
    <x v="1"/>
    <x v="116"/>
    <x v="2"/>
    <s v="53104"/>
    <s v="5188000"/>
    <x v="1"/>
    <x v="0"/>
    <s v="CONSULTANT SERVICES"/>
    <s v="50000-PROGRAM EXPENDITURE BUDGET"/>
    <s v="53000-SERVICES-OTHER CHARGES"/>
    <m/>
    <n v="0"/>
    <n v="0"/>
    <n v="-109364"/>
    <n v="0"/>
    <n v="109364"/>
    <s v="N/A"/>
    <n v="0"/>
    <n v="0"/>
    <n v="0"/>
    <n v="0"/>
    <n v="0"/>
    <n v="0"/>
    <n v="0"/>
    <n v="0"/>
    <n v="0"/>
    <n v="0"/>
    <n v="0"/>
    <n v="0"/>
    <n v="-109364"/>
    <s v="OIRM CAPITAL PROJECTS"/>
    <x v="116"/>
    <s v="GAAP ADJUSTMENTS"/>
    <s v="DATA PROCESSING"/>
  </r>
  <r>
    <x v="1"/>
    <x v="116"/>
    <x v="2"/>
    <s v="55010"/>
    <s v="5188000"/>
    <x v="1"/>
    <x v="0"/>
    <s v="MOTOR POOL ER R SERVICE"/>
    <s v="50000-PROGRAM EXPENDITURE BUDGET"/>
    <s v="55000-INTRAGOVERNMENTAL SERVICES"/>
    <m/>
    <n v="0"/>
    <n v="0"/>
    <n v="-54"/>
    <n v="0"/>
    <n v="54"/>
    <s v="N/A"/>
    <n v="0"/>
    <n v="0"/>
    <n v="0"/>
    <n v="0"/>
    <n v="0"/>
    <n v="0"/>
    <n v="0"/>
    <n v="0"/>
    <n v="0"/>
    <n v="0"/>
    <n v="0"/>
    <n v="0"/>
    <n v="-54"/>
    <s v="OIRM CAPITAL PROJECTS"/>
    <x v="116"/>
    <s v="GAAP ADJUSTMENTS"/>
    <s v="DATA PROCESSING"/>
  </r>
  <r>
    <x v="1"/>
    <x v="116"/>
    <x v="2"/>
    <s v="55023"/>
    <s v="5188000"/>
    <x v="1"/>
    <x v="0"/>
    <s v="ITS NEW DEVELOPMENT"/>
    <s v="50000-PROGRAM EXPENDITURE BUDGET"/>
    <s v="55000-INTRAGOVERNMENTAL SERVICES"/>
    <m/>
    <n v="0"/>
    <n v="0"/>
    <n v="-57063.48"/>
    <n v="0"/>
    <n v="57063.48"/>
    <s v="N/A"/>
    <n v="0"/>
    <n v="0"/>
    <n v="0"/>
    <n v="0"/>
    <n v="0"/>
    <n v="0"/>
    <n v="0"/>
    <n v="0"/>
    <n v="0"/>
    <n v="0"/>
    <n v="0"/>
    <n v="0"/>
    <n v="-57063.48"/>
    <s v="OIRM CAPITAL PROJECTS"/>
    <x v="116"/>
    <s v="GAAP ADJUSTMENTS"/>
    <s v="DATA PROCESSING"/>
  </r>
  <r>
    <x v="1"/>
    <x v="117"/>
    <x v="11"/>
    <s v="39796"/>
    <s v="0000000"/>
    <x v="1"/>
    <x v="1"/>
    <s v="CONTRIB OTHER FUNDS"/>
    <s v="R3000-REVENUE"/>
    <s v="R3900-OTHER FINANCING SOURCES"/>
    <m/>
    <n v="0"/>
    <n v="0"/>
    <n v="-265043"/>
    <n v="0"/>
    <n v="265043"/>
    <s v="N/A"/>
    <n v="0"/>
    <n v="0"/>
    <n v="0"/>
    <n v="0"/>
    <n v="0"/>
    <n v="0"/>
    <n v="0"/>
    <n v="0"/>
    <n v="0"/>
    <n v="-265043"/>
    <n v="0"/>
    <n v="0"/>
    <n v="0"/>
    <s v="OIRM CAPITAL PROJECTS"/>
    <x v="117"/>
    <s v="OIRM CAPITAL PROJECTS"/>
    <s v="Default"/>
  </r>
  <r>
    <x v="1"/>
    <x v="117"/>
    <x v="11"/>
    <s v="52189"/>
    <s v="5188000"/>
    <x v="1"/>
    <x v="0"/>
    <s v="SOFTWARE NONCAP"/>
    <s v="50000-PROGRAM EXPENDITURE BUDGET"/>
    <s v="52000-SUPPLIES"/>
    <m/>
    <n v="0"/>
    <n v="0"/>
    <n v="6355.01"/>
    <n v="0"/>
    <n v="-6355.01"/>
    <s v="N/A"/>
    <n v="0"/>
    <n v="0"/>
    <n v="0"/>
    <n v="0"/>
    <n v="0"/>
    <n v="0"/>
    <n v="0"/>
    <n v="0"/>
    <n v="0"/>
    <n v="0"/>
    <n v="0"/>
    <n v="6355.01"/>
    <n v="0"/>
    <s v="OIRM CAPITAL PROJECTS"/>
    <x v="117"/>
    <s v="OIRM CAPITAL PROJECTS"/>
    <s v="DATA PROCESSING"/>
  </r>
  <r>
    <x v="1"/>
    <x v="117"/>
    <x v="11"/>
    <s v="52215"/>
    <s v="5188000"/>
    <x v="1"/>
    <x v="0"/>
    <s v="SUPPLIES BOOKS SUBSCRIPTIONS"/>
    <s v="50000-PROGRAM EXPENDITURE BUDGET"/>
    <s v="52000-SUPPLIES"/>
    <m/>
    <n v="0"/>
    <n v="0"/>
    <n v="847.48"/>
    <n v="0"/>
    <n v="-847.48"/>
    <s v="N/A"/>
    <n v="0"/>
    <n v="0"/>
    <n v="0"/>
    <n v="0"/>
    <n v="0"/>
    <n v="0"/>
    <n v="0"/>
    <n v="0"/>
    <n v="0"/>
    <n v="0"/>
    <n v="0"/>
    <n v="847.48"/>
    <n v="0"/>
    <s v="OIRM CAPITAL PROJECTS"/>
    <x v="117"/>
    <s v="OIRM CAPITAL PROJECTS"/>
    <s v="DATA PROCESSING"/>
  </r>
  <r>
    <x v="1"/>
    <x v="117"/>
    <x v="11"/>
    <s v="53104"/>
    <s v="5188000"/>
    <x v="1"/>
    <x v="0"/>
    <s v="CONSULTANT SERVICES"/>
    <s v="50000-PROGRAM EXPENDITURE BUDGET"/>
    <s v="53000-SERVICES-OTHER CHARGES"/>
    <m/>
    <n v="0"/>
    <n v="0"/>
    <n v="0"/>
    <n v="7845"/>
    <n v="-7845"/>
    <s v="N/A"/>
    <n v="0"/>
    <n v="0"/>
    <n v="0"/>
    <n v="0"/>
    <n v="0"/>
    <n v="0"/>
    <n v="0"/>
    <n v="0"/>
    <n v="0"/>
    <n v="0"/>
    <n v="0"/>
    <n v="0"/>
    <n v="0"/>
    <s v="OIRM CAPITAL PROJECTS"/>
    <x v="117"/>
    <s v="OIRM CAPITAL PROJECTS"/>
    <s v="DATA PROCESSING"/>
  </r>
  <r>
    <x v="1"/>
    <x v="117"/>
    <x v="11"/>
    <s v="55023"/>
    <s v="5188000"/>
    <x v="1"/>
    <x v="0"/>
    <s v="ITS NEW DEVELOPMENT"/>
    <s v="50000-PROGRAM EXPENDITURE BUDGET"/>
    <s v="55000-INTRAGOVERNMENTAL SERVICES"/>
    <m/>
    <n v="0"/>
    <n v="0"/>
    <n v="43455.74"/>
    <n v="0"/>
    <n v="-43455.74"/>
    <s v="N/A"/>
    <n v="0"/>
    <n v="0"/>
    <n v="0"/>
    <n v="0"/>
    <n v="0"/>
    <n v="0"/>
    <n v="11846.52"/>
    <n v="0"/>
    <n v="0"/>
    <n v="7897.68"/>
    <n v="0"/>
    <n v="23711.54"/>
    <n v="0"/>
    <s v="OIRM CAPITAL PROJECTS"/>
    <x v="117"/>
    <s v="OIRM CAPITAL PROJECTS"/>
    <s v="DATA PROCESSING"/>
  </r>
  <r>
    <x v="1"/>
    <x v="117"/>
    <x v="2"/>
    <s v="52189"/>
    <s v="5188000"/>
    <x v="1"/>
    <x v="0"/>
    <s v="SOFTWARE NONCAP"/>
    <s v="50000-PROGRAM EXPENDITURE BUDGET"/>
    <s v="52000-SUPPLIES"/>
    <m/>
    <n v="0"/>
    <n v="0"/>
    <n v="-6355.01"/>
    <n v="0"/>
    <n v="6355.01"/>
    <s v="N/A"/>
    <n v="0"/>
    <n v="0"/>
    <n v="0"/>
    <n v="0"/>
    <n v="0"/>
    <n v="0"/>
    <n v="0"/>
    <n v="0"/>
    <n v="0"/>
    <n v="0"/>
    <n v="0"/>
    <n v="0"/>
    <n v="-6355.01"/>
    <s v="OIRM CAPITAL PROJECTS"/>
    <x v="117"/>
    <s v="GAAP ADJUSTMENTS"/>
    <s v="DATA PROCESSING"/>
  </r>
  <r>
    <x v="1"/>
    <x v="117"/>
    <x v="2"/>
    <s v="52215"/>
    <s v="5188000"/>
    <x v="1"/>
    <x v="0"/>
    <s v="SUPPLIES BOOKS SUBSCRIPTIONS"/>
    <s v="50000-PROGRAM EXPENDITURE BUDGET"/>
    <s v="52000-SUPPLIES"/>
    <m/>
    <n v="0"/>
    <n v="0"/>
    <n v="-847.48"/>
    <n v="0"/>
    <n v="847.48"/>
    <s v="N/A"/>
    <n v="0"/>
    <n v="0"/>
    <n v="0"/>
    <n v="0"/>
    <n v="0"/>
    <n v="0"/>
    <n v="0"/>
    <n v="0"/>
    <n v="0"/>
    <n v="0"/>
    <n v="0"/>
    <n v="0"/>
    <n v="-847.48"/>
    <s v="OIRM CAPITAL PROJECTS"/>
    <x v="117"/>
    <s v="GAAP ADJUSTMENTS"/>
    <s v="DATA PROCESSING"/>
  </r>
  <r>
    <x v="1"/>
    <x v="117"/>
    <x v="2"/>
    <s v="55023"/>
    <s v="5188000"/>
    <x v="1"/>
    <x v="0"/>
    <s v="ITS NEW DEVELOPMENT"/>
    <s v="50000-PROGRAM EXPENDITURE BUDGET"/>
    <s v="55000-INTRAGOVERNMENTAL SERVICES"/>
    <m/>
    <n v="0"/>
    <n v="0"/>
    <n v="-43455.74"/>
    <n v="0"/>
    <n v="43455.74"/>
    <s v="N/A"/>
    <n v="0"/>
    <n v="0"/>
    <n v="0"/>
    <n v="0"/>
    <n v="0"/>
    <n v="0"/>
    <n v="0"/>
    <n v="0"/>
    <n v="0"/>
    <n v="0"/>
    <n v="0"/>
    <n v="0"/>
    <n v="-43455.74"/>
    <s v="OIRM CAPITAL PROJECTS"/>
    <x v="117"/>
    <s v="GAAP ADJUSTMENTS"/>
    <s v="DATA PROCESSING"/>
  </r>
  <r>
    <x v="1"/>
    <x v="118"/>
    <x v="32"/>
    <s v="39796"/>
    <s v="0000000"/>
    <x v="1"/>
    <x v="1"/>
    <s v="CONTRIB OTHER FUNDS"/>
    <s v="R3000-REVENUE"/>
    <s v="R3900-OTHER FINANCING SOURCES"/>
    <m/>
    <n v="0"/>
    <n v="0"/>
    <n v="-40006.44"/>
    <n v="0"/>
    <n v="40006.44"/>
    <s v="N/A"/>
    <n v="0"/>
    <n v="0"/>
    <n v="0"/>
    <n v="0"/>
    <n v="0"/>
    <n v="0"/>
    <n v="0"/>
    <n v="0"/>
    <n v="0"/>
    <n v="0"/>
    <n v="0"/>
    <n v="-40006.44"/>
    <n v="0"/>
    <s v="OIRM CAPITAL PROJECTS"/>
    <x v="118"/>
    <s v="KCIT DES RISK MGMT IT CAPITAL"/>
    <s v="Default"/>
  </r>
  <r>
    <x v="1"/>
    <x v="118"/>
    <x v="32"/>
    <s v="53104"/>
    <s v="5188000"/>
    <x v="1"/>
    <x v="0"/>
    <s v="CONSULTANT SERVICES"/>
    <s v="50000-PROGRAM EXPENDITURE BUDGET"/>
    <s v="53000-SERVICES-OTHER CHARGES"/>
    <m/>
    <n v="0"/>
    <n v="0"/>
    <n v="12364.56"/>
    <n v="0"/>
    <n v="-12364.56"/>
    <s v="N/A"/>
    <n v="0"/>
    <n v="0"/>
    <n v="0"/>
    <n v="0"/>
    <n v="0"/>
    <n v="0"/>
    <n v="7785.26"/>
    <n v="0"/>
    <n v="0"/>
    <n v="4579.3"/>
    <n v="0"/>
    <n v="0"/>
    <n v="0"/>
    <s v="OIRM CAPITAL PROJECTS"/>
    <x v="118"/>
    <s v="KCIT DES RISK MGMT IT CAPITAL"/>
    <s v="DATA PROCESSING"/>
  </r>
  <r>
    <x v="1"/>
    <x v="118"/>
    <x v="32"/>
    <s v="55023"/>
    <s v="5188000"/>
    <x v="1"/>
    <x v="0"/>
    <s v="ITS NEW DEVELOPMENT"/>
    <s v="50000-PROGRAM EXPENDITURE BUDGET"/>
    <s v="55000-INTRAGOVERNMENTAL SERVICES"/>
    <m/>
    <n v="0"/>
    <n v="0"/>
    <n v="27641.88"/>
    <n v="0"/>
    <n v="-27641.88"/>
    <s v="N/A"/>
    <n v="0"/>
    <n v="0"/>
    <n v="0"/>
    <n v="0"/>
    <n v="0"/>
    <n v="0"/>
    <n v="23693.040000000001"/>
    <n v="0"/>
    <n v="0"/>
    <n v="3948.84"/>
    <n v="0"/>
    <n v="0"/>
    <n v="0"/>
    <s v="OIRM CAPITAL PROJECTS"/>
    <x v="118"/>
    <s v="KCIT DES RISK MGMT IT CAPITAL"/>
    <s v="DATA PROCESSING"/>
  </r>
  <r>
    <x v="1"/>
    <x v="118"/>
    <x v="2"/>
    <s v="53104"/>
    <s v="5188000"/>
    <x v="1"/>
    <x v="0"/>
    <s v="CONSULTANT SERVICES"/>
    <s v="50000-PROGRAM EXPENDITURE BUDGET"/>
    <s v="53000-SERVICES-OTHER CHARGES"/>
    <m/>
    <n v="0"/>
    <n v="0"/>
    <n v="-12364.56"/>
    <n v="0"/>
    <n v="12364.56"/>
    <s v="N/A"/>
    <n v="0"/>
    <n v="0"/>
    <n v="0"/>
    <n v="0"/>
    <n v="0"/>
    <n v="0"/>
    <n v="0"/>
    <n v="0"/>
    <n v="0"/>
    <n v="0"/>
    <n v="0"/>
    <n v="0"/>
    <n v="-12364.56"/>
    <s v="OIRM CAPITAL PROJECTS"/>
    <x v="118"/>
    <s v="GAAP ADJUSTMENTS"/>
    <s v="DATA PROCESSING"/>
  </r>
  <r>
    <x v="1"/>
    <x v="118"/>
    <x v="2"/>
    <s v="55023"/>
    <s v="5188000"/>
    <x v="1"/>
    <x v="0"/>
    <s v="ITS NEW DEVELOPMENT"/>
    <s v="50000-PROGRAM EXPENDITURE BUDGET"/>
    <s v="55000-INTRAGOVERNMENTAL SERVICES"/>
    <m/>
    <n v="0"/>
    <n v="0"/>
    <n v="-27641.88"/>
    <n v="0"/>
    <n v="27641.88"/>
    <s v="N/A"/>
    <n v="0"/>
    <n v="0"/>
    <n v="0"/>
    <n v="0"/>
    <n v="0"/>
    <n v="0"/>
    <n v="0"/>
    <n v="0"/>
    <n v="0"/>
    <n v="0"/>
    <n v="0"/>
    <n v="0"/>
    <n v="-27641.88"/>
    <s v="OIRM CAPITAL PROJECTS"/>
    <x v="118"/>
    <s v="GAAP ADJUSTMENTS"/>
    <s v="DATA PROCESSING"/>
  </r>
  <r>
    <x v="1"/>
    <x v="119"/>
    <x v="21"/>
    <s v="39780"/>
    <s v="0000000"/>
    <x v="0"/>
    <x v="1"/>
    <s v="CONTRIB CURRENT EXPENSE"/>
    <s v="R3000-REVENUE"/>
    <s v="R3900-OTHER FINANCING SOURCES"/>
    <m/>
    <n v="0"/>
    <n v="0"/>
    <n v="-204000"/>
    <n v="0"/>
    <n v="204000"/>
    <s v="N/A"/>
    <n v="0"/>
    <n v="0"/>
    <n v="0"/>
    <n v="0"/>
    <n v="0"/>
    <n v="0"/>
    <n v="0"/>
    <n v="0"/>
    <n v="0"/>
    <n v="0"/>
    <n v="0"/>
    <n v="-204000"/>
    <n v="0"/>
    <s v="OIRM CAPITAL PROJECTS"/>
    <x v="119"/>
    <s v="OIRM DJA IT CAPITAL"/>
    <s v="Default"/>
  </r>
  <r>
    <x v="1"/>
    <x v="119"/>
    <x v="21"/>
    <s v="39780"/>
    <s v="0000000"/>
    <x v="1"/>
    <x v="1"/>
    <s v="CONTRIB CURRENT EXPENSE"/>
    <s v="R3000-REVENUE"/>
    <s v="R3900-OTHER FINANCING SOURCES"/>
    <m/>
    <n v="0"/>
    <n v="0"/>
    <n v="0"/>
    <n v="0"/>
    <n v="0"/>
    <s v="N/A"/>
    <n v="0"/>
    <n v="0"/>
    <n v="0"/>
    <n v="0"/>
    <n v="0"/>
    <n v="0"/>
    <n v="0"/>
    <n v="0"/>
    <n v="0"/>
    <n v="0"/>
    <n v="0"/>
    <n v="0"/>
    <n v="0"/>
    <s v="OIRM CAPITAL PROJECTS"/>
    <x v="119"/>
    <s v="OIRM DJA IT CAPITAL"/>
    <s v="Default"/>
  </r>
  <r>
    <x v="1"/>
    <x v="119"/>
    <x v="21"/>
    <s v="53812"/>
    <s v="5188000"/>
    <x v="1"/>
    <x v="0"/>
    <s v="LICENSES FEES"/>
    <s v="50000-PROGRAM EXPENDITURE BUDGET"/>
    <s v="53000-SERVICES-OTHER CHARGES"/>
    <m/>
    <n v="0"/>
    <n v="0"/>
    <n v="15688.74"/>
    <n v="0"/>
    <n v="-15688.74"/>
    <s v="N/A"/>
    <n v="0"/>
    <n v="0"/>
    <n v="0"/>
    <n v="0"/>
    <n v="0"/>
    <n v="0"/>
    <n v="0"/>
    <n v="0"/>
    <n v="0"/>
    <n v="15688.74"/>
    <n v="0"/>
    <n v="0"/>
    <n v="0"/>
    <s v="OIRM CAPITAL PROJECTS"/>
    <x v="119"/>
    <s v="OIRM DJA IT CAPITAL"/>
    <s v="DATA PROCESSING"/>
  </r>
  <r>
    <x v="1"/>
    <x v="119"/>
    <x v="21"/>
    <s v="56740"/>
    <s v="5188000"/>
    <x v="1"/>
    <x v="0"/>
    <s v="EDP EQUIPMENT"/>
    <s v="50000-PROGRAM EXPENDITURE BUDGET"/>
    <s v="56000-CAPITAL OUTLAY"/>
    <m/>
    <n v="0"/>
    <n v="0"/>
    <n v="203999.97"/>
    <n v="0"/>
    <n v="-203999.97"/>
    <s v="N/A"/>
    <n v="0"/>
    <n v="0"/>
    <n v="0"/>
    <n v="0"/>
    <n v="0"/>
    <n v="0"/>
    <n v="0"/>
    <n v="0"/>
    <n v="0"/>
    <n v="0"/>
    <n v="0"/>
    <n v="203999.97"/>
    <n v="0"/>
    <s v="OIRM CAPITAL PROJECTS"/>
    <x v="119"/>
    <s v="OIRM DJA IT CAPITAL"/>
    <s v="DATA PROCESSING"/>
  </r>
  <r>
    <x v="1"/>
    <x v="119"/>
    <x v="2"/>
    <s v="53812"/>
    <s v="5188000"/>
    <x v="1"/>
    <x v="0"/>
    <s v="LICENSES FEES"/>
    <s v="50000-PROGRAM EXPENDITURE BUDGET"/>
    <s v="53000-SERVICES-OTHER CHARGES"/>
    <m/>
    <n v="0"/>
    <n v="0"/>
    <n v="-15688.74"/>
    <n v="0"/>
    <n v="15688.74"/>
    <s v="N/A"/>
    <n v="0"/>
    <n v="0"/>
    <n v="0"/>
    <n v="0"/>
    <n v="0"/>
    <n v="0"/>
    <n v="0"/>
    <n v="0"/>
    <n v="0"/>
    <n v="0"/>
    <n v="0"/>
    <n v="0"/>
    <n v="-15688.74"/>
    <s v="OIRM CAPITAL PROJECTS"/>
    <x v="119"/>
    <s v="GAAP ADJUSTMENTS"/>
    <s v="DATA PROCESSING"/>
  </r>
  <r>
    <x v="2"/>
    <x v="0"/>
    <x v="0"/>
    <s v="24206"/>
    <s v="0000000"/>
    <x v="1"/>
    <x v="0"/>
    <s v="TRANSFERS OUT"/>
    <s v="BS240-TREASURERS DISBURSEMENTS"/>
    <s v="B2420-TREASURERS DISBURSEMENTS"/>
    <m/>
    <n v="0"/>
    <n v="0"/>
    <n v="0"/>
    <n v="0"/>
    <n v="0"/>
    <s v="N/A"/>
    <n v="0"/>
    <n v="0"/>
    <n v="0"/>
    <n v="0"/>
    <n v="0"/>
    <n v="0"/>
    <n v="0"/>
    <n v="0"/>
    <n v="0"/>
    <n v="0"/>
    <n v="369.34000000000003"/>
    <n v="184.72"/>
    <n v="-554.06000000000006"/>
    <s v="ITS CAPITAL"/>
    <x v="0"/>
    <s v="DEFAULT"/>
    <s v="Default"/>
  </r>
  <r>
    <x v="2"/>
    <x v="0"/>
    <x v="25"/>
    <s v="36111"/>
    <s v="0000000"/>
    <x v="0"/>
    <x v="1"/>
    <s v="INVESTMENT INTEREST GROSS"/>
    <s v="R3000-REVENUE"/>
    <s v="R3600-MISCELLANEOUS REVENUE"/>
    <m/>
    <n v="0"/>
    <n v="0"/>
    <n v="-58354.450000000004"/>
    <n v="0"/>
    <n v="58354.450000000004"/>
    <s v="N/A"/>
    <n v="-185.02"/>
    <n v="0"/>
    <n v="0"/>
    <n v="-488.43"/>
    <n v="-7610.32"/>
    <n v="-6658.84"/>
    <n v="-7148.09"/>
    <n v="-7253.95"/>
    <n v="-6283.7"/>
    <n v="-6178.07"/>
    <n v="-5606.85"/>
    <n v="-5228.9400000000005"/>
    <n v="-5712.24"/>
    <s v="ITS CAPITAL"/>
    <x v="0"/>
    <s v="ITS CAPITAL"/>
    <s v="Default"/>
  </r>
  <r>
    <x v="2"/>
    <x v="0"/>
    <x v="25"/>
    <s v="36111"/>
    <s v="0000000"/>
    <x v="1"/>
    <x v="1"/>
    <s v="INVESTMENT INTEREST GROSS"/>
    <s v="R3000-REVENUE"/>
    <s v="R3600-MISCELLANEOUS REVENUE"/>
    <m/>
    <n v="0"/>
    <n v="0"/>
    <n v="-47667.51"/>
    <n v="0"/>
    <n v="47667.51"/>
    <s v="N/A"/>
    <n v="-5712.24"/>
    <n v="-4998.04"/>
    <n v="972.33"/>
    <n v="-4753.3100000000004"/>
    <n v="-4890.46"/>
    <n v="-8575.26"/>
    <n v="271.19"/>
    <n v="-3994.87"/>
    <n v="-3839.33"/>
    <n v="-3827.86"/>
    <n v="-2990.21"/>
    <n v="-2586.83"/>
    <n v="-2742.62"/>
    <s v="ITS CAPITAL"/>
    <x v="0"/>
    <s v="ITS CAPITAL"/>
    <s v="Default"/>
  </r>
  <r>
    <x v="2"/>
    <x v="0"/>
    <x v="25"/>
    <s v="36117"/>
    <s v="0000000"/>
    <x v="0"/>
    <x v="1"/>
    <s v="CASH MANAGEMENT SVCS FEE"/>
    <s v="R3000-REVENUE"/>
    <s v="R3600-MISCELLANEOUS REVENUE"/>
    <m/>
    <n v="0"/>
    <n v="0"/>
    <n v="875.34"/>
    <n v="0"/>
    <n v="-875.34"/>
    <s v="N/A"/>
    <n v="2.7800000000000002"/>
    <n v="0"/>
    <n v="0"/>
    <n v="7.32"/>
    <n v="114.14"/>
    <n v="99.89"/>
    <n v="107.27"/>
    <n v="108.82000000000001"/>
    <n v="94.24"/>
    <n v="92.72"/>
    <n v="84.05"/>
    <n v="78.430000000000007"/>
    <n v="85.68"/>
    <s v="ITS CAPITAL"/>
    <x v="0"/>
    <s v="ITS CAPITAL"/>
    <s v="Default"/>
  </r>
  <r>
    <x v="2"/>
    <x v="0"/>
    <x v="25"/>
    <s v="36117"/>
    <s v="0000000"/>
    <x v="1"/>
    <x v="1"/>
    <s v="CASH MANAGEMENT SVCS FEE"/>
    <s v="R3000-REVENUE"/>
    <s v="R3600-MISCELLANEOUS REVENUE"/>
    <m/>
    <n v="0"/>
    <n v="0"/>
    <n v="715.01"/>
    <n v="0"/>
    <n v="-715.01"/>
    <s v="N/A"/>
    <n v="85.68"/>
    <n v="74.98"/>
    <n v="-14.620000000000001"/>
    <n v="71.320000000000007"/>
    <n v="73.34"/>
    <n v="128.66"/>
    <n v="-4.0600000000000005"/>
    <n v="59.89"/>
    <n v="57.620000000000005"/>
    <n v="57.43"/>
    <n v="44.84"/>
    <n v="38.800000000000004"/>
    <n v="41.13"/>
    <s v="ITS CAPITAL"/>
    <x v="0"/>
    <s v="ITS CAPITAL"/>
    <s v="Default"/>
  </r>
  <r>
    <x v="2"/>
    <x v="0"/>
    <x v="25"/>
    <s v="36118"/>
    <s v="0000000"/>
    <x v="0"/>
    <x v="1"/>
    <s v="INVEST SERVICE FEE POOL"/>
    <s v="R3000-REVENUE"/>
    <s v="R3600-MISCELLANEOUS REVENUE"/>
    <m/>
    <n v="0"/>
    <n v="0"/>
    <n v="3295.55"/>
    <n v="0"/>
    <n v="-3295.55"/>
    <s v="N/A"/>
    <n v="11.28"/>
    <n v="0"/>
    <n v="0"/>
    <n v="33.42"/>
    <n v="526.32000000000005"/>
    <n v="532.16"/>
    <n v="490.78000000000003"/>
    <n v="482.72"/>
    <n v="-431.88"/>
    <n v="432.1"/>
    <n v="419.65000000000003"/>
    <n v="400.73"/>
    <n v="398.27"/>
    <s v="ITS CAPITAL"/>
    <x v="0"/>
    <s v="ITS CAPITAL"/>
    <s v="Default"/>
  </r>
  <r>
    <x v="2"/>
    <x v="0"/>
    <x v="25"/>
    <s v="36118"/>
    <s v="0000000"/>
    <x v="1"/>
    <x v="1"/>
    <s v="INVEST SERVICE FEE POOL"/>
    <s v="R3000-REVENUE"/>
    <s v="R3600-MISCELLANEOUS REVENUE"/>
    <m/>
    <n v="0"/>
    <n v="0"/>
    <n v="306.10000000000002"/>
    <n v="0"/>
    <n v="-306.10000000000002"/>
    <s v="N/A"/>
    <n v="398.27"/>
    <n v="378.14"/>
    <n v="-73.58"/>
    <n v="349.63"/>
    <n v="329.07"/>
    <n v="-2080.14"/>
    <n v="-32.700000000000003"/>
    <n v="277.62"/>
    <n v="183.97"/>
    <n v="172.36"/>
    <n v="143.54"/>
    <n v="131.08000000000001"/>
    <n v="128.84"/>
    <s v="ITS CAPITAL"/>
    <x v="0"/>
    <s v="ITS CAPITAL"/>
    <s v="Default"/>
  </r>
  <r>
    <x v="2"/>
    <x v="0"/>
    <x v="25"/>
    <s v="36129"/>
    <s v="0000000"/>
    <x v="0"/>
    <x v="1"/>
    <s v="REALIZED LOSS-IMPAIRINV"/>
    <s v="R3000-REVENUE"/>
    <s v="R3600-MISCELLANEOUS REVENUE"/>
    <m/>
    <n v="0"/>
    <n v="0"/>
    <n v="0"/>
    <n v="0"/>
    <n v="0"/>
    <s v="N/A"/>
    <n v="0"/>
    <n v="0"/>
    <n v="0"/>
    <n v="0"/>
    <n v="0"/>
    <n v="0"/>
    <n v="0"/>
    <n v="0"/>
    <n v="0"/>
    <n v="0"/>
    <n v="0"/>
    <n v="0"/>
    <n v="0"/>
    <s v="ITS CAPITAL"/>
    <x v="0"/>
    <s v="ITS CAPITAL"/>
    <s v="Default"/>
  </r>
  <r>
    <x v="2"/>
    <x v="0"/>
    <x v="25"/>
    <s v="36129"/>
    <s v="0000000"/>
    <x v="1"/>
    <x v="1"/>
    <s v="REALIZED LOSS-IMPAIRINV"/>
    <s v="R3000-REVENUE"/>
    <s v="R3600-MISCELLANEOUS REVENUE"/>
    <m/>
    <n v="0"/>
    <n v="0"/>
    <n v="0"/>
    <n v="0"/>
    <n v="0"/>
    <s v="N/A"/>
    <n v="0"/>
    <n v="0"/>
    <n v="0"/>
    <n v="0"/>
    <n v="0"/>
    <n v="0"/>
    <n v="0"/>
    <n v="0"/>
    <n v="0"/>
    <n v="0"/>
    <n v="0"/>
    <n v="0"/>
    <n v="0"/>
    <s v="ITS CAPITAL"/>
    <x v="0"/>
    <s v="ITS CAPITAL"/>
    <s v="Default"/>
  </r>
  <r>
    <x v="2"/>
    <x v="0"/>
    <x v="25"/>
    <s v="36131"/>
    <s v="0000000"/>
    <x v="0"/>
    <x v="1"/>
    <s v="REALIZED GAIN LOSS INVEST"/>
    <s v="R3000-REVENUE"/>
    <s v="R3600-MISCELLANEOUS REVENUE"/>
    <m/>
    <n v="0"/>
    <n v="0"/>
    <n v="0"/>
    <n v="0"/>
    <n v="0"/>
    <s v="N/A"/>
    <n v="0"/>
    <n v="0"/>
    <n v="0"/>
    <n v="0"/>
    <n v="0"/>
    <n v="0"/>
    <n v="0"/>
    <n v="0"/>
    <n v="0"/>
    <n v="0"/>
    <n v="0"/>
    <n v="0"/>
    <n v="0"/>
    <s v="ITS CAPITAL"/>
    <x v="0"/>
    <s v="ITS CAPITAL"/>
    <s v="Default"/>
  </r>
  <r>
    <x v="2"/>
    <x v="0"/>
    <x v="25"/>
    <s v="36131"/>
    <s v="0000000"/>
    <x v="1"/>
    <x v="1"/>
    <s v="REALIZED GAIN LOSS INVEST"/>
    <s v="R3000-REVENUE"/>
    <s v="R3600-MISCELLANEOUS REVENUE"/>
    <m/>
    <n v="0"/>
    <n v="0"/>
    <n v="0"/>
    <n v="0"/>
    <n v="0"/>
    <s v="N/A"/>
    <n v="0"/>
    <n v="0"/>
    <n v="0"/>
    <n v="0"/>
    <n v="0"/>
    <n v="0"/>
    <n v="0"/>
    <n v="0"/>
    <n v="0"/>
    <n v="0"/>
    <n v="0"/>
    <n v="0"/>
    <n v="0"/>
    <s v="ITS CAPITAL"/>
    <x v="0"/>
    <s v="ITS CAPITAL"/>
    <s v="Default"/>
  </r>
  <r>
    <x v="2"/>
    <x v="0"/>
    <x v="25"/>
    <s v="36134"/>
    <s v="0000000"/>
    <x v="0"/>
    <x v="1"/>
    <s v="UNREALIZED LOSS IMPAIRED INVESTMENT"/>
    <s v="R3000-REVENUE"/>
    <s v="R3600-MISCELLANEOUS REVENUE"/>
    <m/>
    <n v="0"/>
    <n v="0"/>
    <n v="-5937.11"/>
    <n v="0"/>
    <n v="5937.11"/>
    <s v="N/A"/>
    <n v="0"/>
    <n v="0"/>
    <n v="0"/>
    <n v="-18819.87"/>
    <n v="0"/>
    <n v="0"/>
    <n v="0"/>
    <n v="0"/>
    <n v="0"/>
    <n v="0"/>
    <n v="0"/>
    <n v="12882.76"/>
    <n v="0"/>
    <s v="ITS CAPITAL"/>
    <x v="0"/>
    <s v="ITS CAPITAL"/>
    <s v="Default"/>
  </r>
  <r>
    <x v="2"/>
    <x v="0"/>
    <x v="25"/>
    <s v="36134"/>
    <s v="0000000"/>
    <x v="1"/>
    <x v="1"/>
    <s v="UNREALIZED LOSS IMPAIRED INVESTMENT"/>
    <s v="R3000-REVENUE"/>
    <s v="R3600-MISCELLANEOUS REVENUE"/>
    <m/>
    <n v="0"/>
    <n v="0"/>
    <n v="-2719.88"/>
    <n v="0"/>
    <n v="2719.88"/>
    <s v="N/A"/>
    <n v="0"/>
    <n v="-12882.76"/>
    <n v="0"/>
    <n v="0"/>
    <n v="0"/>
    <n v="0"/>
    <n v="0"/>
    <n v="0"/>
    <n v="0"/>
    <n v="0"/>
    <n v="0"/>
    <n v="10162.880000000001"/>
    <n v="0"/>
    <s v="ITS CAPITAL"/>
    <x v="0"/>
    <s v="ITS CAPITAL"/>
    <s v="Default"/>
  </r>
  <r>
    <x v="2"/>
    <x v="0"/>
    <x v="25"/>
    <s v="36940"/>
    <s v="0000000"/>
    <x v="0"/>
    <x v="1"/>
    <s v="JUDGMENTS SETTLEMENTS"/>
    <s v="R3000-REVENUE"/>
    <s v="R3600-MISCELLANEOUS REVENUE"/>
    <m/>
    <n v="0"/>
    <n v="0"/>
    <n v="-22904.61"/>
    <n v="0"/>
    <n v="22904.61"/>
    <s v="N/A"/>
    <n v="0"/>
    <n v="0"/>
    <n v="-1715.16"/>
    <n v="0"/>
    <n v="-21188.62"/>
    <n v="0"/>
    <n v="0"/>
    <n v="0"/>
    <n v="-0.83000000000000007"/>
    <n v="0"/>
    <n v="0"/>
    <n v="0"/>
    <n v="0"/>
    <s v="ITS CAPITAL"/>
    <x v="0"/>
    <s v="ITS CAPITAL"/>
    <s v="Default"/>
  </r>
  <r>
    <x v="2"/>
    <x v="0"/>
    <x v="25"/>
    <s v="36940"/>
    <s v="0000000"/>
    <x v="1"/>
    <x v="1"/>
    <s v="JUDGMENTS SETTLEMENTS"/>
    <s v="R3000-REVENUE"/>
    <s v="R3600-MISCELLANEOUS REVENUE"/>
    <m/>
    <n v="0"/>
    <n v="0"/>
    <n v="0"/>
    <n v="0"/>
    <n v="0"/>
    <s v="N/A"/>
    <n v="0"/>
    <n v="0"/>
    <n v="0"/>
    <n v="0"/>
    <n v="0"/>
    <n v="0"/>
    <n v="0"/>
    <n v="0"/>
    <n v="0"/>
    <n v="0"/>
    <n v="0"/>
    <n v="0"/>
    <n v="0"/>
    <s v="ITS CAPITAL"/>
    <x v="0"/>
    <s v="ITS CAPITAL"/>
    <s v="Default"/>
  </r>
  <r>
    <x v="2"/>
    <x v="0"/>
    <x v="25"/>
    <s v="36999"/>
    <s v="0000000"/>
    <x v="0"/>
    <x v="1"/>
    <s v="OTHER MISC REVENUE"/>
    <s v="R3000-REVENUE"/>
    <s v="R3600-MISCELLANEOUS REVENUE"/>
    <m/>
    <n v="0"/>
    <n v="0"/>
    <n v="-7500"/>
    <n v="0"/>
    <n v="7500"/>
    <s v="N/A"/>
    <n v="0"/>
    <n v="0"/>
    <n v="0"/>
    <n v="0"/>
    <n v="0"/>
    <n v="0"/>
    <n v="0"/>
    <n v="0"/>
    <n v="0"/>
    <n v="0"/>
    <n v="0"/>
    <n v="-7500"/>
    <n v="0"/>
    <s v="ITS CAPITAL"/>
    <x v="0"/>
    <s v="ITS CAPITAL"/>
    <s v="Default"/>
  </r>
  <r>
    <x v="2"/>
    <x v="0"/>
    <x v="25"/>
    <s v="36999"/>
    <s v="0000000"/>
    <x v="1"/>
    <x v="1"/>
    <s v="OTHER MISC REVENUE"/>
    <s v="R3000-REVENUE"/>
    <s v="R3600-MISCELLANEOUS REVENUE"/>
    <m/>
    <n v="0"/>
    <n v="0"/>
    <n v="0"/>
    <n v="0"/>
    <n v="0"/>
    <s v="N/A"/>
    <n v="0"/>
    <n v="0"/>
    <n v="0"/>
    <n v="0"/>
    <n v="0"/>
    <n v="0"/>
    <n v="0"/>
    <n v="0"/>
    <n v="0"/>
    <n v="0"/>
    <n v="0"/>
    <n v="0"/>
    <n v="0"/>
    <s v="ITS CAPITAL"/>
    <x v="0"/>
    <s v="ITS CAPITAL"/>
    <s v="Default"/>
  </r>
  <r>
    <x v="2"/>
    <x v="0"/>
    <x v="25"/>
    <s v="39753"/>
    <s v="0000000"/>
    <x v="0"/>
    <x v="1"/>
    <s v="CONTRIB ITS"/>
    <s v="R3000-REVENUE"/>
    <s v="R3900-OTHER FINANCING SOURCES"/>
    <m/>
    <n v="0"/>
    <n v="0"/>
    <n v="0"/>
    <n v="0"/>
    <n v="0"/>
    <s v="N/A"/>
    <n v="0"/>
    <n v="0"/>
    <n v="0"/>
    <n v="0"/>
    <n v="0"/>
    <n v="0"/>
    <n v="-7500"/>
    <n v="0"/>
    <n v="0"/>
    <n v="0"/>
    <n v="0"/>
    <n v="7500"/>
    <n v="0"/>
    <s v="ITS CAPITAL"/>
    <x v="0"/>
    <s v="ITS CAPITAL"/>
    <s v="Default"/>
  </r>
  <r>
    <x v="2"/>
    <x v="0"/>
    <x v="25"/>
    <s v="39753"/>
    <s v="0000000"/>
    <x v="1"/>
    <x v="1"/>
    <s v="CONTRIB ITS"/>
    <s v="R3000-REVENUE"/>
    <s v="R3900-OTHER FINANCING SOURCES"/>
    <m/>
    <n v="0"/>
    <n v="0"/>
    <n v="0"/>
    <n v="0"/>
    <n v="0"/>
    <s v="N/A"/>
    <n v="0"/>
    <n v="0"/>
    <n v="0"/>
    <n v="0"/>
    <n v="0"/>
    <n v="0"/>
    <n v="0"/>
    <n v="0"/>
    <n v="0"/>
    <n v="0"/>
    <n v="0"/>
    <n v="0"/>
    <n v="0"/>
    <s v="ITS CAPITAL"/>
    <x v="0"/>
    <s v="ITS CAPITAL"/>
    <s v="Default"/>
  </r>
  <r>
    <x v="2"/>
    <x v="0"/>
    <x v="25"/>
    <s v="57201"/>
    <s v="5920000"/>
    <x v="0"/>
    <x v="0"/>
    <s v="INTERFUND INTEREST AUTO"/>
    <s v="50000-PROGRAM EXPENDITURE BUDGET"/>
    <s v="57000-DEBT SERVICE"/>
    <m/>
    <n v="0"/>
    <n v="0"/>
    <n v="197.14000000000001"/>
    <n v="0"/>
    <n v="-197.14000000000001"/>
    <s v="N/A"/>
    <n v="0"/>
    <n v="46.65"/>
    <n v="150.49"/>
    <n v="0"/>
    <n v="0"/>
    <n v="0"/>
    <n v="0"/>
    <n v="0"/>
    <n v="0"/>
    <n v="0"/>
    <n v="0"/>
    <n v="0"/>
    <n v="0"/>
    <s v="ITS CAPITAL"/>
    <x v="0"/>
    <s v="ITS CAPITAL"/>
    <s v="DEBT SERVICE INTEREST AND OTHER COSTS"/>
  </r>
  <r>
    <x v="2"/>
    <x v="0"/>
    <x v="25"/>
    <s v="57201"/>
    <s v="5920000"/>
    <x v="1"/>
    <x v="0"/>
    <s v="INTERFUND INTEREST AUTO"/>
    <s v="50000-PROGRAM EXPENDITURE BUDGET"/>
    <s v="57000-DEBT SERVICE"/>
    <m/>
    <n v="0"/>
    <n v="0"/>
    <n v="0"/>
    <n v="0"/>
    <n v="0"/>
    <s v="N/A"/>
    <n v="0"/>
    <n v="0"/>
    <n v="0"/>
    <n v="0"/>
    <n v="0"/>
    <n v="0"/>
    <n v="0"/>
    <n v="0"/>
    <n v="0"/>
    <n v="0"/>
    <n v="0"/>
    <n v="0"/>
    <n v="0"/>
    <s v="ITS CAPITAL"/>
    <x v="0"/>
    <s v="ITS CAPITAL"/>
    <s v="DEBT SERVICE INTEREST AND OTHER COSTS"/>
  </r>
  <r>
    <x v="2"/>
    <x v="0"/>
    <x v="2"/>
    <s v="33865"/>
    <s v="0000000"/>
    <x v="0"/>
    <x v="1"/>
    <s v="MEDIAID INCENTITIVE FUNDS"/>
    <s v="R3000-REVENUE"/>
    <s v="R3380-INTERGOVERNMENTAL PAYMENTS"/>
    <m/>
    <n v="0"/>
    <n v="0"/>
    <n v="149585.96"/>
    <n v="0"/>
    <n v="-149585.96"/>
    <s v="N/A"/>
    <n v="0"/>
    <n v="0"/>
    <n v="0"/>
    <n v="0"/>
    <n v="0"/>
    <n v="0"/>
    <n v="0"/>
    <n v="0"/>
    <n v="0"/>
    <n v="0"/>
    <n v="0"/>
    <n v="0"/>
    <n v="149585.96"/>
    <s v="ITS CAPITAL"/>
    <x v="0"/>
    <s v="GAAP ADJUSTMENTS"/>
    <s v="Default"/>
  </r>
  <r>
    <x v="2"/>
    <x v="0"/>
    <x v="2"/>
    <s v="33865"/>
    <s v="0000000"/>
    <x v="1"/>
    <x v="1"/>
    <s v="MEDIAID INCENTITIVE FUNDS"/>
    <s v="R3000-REVENUE"/>
    <s v="R3380-INTERGOVERNMENTAL PAYMENTS"/>
    <m/>
    <n v="0"/>
    <n v="0"/>
    <n v="0"/>
    <n v="0"/>
    <n v="0"/>
    <s v="N/A"/>
    <n v="0"/>
    <n v="0"/>
    <n v="0"/>
    <n v="0"/>
    <n v="0"/>
    <n v="0"/>
    <n v="0"/>
    <n v="0"/>
    <n v="0"/>
    <n v="0"/>
    <n v="0"/>
    <n v="0"/>
    <n v="0"/>
    <s v="ITS CAPITAL"/>
    <x v="0"/>
    <s v="GAAP ADJUSTMENTS"/>
    <s v="Default"/>
  </r>
  <r>
    <x v="2"/>
    <x v="0"/>
    <x v="2"/>
    <s v="34882"/>
    <s v="0000000"/>
    <x v="0"/>
    <x v="1"/>
    <s v="NEW DEVELOPMENT"/>
    <s v="R3000-REVENUE"/>
    <s v="R3400-CHARGE FOR SERVICES"/>
    <m/>
    <n v="0"/>
    <n v="0"/>
    <n v="158305.11000000002"/>
    <n v="0"/>
    <n v="-158305.11000000002"/>
    <s v="N/A"/>
    <n v="0"/>
    <n v="0"/>
    <n v="0"/>
    <n v="0"/>
    <n v="0"/>
    <n v="0"/>
    <n v="0"/>
    <n v="0"/>
    <n v="0"/>
    <n v="0"/>
    <n v="0"/>
    <n v="0"/>
    <n v="158305.11000000002"/>
    <s v="ITS CAPITAL"/>
    <x v="0"/>
    <s v="GAAP ADJUSTMENTS"/>
    <s v="Default"/>
  </r>
  <r>
    <x v="2"/>
    <x v="0"/>
    <x v="2"/>
    <s v="34882"/>
    <s v="0000000"/>
    <x v="1"/>
    <x v="1"/>
    <s v="NEW DEVELOPMENT"/>
    <s v="R3000-REVENUE"/>
    <s v="R3400-CHARGE FOR SERVICES"/>
    <m/>
    <n v="0"/>
    <n v="0"/>
    <n v="0"/>
    <n v="0"/>
    <n v="0"/>
    <s v="N/A"/>
    <n v="0"/>
    <n v="0"/>
    <n v="0"/>
    <n v="0"/>
    <n v="0"/>
    <n v="0"/>
    <n v="0"/>
    <n v="0"/>
    <n v="0"/>
    <n v="0"/>
    <n v="0"/>
    <n v="0"/>
    <n v="0"/>
    <s v="ITS CAPITAL"/>
    <x v="0"/>
    <s v="GAAP ADJUSTMENTS"/>
    <s v="Default"/>
  </r>
  <r>
    <x v="2"/>
    <x v="0"/>
    <x v="2"/>
    <s v="36132"/>
    <s v="0000000"/>
    <x v="0"/>
    <x v="1"/>
    <s v="UNREALIZED GAIN LOSS INVEST"/>
    <s v="R3000-REVENUE"/>
    <s v="R3600-MISCELLANEOUS REVENUE"/>
    <m/>
    <n v="0"/>
    <n v="0"/>
    <n v="24200"/>
    <n v="0"/>
    <n v="-24200"/>
    <s v="N/A"/>
    <n v="0"/>
    <n v="0"/>
    <n v="0"/>
    <n v="1200"/>
    <n v="0"/>
    <n v="0"/>
    <n v="0"/>
    <n v="0"/>
    <n v="0"/>
    <n v="0"/>
    <n v="0"/>
    <n v="23000"/>
    <n v="0"/>
    <s v="ITS CAPITAL"/>
    <x v="0"/>
    <s v="GAAP ADJUSTMENTS"/>
    <s v="Default"/>
  </r>
  <r>
    <x v="2"/>
    <x v="0"/>
    <x v="2"/>
    <s v="36132"/>
    <s v="0000000"/>
    <x v="1"/>
    <x v="1"/>
    <s v="UNREALIZED GAIN LOSS INVEST"/>
    <s v="R3000-REVENUE"/>
    <s v="R3600-MISCELLANEOUS REVENUE"/>
    <m/>
    <n v="0"/>
    <n v="0"/>
    <n v="-21300"/>
    <n v="0"/>
    <n v="21300"/>
    <s v="N/A"/>
    <n v="0"/>
    <n v="-23000"/>
    <n v="0"/>
    <n v="0"/>
    <n v="0"/>
    <n v="0"/>
    <n v="0"/>
    <n v="0"/>
    <n v="0"/>
    <n v="0"/>
    <n v="0"/>
    <n v="0"/>
    <n v="1700"/>
    <s v="ITS CAPITAL"/>
    <x v="0"/>
    <s v="GAAP ADJUSTMENTS"/>
    <s v="Default"/>
  </r>
  <r>
    <x v="2"/>
    <x v="0"/>
    <x v="2"/>
    <s v="36999"/>
    <s v="0000000"/>
    <x v="0"/>
    <x v="1"/>
    <s v="OTHER MISC REVENUE"/>
    <s v="R3000-REVENUE"/>
    <s v="R3600-MISCELLANEOUS REVENUE"/>
    <m/>
    <n v="0"/>
    <n v="0"/>
    <n v="-307891.07"/>
    <n v="0"/>
    <n v="307891.07"/>
    <s v="N/A"/>
    <n v="0"/>
    <n v="0"/>
    <n v="0"/>
    <n v="0"/>
    <n v="0"/>
    <n v="0"/>
    <n v="0"/>
    <n v="0"/>
    <n v="0"/>
    <n v="0"/>
    <n v="0"/>
    <n v="0"/>
    <n v="-307891.07"/>
    <s v="ITS CAPITAL"/>
    <x v="0"/>
    <s v="GAAP ADJUSTMENTS"/>
    <s v="Default"/>
  </r>
  <r>
    <x v="2"/>
    <x v="0"/>
    <x v="2"/>
    <s v="36999"/>
    <s v="0000000"/>
    <x v="1"/>
    <x v="1"/>
    <s v="OTHER MISC REVENUE"/>
    <s v="R3000-REVENUE"/>
    <s v="R3600-MISCELLANEOUS REVENUE"/>
    <m/>
    <n v="0"/>
    <n v="0"/>
    <n v="0"/>
    <n v="0"/>
    <n v="0"/>
    <s v="N/A"/>
    <n v="0"/>
    <n v="0"/>
    <n v="0"/>
    <n v="0"/>
    <n v="0"/>
    <n v="0"/>
    <n v="0"/>
    <n v="0"/>
    <n v="0"/>
    <n v="0"/>
    <n v="0"/>
    <n v="0"/>
    <n v="0"/>
    <s v="ITS CAPITAL"/>
    <x v="0"/>
    <s v="GAAP ADJUSTMENTS"/>
    <s v="Default"/>
  </r>
  <r>
    <x v="2"/>
    <x v="0"/>
    <x v="2"/>
    <s v="37411"/>
    <s v="0000000"/>
    <x v="1"/>
    <x v="1"/>
    <s v="CAPITAL CONTRIBUTION FIXED ASSET LOCAL"/>
    <s v="R3000-REVENUE"/>
    <s v="R3700-PROPRIETARY TRUST OTH INC"/>
    <m/>
    <n v="0"/>
    <n v="0"/>
    <n v="0"/>
    <n v="0"/>
    <n v="0"/>
    <s v="N/A"/>
    <n v="0"/>
    <n v="0"/>
    <n v="0"/>
    <n v="0"/>
    <n v="0"/>
    <n v="0"/>
    <n v="0"/>
    <n v="0"/>
    <n v="0"/>
    <n v="0"/>
    <n v="0"/>
    <n v="0"/>
    <n v="0"/>
    <s v="ITS CAPITAL"/>
    <x v="0"/>
    <s v="GAAP ADJUSTMENTS"/>
    <s v="Default"/>
  </r>
  <r>
    <x v="2"/>
    <x v="0"/>
    <x v="2"/>
    <s v="53104"/>
    <s v="5111000"/>
    <x v="0"/>
    <x v="0"/>
    <s v="CONSULTANT SERVICES"/>
    <s v="50000-PROGRAM EXPENDITURE BUDGET"/>
    <s v="53000-SERVICES-OTHER CHARGES"/>
    <m/>
    <n v="0"/>
    <n v="0"/>
    <n v="0"/>
    <n v="0"/>
    <n v="0"/>
    <s v="N/A"/>
    <n v="0"/>
    <n v="0"/>
    <n v="0"/>
    <n v="0"/>
    <n v="0"/>
    <n v="0"/>
    <n v="0"/>
    <n v="0"/>
    <n v="0"/>
    <n v="0"/>
    <n v="0"/>
    <n v="0"/>
    <n v="0"/>
    <s v="ITS CAPITAL"/>
    <x v="0"/>
    <s v="GAAP ADJUSTMENTS"/>
    <s v="LEGISLATIVE: ADMINISTRATION"/>
  </r>
  <r>
    <x v="2"/>
    <x v="0"/>
    <x v="2"/>
    <s v="53104"/>
    <s v="5111000"/>
    <x v="1"/>
    <x v="0"/>
    <s v="CONSULTANT SERVICES"/>
    <s v="50000-PROGRAM EXPENDITURE BUDGET"/>
    <s v="53000-SERVICES-OTHER CHARGES"/>
    <m/>
    <n v="0"/>
    <n v="0"/>
    <n v="0"/>
    <n v="0"/>
    <n v="0"/>
    <s v="N/A"/>
    <n v="0"/>
    <n v="0"/>
    <n v="0"/>
    <n v="0"/>
    <n v="0"/>
    <n v="0"/>
    <n v="0"/>
    <n v="0"/>
    <n v="0"/>
    <n v="0"/>
    <n v="0"/>
    <n v="0"/>
    <n v="0"/>
    <s v="ITS CAPITAL"/>
    <x v="0"/>
    <s v="GAAP ADJUSTMENTS"/>
    <s v="LEGISLATIVE: ADMINISTRATION"/>
  </r>
  <r>
    <x v="2"/>
    <x v="0"/>
    <x v="2"/>
    <s v="53108"/>
    <s v="5188000"/>
    <x v="0"/>
    <x v="0"/>
    <s v="CONSTRUCTION CONTRACTS"/>
    <s v="50000-PROGRAM EXPENDITURE BUDGET"/>
    <s v="53000-SERVICES-OTHER CHARGES"/>
    <m/>
    <n v="0"/>
    <n v="0"/>
    <n v="0"/>
    <n v="0"/>
    <n v="0"/>
    <s v="N/A"/>
    <n v="0"/>
    <n v="0"/>
    <n v="0"/>
    <n v="0"/>
    <n v="0"/>
    <n v="0"/>
    <n v="0"/>
    <n v="0"/>
    <n v="0"/>
    <n v="0"/>
    <n v="0"/>
    <n v="0"/>
    <n v="0"/>
    <s v="ITS CAPITAL"/>
    <x v="0"/>
    <s v="GAAP ADJUSTMENTS"/>
    <s v="DATA PROCESSING"/>
  </r>
  <r>
    <x v="2"/>
    <x v="0"/>
    <x v="2"/>
    <s v="53108"/>
    <s v="5188000"/>
    <x v="1"/>
    <x v="0"/>
    <s v="CONSTRUCTION CONTRACTS"/>
    <s v="50000-PROGRAM EXPENDITURE BUDGET"/>
    <s v="53000-SERVICES-OTHER CHARGES"/>
    <m/>
    <n v="0"/>
    <n v="0"/>
    <n v="0"/>
    <n v="0"/>
    <n v="0"/>
    <s v="N/A"/>
    <n v="0"/>
    <n v="0"/>
    <n v="0"/>
    <n v="0"/>
    <n v="0"/>
    <n v="0"/>
    <n v="0"/>
    <n v="0"/>
    <n v="0"/>
    <n v="0"/>
    <n v="0"/>
    <n v="0"/>
    <n v="0"/>
    <s v="ITS CAPITAL"/>
    <x v="0"/>
    <s v="GAAP ADJUSTMENTS"/>
    <s v="DATA PROCESSING"/>
  </r>
  <r>
    <x v="2"/>
    <x v="0"/>
    <x v="2"/>
    <s v="55023"/>
    <s v="0000000"/>
    <x v="1"/>
    <x v="0"/>
    <s v="ITS NEW DEVELOPMENT"/>
    <s v="50000-PROGRAM EXPENDITURE BUDGET"/>
    <s v="55000-INTRAGOVERNMENTAL SERVICES"/>
    <m/>
    <n v="0"/>
    <n v="0"/>
    <n v="-5654.79"/>
    <n v="0"/>
    <n v="5654.79"/>
    <s v="N/A"/>
    <n v="0"/>
    <n v="0"/>
    <n v="0"/>
    <n v="0"/>
    <n v="0"/>
    <n v="0"/>
    <n v="0"/>
    <n v="0"/>
    <n v="0"/>
    <n v="0"/>
    <n v="0"/>
    <n v="0"/>
    <n v="-5654.79"/>
    <s v="ITS CAPITAL"/>
    <x v="0"/>
    <s v="GAAP ADJUSTMENTS"/>
    <s v="Default"/>
  </r>
  <r>
    <x v="2"/>
    <x v="0"/>
    <x v="2"/>
    <s v="56901"/>
    <s v="5111000"/>
    <x v="0"/>
    <x v="0"/>
    <s v="CAPITAL OUTLAY"/>
    <s v="50000-PROGRAM EXPENDITURE BUDGET"/>
    <s v="56000-CAPITAL OUTLAY"/>
    <m/>
    <n v="0"/>
    <n v="0"/>
    <n v="0"/>
    <n v="0"/>
    <n v="0"/>
    <s v="N/A"/>
    <n v="0"/>
    <n v="0"/>
    <n v="0"/>
    <n v="0"/>
    <n v="0"/>
    <n v="0"/>
    <n v="0"/>
    <n v="0"/>
    <n v="0"/>
    <n v="0"/>
    <n v="0"/>
    <n v="0"/>
    <n v="0"/>
    <s v="ITS CAPITAL"/>
    <x v="0"/>
    <s v="GAAP ADJUSTMENTS"/>
    <s v="LEGISLATIVE: ADMINISTRATION"/>
  </r>
  <r>
    <x v="2"/>
    <x v="0"/>
    <x v="2"/>
    <s v="56901"/>
    <s v="5111000"/>
    <x v="1"/>
    <x v="0"/>
    <s v="CAPITAL OUTLAY"/>
    <s v="50000-PROGRAM EXPENDITURE BUDGET"/>
    <s v="56000-CAPITAL OUTLAY"/>
    <m/>
    <n v="0"/>
    <n v="0"/>
    <n v="0"/>
    <n v="0"/>
    <n v="0"/>
    <s v="N/A"/>
    <n v="0"/>
    <n v="0"/>
    <n v="0"/>
    <n v="0"/>
    <n v="0"/>
    <n v="0"/>
    <n v="0"/>
    <n v="0"/>
    <n v="0"/>
    <n v="0"/>
    <n v="0"/>
    <n v="0"/>
    <n v="0"/>
    <s v="ITS CAPITAL"/>
    <x v="0"/>
    <s v="GAAP ADJUSTMENTS"/>
    <s v="LEGISLATIVE: ADMINISTRATION"/>
  </r>
  <r>
    <x v="2"/>
    <x v="0"/>
    <x v="2"/>
    <s v="56901"/>
    <s v="5188000"/>
    <x v="0"/>
    <x v="0"/>
    <s v="CAPITAL OUTLAY"/>
    <s v="50000-PROGRAM EXPENDITURE BUDGET"/>
    <s v="56000-CAPITAL OUTLAY"/>
    <m/>
    <n v="0"/>
    <n v="0"/>
    <n v="6731629.2999999998"/>
    <n v="0"/>
    <n v="-6731629.2999999998"/>
    <s v="N/A"/>
    <n v="0"/>
    <n v="0"/>
    <n v="0"/>
    <n v="0"/>
    <n v="0"/>
    <n v="0"/>
    <n v="0"/>
    <n v="0"/>
    <n v="0"/>
    <n v="0"/>
    <n v="0"/>
    <n v="0"/>
    <n v="6731629.2999999998"/>
    <s v="ITS CAPITAL"/>
    <x v="0"/>
    <s v="GAAP ADJUSTMENTS"/>
    <s v="DATA PROCESSING"/>
  </r>
  <r>
    <x v="2"/>
    <x v="0"/>
    <x v="2"/>
    <s v="56901"/>
    <s v="5188000"/>
    <x v="1"/>
    <x v="0"/>
    <s v="CAPITAL OUTLAY"/>
    <s v="50000-PROGRAM EXPENDITURE BUDGET"/>
    <s v="56000-CAPITAL OUTLAY"/>
    <m/>
    <n v="0"/>
    <n v="0"/>
    <n v="1912324.57"/>
    <n v="0"/>
    <n v="-1912324.57"/>
    <s v="N/A"/>
    <n v="0"/>
    <n v="0"/>
    <n v="0"/>
    <n v="0"/>
    <n v="0"/>
    <n v="0"/>
    <n v="0"/>
    <n v="0"/>
    <n v="0"/>
    <n v="0"/>
    <n v="0"/>
    <n v="0"/>
    <n v="1912324.57"/>
    <s v="ITS CAPITAL"/>
    <x v="0"/>
    <s v="GAAP ADJUSTMENTS"/>
    <s v="DATA PROCESSING"/>
  </r>
  <r>
    <x v="2"/>
    <x v="120"/>
    <x v="25"/>
    <s v="39753"/>
    <s v="0000000"/>
    <x v="0"/>
    <x v="1"/>
    <s v="CONTRIB ITS"/>
    <s v="R3000-REVENUE"/>
    <s v="R3900-OTHER FINANCING SOURCES"/>
    <m/>
    <n v="0"/>
    <n v="0"/>
    <n v="0"/>
    <n v="0"/>
    <n v="0"/>
    <s v="N/A"/>
    <n v="0"/>
    <n v="0"/>
    <n v="0"/>
    <n v="0"/>
    <n v="0"/>
    <n v="0"/>
    <n v="0"/>
    <n v="0"/>
    <n v="0"/>
    <n v="0"/>
    <n v="0"/>
    <n v="0"/>
    <n v="0"/>
    <s v="ITS CAPITAL"/>
    <x v="120"/>
    <s v="ITS CAPITAL"/>
    <s v="Default"/>
  </r>
  <r>
    <x v="2"/>
    <x v="120"/>
    <x v="25"/>
    <s v="39753"/>
    <s v="0000000"/>
    <x v="1"/>
    <x v="1"/>
    <s v="CONTRIB ITS"/>
    <s v="R3000-REVENUE"/>
    <s v="R3900-OTHER FINANCING SOURCES"/>
    <m/>
    <n v="0"/>
    <n v="0"/>
    <n v="0"/>
    <n v="0"/>
    <n v="0"/>
    <s v="N/A"/>
    <n v="0"/>
    <n v="0"/>
    <n v="0"/>
    <n v="0"/>
    <n v="0"/>
    <n v="0"/>
    <n v="0"/>
    <n v="0"/>
    <n v="0"/>
    <n v="0"/>
    <n v="0"/>
    <n v="0"/>
    <n v="0"/>
    <s v="ITS CAPITAL"/>
    <x v="120"/>
    <s v="ITS CAPITAL"/>
    <s v="Default"/>
  </r>
  <r>
    <x v="2"/>
    <x v="120"/>
    <x v="25"/>
    <s v="43931"/>
    <s v="0000000"/>
    <x v="0"/>
    <x v="1"/>
    <s v="I NET SERVICES OTHERS"/>
    <s v="R3000-REVENUE"/>
    <s v="R3400-CHARGE FOR SERVICES"/>
    <m/>
    <n v="0"/>
    <n v="0"/>
    <n v="0"/>
    <n v="0"/>
    <n v="0"/>
    <s v="N/A"/>
    <n v="0"/>
    <n v="0"/>
    <n v="0"/>
    <n v="0"/>
    <n v="-75000"/>
    <n v="75000"/>
    <n v="0"/>
    <n v="0"/>
    <n v="0"/>
    <n v="0"/>
    <n v="0"/>
    <n v="0"/>
    <n v="0"/>
    <s v="ITS CAPITAL"/>
    <x v="120"/>
    <s v="ITS CAPITAL"/>
    <s v="Default"/>
  </r>
  <r>
    <x v="2"/>
    <x v="120"/>
    <x v="25"/>
    <s v="43931"/>
    <s v="0000000"/>
    <x v="1"/>
    <x v="1"/>
    <s v="I NET SERVICES OTHERS"/>
    <s v="R3000-REVENUE"/>
    <s v="R3400-CHARGE FOR SERVICES"/>
    <m/>
    <n v="0"/>
    <n v="0"/>
    <n v="0"/>
    <n v="0"/>
    <n v="0"/>
    <s v="N/A"/>
    <n v="0"/>
    <n v="0"/>
    <n v="0"/>
    <n v="0"/>
    <n v="0"/>
    <n v="0"/>
    <n v="0"/>
    <n v="0"/>
    <n v="0"/>
    <n v="0"/>
    <n v="0"/>
    <n v="0"/>
    <n v="0"/>
    <s v="ITS CAPITAL"/>
    <x v="120"/>
    <s v="ITS CAPITAL"/>
    <s v="Default"/>
  </r>
  <r>
    <x v="2"/>
    <x v="120"/>
    <x v="25"/>
    <s v="51340"/>
    <s v="5188000"/>
    <x v="0"/>
    <x v="0"/>
    <s v="INDUSTRIAL INSURANCE"/>
    <s v="50000-PROGRAM EXPENDITURE BUDGET"/>
    <s v="51000-WAGES AND BENEFITS"/>
    <s v="51300-PERSONNEL BENEFITS"/>
    <n v="0"/>
    <n v="0"/>
    <n v="0"/>
    <n v="0"/>
    <n v="0"/>
    <s v="N/A"/>
    <n v="0"/>
    <n v="0"/>
    <n v="0"/>
    <n v="0"/>
    <n v="0"/>
    <n v="0"/>
    <n v="0"/>
    <n v="0"/>
    <n v="0"/>
    <n v="0"/>
    <n v="0"/>
    <n v="0"/>
    <n v="0"/>
    <s v="ITS CAPITAL"/>
    <x v="120"/>
    <s v="ITS CAPITAL"/>
    <s v="DATA PROCESSING"/>
  </r>
  <r>
    <x v="2"/>
    <x v="120"/>
    <x v="25"/>
    <s v="51340"/>
    <s v="5188000"/>
    <x v="1"/>
    <x v="0"/>
    <s v="INDUSTRIAL INSURANCE"/>
    <s v="50000-PROGRAM EXPENDITURE BUDGET"/>
    <s v="51000-WAGES AND BENEFITS"/>
    <s v="51300-PERSONNEL BENEFITS"/>
    <n v="0"/>
    <n v="0"/>
    <n v="0"/>
    <n v="0"/>
    <n v="0"/>
    <s v="N/A"/>
    <n v="0"/>
    <n v="0"/>
    <n v="0"/>
    <n v="0"/>
    <n v="0"/>
    <n v="0"/>
    <n v="0"/>
    <n v="0"/>
    <n v="0"/>
    <n v="0"/>
    <n v="0"/>
    <n v="0"/>
    <n v="0"/>
    <s v="ITS CAPITAL"/>
    <x v="120"/>
    <s v="ITS CAPITAL"/>
    <s v="DATA PROCESSING"/>
  </r>
  <r>
    <x v="2"/>
    <x v="120"/>
    <x v="25"/>
    <s v="52180"/>
    <s v="5188000"/>
    <x v="0"/>
    <x v="0"/>
    <s v="MINOR ASSET NON CONTR LT 5K"/>
    <s v="50000-PROGRAM EXPENDITURE BUDGET"/>
    <s v="52000-SUPPLIES"/>
    <m/>
    <n v="0"/>
    <n v="0"/>
    <n v="0"/>
    <n v="0"/>
    <n v="0"/>
    <s v="N/A"/>
    <n v="0"/>
    <n v="0"/>
    <n v="0"/>
    <n v="0"/>
    <n v="0"/>
    <n v="0"/>
    <n v="0"/>
    <n v="0"/>
    <n v="0"/>
    <n v="0"/>
    <n v="0"/>
    <n v="0"/>
    <n v="0"/>
    <s v="ITS CAPITAL"/>
    <x v="120"/>
    <s v="ITS CAPITAL"/>
    <s v="DATA PROCESSING"/>
  </r>
  <r>
    <x v="2"/>
    <x v="120"/>
    <x v="25"/>
    <s v="52180"/>
    <s v="5188000"/>
    <x v="1"/>
    <x v="0"/>
    <s v="MINOR ASSET NON CONTR LT 5K"/>
    <s v="50000-PROGRAM EXPENDITURE BUDGET"/>
    <s v="52000-SUPPLIES"/>
    <m/>
    <n v="0"/>
    <n v="0"/>
    <n v="0"/>
    <n v="0"/>
    <n v="0"/>
    <s v="N/A"/>
    <n v="0"/>
    <n v="0"/>
    <n v="0"/>
    <n v="0"/>
    <n v="0"/>
    <n v="0"/>
    <n v="0"/>
    <n v="0"/>
    <n v="0"/>
    <n v="0"/>
    <n v="0"/>
    <n v="0"/>
    <n v="0"/>
    <s v="ITS CAPITAL"/>
    <x v="120"/>
    <s v="ITS CAPITAL"/>
    <s v="DATA PROCESSING"/>
  </r>
  <r>
    <x v="2"/>
    <x v="120"/>
    <x v="25"/>
    <s v="52181"/>
    <s v="5188000"/>
    <x v="0"/>
    <x v="0"/>
    <s v="INVENTORY EQUIP 5K UNDER"/>
    <s v="50000-PROGRAM EXPENDITURE BUDGET"/>
    <s v="52000-SUPPLIES"/>
    <m/>
    <n v="0"/>
    <n v="0"/>
    <n v="0"/>
    <n v="0"/>
    <n v="0"/>
    <s v="N/A"/>
    <n v="0"/>
    <n v="0"/>
    <n v="0"/>
    <n v="0"/>
    <n v="0"/>
    <n v="0"/>
    <n v="0"/>
    <n v="0"/>
    <n v="0"/>
    <n v="0"/>
    <n v="0"/>
    <n v="0"/>
    <n v="0"/>
    <s v="ITS CAPITAL"/>
    <x v="120"/>
    <s v="ITS CAPITAL"/>
    <s v="DATA PROCESSING"/>
  </r>
  <r>
    <x v="2"/>
    <x v="120"/>
    <x v="25"/>
    <s v="52181"/>
    <s v="5188000"/>
    <x v="1"/>
    <x v="0"/>
    <s v="INVENTORY EQUIP 5K UNDER"/>
    <s v="50000-PROGRAM EXPENDITURE BUDGET"/>
    <s v="52000-SUPPLIES"/>
    <m/>
    <n v="0"/>
    <n v="0"/>
    <n v="0"/>
    <n v="0"/>
    <n v="0"/>
    <s v="N/A"/>
    <n v="0"/>
    <n v="0"/>
    <n v="0"/>
    <n v="0"/>
    <n v="0"/>
    <n v="0"/>
    <n v="0"/>
    <n v="0"/>
    <n v="0"/>
    <n v="0"/>
    <n v="0"/>
    <n v="0"/>
    <n v="0"/>
    <s v="ITS CAPITAL"/>
    <x v="120"/>
    <s v="ITS CAPITAL"/>
    <s v="DATA PROCESSING"/>
  </r>
  <r>
    <x v="2"/>
    <x v="120"/>
    <x v="25"/>
    <s v="52189"/>
    <s v="5188000"/>
    <x v="0"/>
    <x v="0"/>
    <s v="SOFTWARE NONCAP"/>
    <s v="50000-PROGRAM EXPENDITURE BUDGET"/>
    <s v="52000-SUPPLIES"/>
    <m/>
    <n v="0"/>
    <n v="0"/>
    <n v="0"/>
    <n v="0"/>
    <n v="0"/>
    <s v="N/A"/>
    <n v="0"/>
    <n v="0"/>
    <n v="0"/>
    <n v="0"/>
    <n v="0"/>
    <n v="0"/>
    <n v="0"/>
    <n v="0"/>
    <n v="0"/>
    <n v="0"/>
    <n v="0"/>
    <n v="0"/>
    <n v="0"/>
    <s v="ITS CAPITAL"/>
    <x v="120"/>
    <s v="ITS CAPITAL"/>
    <s v="DATA PROCESSING"/>
  </r>
  <r>
    <x v="2"/>
    <x v="120"/>
    <x v="25"/>
    <s v="52189"/>
    <s v="5188000"/>
    <x v="1"/>
    <x v="0"/>
    <s v="SOFTWARE NONCAP"/>
    <s v="50000-PROGRAM EXPENDITURE BUDGET"/>
    <s v="52000-SUPPLIES"/>
    <m/>
    <n v="0"/>
    <n v="0"/>
    <n v="0"/>
    <n v="0"/>
    <n v="0"/>
    <s v="N/A"/>
    <n v="0"/>
    <n v="0"/>
    <n v="0"/>
    <n v="0"/>
    <n v="0"/>
    <n v="0"/>
    <n v="0"/>
    <n v="0"/>
    <n v="0"/>
    <n v="0"/>
    <n v="0"/>
    <n v="0"/>
    <n v="0"/>
    <s v="ITS CAPITAL"/>
    <x v="120"/>
    <s v="ITS CAPITAL"/>
    <s v="DATA PROCESSING"/>
  </r>
  <r>
    <x v="2"/>
    <x v="120"/>
    <x v="25"/>
    <s v="52190"/>
    <s v="5188000"/>
    <x v="0"/>
    <x v="0"/>
    <s v="SUPPLIES IT"/>
    <s v="50000-PROGRAM EXPENDITURE BUDGET"/>
    <s v="52000-SUPPLIES"/>
    <m/>
    <n v="0"/>
    <n v="0"/>
    <n v="1355.17"/>
    <n v="0"/>
    <n v="-1355.17"/>
    <s v="N/A"/>
    <n v="0"/>
    <n v="0"/>
    <n v="0"/>
    <n v="0"/>
    <n v="0"/>
    <n v="0"/>
    <n v="0"/>
    <n v="0"/>
    <n v="1355.17"/>
    <n v="0"/>
    <n v="0"/>
    <n v="0"/>
    <n v="0"/>
    <s v="ITS CAPITAL"/>
    <x v="120"/>
    <s v="ITS CAPITAL"/>
    <s v="DATA PROCESSING"/>
  </r>
  <r>
    <x v="2"/>
    <x v="120"/>
    <x v="25"/>
    <s v="52190"/>
    <s v="5188000"/>
    <x v="1"/>
    <x v="0"/>
    <s v="SUPPLIES IT"/>
    <s v="50000-PROGRAM EXPENDITURE BUDGET"/>
    <s v="52000-SUPPLIES"/>
    <m/>
    <n v="0"/>
    <n v="0"/>
    <n v="0"/>
    <n v="0"/>
    <n v="0"/>
    <s v="N/A"/>
    <n v="0"/>
    <n v="0"/>
    <n v="0"/>
    <n v="0"/>
    <n v="0"/>
    <n v="0"/>
    <n v="0"/>
    <n v="0"/>
    <n v="0"/>
    <n v="0"/>
    <n v="0"/>
    <n v="0"/>
    <n v="0"/>
    <s v="ITS CAPITAL"/>
    <x v="120"/>
    <s v="ITS CAPITAL"/>
    <s v="DATA PROCESSING"/>
  </r>
  <r>
    <x v="2"/>
    <x v="120"/>
    <x v="25"/>
    <s v="52202"/>
    <s v="5188000"/>
    <x v="1"/>
    <x v="0"/>
    <s v="SUPPLIES MISCELLANEOUS"/>
    <s v="50000-PROGRAM EXPENDITURE BUDGET"/>
    <s v="52000-SUPPLIES"/>
    <m/>
    <n v="0"/>
    <n v="0"/>
    <n v="13.11"/>
    <n v="0"/>
    <n v="-13.11"/>
    <s v="N/A"/>
    <n v="0"/>
    <n v="0"/>
    <n v="0"/>
    <n v="0"/>
    <n v="0"/>
    <n v="0"/>
    <n v="13.11"/>
    <n v="0"/>
    <n v="0"/>
    <n v="0"/>
    <n v="0"/>
    <n v="0"/>
    <n v="0"/>
    <s v="ITS CAPITAL"/>
    <x v="120"/>
    <s v="ITS CAPITAL"/>
    <s v="DATA PROCESSING"/>
  </r>
  <r>
    <x v="2"/>
    <x v="120"/>
    <x v="25"/>
    <s v="52410"/>
    <s v="5188000"/>
    <x v="0"/>
    <x v="0"/>
    <s v="COST GOODS SOLD SUPPLIES FOR RESALE"/>
    <s v="50000-PROGRAM EXPENDITURE BUDGET"/>
    <s v="52000-SUPPLIES"/>
    <m/>
    <n v="0"/>
    <n v="0"/>
    <n v="0"/>
    <n v="0"/>
    <n v="0"/>
    <s v="N/A"/>
    <n v="0"/>
    <n v="0"/>
    <n v="0"/>
    <n v="0"/>
    <n v="0"/>
    <n v="0"/>
    <n v="0"/>
    <n v="0"/>
    <n v="0"/>
    <n v="0"/>
    <n v="0"/>
    <n v="0"/>
    <n v="0"/>
    <s v="ITS CAPITAL"/>
    <x v="120"/>
    <s v="ITS CAPITAL"/>
    <s v="DATA PROCESSING"/>
  </r>
  <r>
    <x v="2"/>
    <x v="120"/>
    <x v="25"/>
    <s v="52410"/>
    <s v="5188000"/>
    <x v="1"/>
    <x v="0"/>
    <s v="COST GOODS SOLD SUPPLIES FOR RESALE"/>
    <s v="50000-PROGRAM EXPENDITURE BUDGET"/>
    <s v="52000-SUPPLIES"/>
    <m/>
    <n v="0"/>
    <n v="0"/>
    <n v="0"/>
    <n v="0"/>
    <n v="0"/>
    <s v="N/A"/>
    <n v="0"/>
    <n v="0"/>
    <n v="0"/>
    <n v="0"/>
    <n v="0"/>
    <n v="0"/>
    <n v="0"/>
    <n v="0"/>
    <n v="0"/>
    <n v="0"/>
    <n v="0"/>
    <n v="0"/>
    <n v="0"/>
    <s v="ITS CAPITAL"/>
    <x v="120"/>
    <s v="ITS CAPITAL"/>
    <s v="DATA PROCESSING"/>
  </r>
  <r>
    <x v="2"/>
    <x v="120"/>
    <x v="25"/>
    <s v="53102"/>
    <s v="5188000"/>
    <x v="0"/>
    <x v="0"/>
    <s v="PROFESSIONAL SERVICES"/>
    <s v="50000-PROGRAM EXPENDITURE BUDGET"/>
    <s v="53000-SERVICES-OTHER CHARGES"/>
    <m/>
    <n v="0"/>
    <n v="0"/>
    <n v="0"/>
    <n v="0"/>
    <n v="0"/>
    <s v="N/A"/>
    <n v="0"/>
    <n v="0"/>
    <n v="0"/>
    <n v="0"/>
    <n v="0"/>
    <n v="0"/>
    <n v="0"/>
    <n v="0"/>
    <n v="0"/>
    <n v="0"/>
    <n v="0"/>
    <n v="0"/>
    <n v="0"/>
    <s v="ITS CAPITAL"/>
    <x v="120"/>
    <s v="ITS CAPITAL"/>
    <s v="DATA PROCESSING"/>
  </r>
  <r>
    <x v="2"/>
    <x v="120"/>
    <x v="25"/>
    <s v="53102"/>
    <s v="5188000"/>
    <x v="1"/>
    <x v="0"/>
    <s v="PROFESSIONAL SERVICES"/>
    <s v="50000-PROGRAM EXPENDITURE BUDGET"/>
    <s v="53000-SERVICES-OTHER CHARGES"/>
    <m/>
    <n v="0"/>
    <n v="0"/>
    <n v="0"/>
    <n v="0"/>
    <n v="0"/>
    <s v="N/A"/>
    <n v="0"/>
    <n v="0"/>
    <n v="0"/>
    <n v="0"/>
    <n v="0"/>
    <n v="0"/>
    <n v="0"/>
    <n v="0"/>
    <n v="0"/>
    <n v="0"/>
    <n v="0"/>
    <n v="0"/>
    <n v="0"/>
    <s v="ITS CAPITAL"/>
    <x v="120"/>
    <s v="ITS CAPITAL"/>
    <s v="DATA PROCESSING"/>
  </r>
  <r>
    <x v="2"/>
    <x v="120"/>
    <x v="25"/>
    <s v="53105"/>
    <s v="5188000"/>
    <x v="0"/>
    <x v="0"/>
    <s v="OTHER CONTRACTUAL PROF SVCS"/>
    <s v="50000-PROGRAM EXPENDITURE BUDGET"/>
    <s v="53000-SERVICES-OTHER CHARGES"/>
    <m/>
    <n v="0"/>
    <n v="0"/>
    <n v="0"/>
    <n v="0"/>
    <n v="0"/>
    <s v="N/A"/>
    <n v="0"/>
    <n v="0"/>
    <n v="0"/>
    <n v="0"/>
    <n v="0"/>
    <n v="0"/>
    <n v="0"/>
    <n v="0"/>
    <n v="0"/>
    <n v="0"/>
    <n v="0"/>
    <n v="0"/>
    <n v="0"/>
    <s v="ITS CAPITAL"/>
    <x v="120"/>
    <s v="ITS CAPITAL"/>
    <s v="DATA PROCESSING"/>
  </r>
  <r>
    <x v="2"/>
    <x v="120"/>
    <x v="25"/>
    <s v="53105"/>
    <s v="5188000"/>
    <x v="1"/>
    <x v="0"/>
    <s v="OTHER CONTRACTUAL PROF SVCS"/>
    <s v="50000-PROGRAM EXPENDITURE BUDGET"/>
    <s v="53000-SERVICES-OTHER CHARGES"/>
    <m/>
    <n v="0"/>
    <n v="0"/>
    <n v="0"/>
    <n v="0"/>
    <n v="0"/>
    <s v="N/A"/>
    <n v="0"/>
    <n v="0"/>
    <n v="0"/>
    <n v="0"/>
    <n v="0"/>
    <n v="0"/>
    <n v="0"/>
    <n v="0"/>
    <n v="0"/>
    <n v="0"/>
    <n v="0"/>
    <n v="0"/>
    <n v="0"/>
    <s v="ITS CAPITAL"/>
    <x v="120"/>
    <s v="ITS CAPITAL"/>
    <s v="DATA PROCESSING"/>
  </r>
  <r>
    <x v="2"/>
    <x v="120"/>
    <x v="25"/>
    <s v="53320"/>
    <s v="5188000"/>
    <x v="0"/>
    <x v="0"/>
    <s v="FREIGHT AND DELIVRY SRV"/>
    <s v="50000-PROGRAM EXPENDITURE BUDGET"/>
    <s v="53000-SERVICES-OTHER CHARGES"/>
    <m/>
    <n v="0"/>
    <n v="0"/>
    <n v="6.55"/>
    <n v="0"/>
    <n v="-6.55"/>
    <s v="N/A"/>
    <n v="0"/>
    <n v="0"/>
    <n v="0"/>
    <n v="0"/>
    <n v="0"/>
    <n v="0"/>
    <n v="0"/>
    <n v="0"/>
    <n v="6.55"/>
    <n v="0"/>
    <n v="0"/>
    <n v="0"/>
    <n v="0"/>
    <s v="ITS CAPITAL"/>
    <x v="120"/>
    <s v="ITS CAPITAL"/>
    <s v="DATA PROCESSING"/>
  </r>
  <r>
    <x v="2"/>
    <x v="120"/>
    <x v="25"/>
    <s v="53320"/>
    <s v="5188000"/>
    <x v="1"/>
    <x v="0"/>
    <s v="FREIGHT AND DELIVRY SRV"/>
    <s v="50000-PROGRAM EXPENDITURE BUDGET"/>
    <s v="53000-SERVICES-OTHER CHARGES"/>
    <m/>
    <n v="0"/>
    <n v="0"/>
    <n v="0"/>
    <n v="0"/>
    <n v="0"/>
    <s v="N/A"/>
    <n v="0"/>
    <n v="0"/>
    <n v="0"/>
    <n v="0"/>
    <n v="0"/>
    <n v="0"/>
    <n v="0"/>
    <n v="0"/>
    <n v="0"/>
    <n v="0"/>
    <n v="0"/>
    <n v="0"/>
    <n v="0"/>
    <s v="ITS CAPITAL"/>
    <x v="120"/>
    <s v="ITS CAPITAL"/>
    <s v="DATA PROCESSING"/>
  </r>
  <r>
    <x v="2"/>
    <x v="120"/>
    <x v="25"/>
    <s v="53611"/>
    <s v="5188000"/>
    <x v="0"/>
    <x v="0"/>
    <s v="SERVICES REPAIR MAINTENANCE IT EQUIP"/>
    <s v="50000-PROGRAM EXPENDITURE BUDGET"/>
    <s v="53000-SERVICES-OTHER CHARGES"/>
    <m/>
    <n v="0"/>
    <n v="0"/>
    <n v="69138.91"/>
    <n v="0"/>
    <n v="-69138.91"/>
    <s v="N/A"/>
    <n v="0"/>
    <n v="0"/>
    <n v="0"/>
    <n v="0"/>
    <n v="0"/>
    <n v="0"/>
    <n v="0"/>
    <n v="0"/>
    <n v="0"/>
    <n v="0"/>
    <n v="0"/>
    <n v="69138.91"/>
    <n v="0"/>
    <s v="ITS CAPITAL"/>
    <x v="120"/>
    <s v="ITS CAPITAL"/>
    <s v="DATA PROCESSING"/>
  </r>
  <r>
    <x v="2"/>
    <x v="120"/>
    <x v="25"/>
    <s v="53611"/>
    <s v="5188000"/>
    <x v="1"/>
    <x v="0"/>
    <s v="SERVICES REPAIR MAINTENANCE IT EQUIP"/>
    <s v="50000-PROGRAM EXPENDITURE BUDGET"/>
    <s v="53000-SERVICES-OTHER CHARGES"/>
    <m/>
    <n v="0"/>
    <n v="0"/>
    <n v="-56312.61"/>
    <n v="0"/>
    <n v="56312.61"/>
    <s v="N/A"/>
    <n v="0"/>
    <n v="0"/>
    <n v="0"/>
    <n v="0"/>
    <n v="0"/>
    <n v="0"/>
    <n v="-56312.61"/>
    <n v="0"/>
    <n v="0"/>
    <n v="0"/>
    <n v="0"/>
    <n v="0"/>
    <n v="0"/>
    <s v="ITS CAPITAL"/>
    <x v="120"/>
    <s v="ITS CAPITAL"/>
    <s v="DATA PROCESSING"/>
  </r>
  <r>
    <x v="2"/>
    <x v="120"/>
    <x v="25"/>
    <s v="53813"/>
    <s v="5188000"/>
    <x v="0"/>
    <x v="0"/>
    <s v="LICENSES FEES PERMITS"/>
    <s v="50000-PROGRAM EXPENDITURE BUDGET"/>
    <s v="53000-SERVICES-OTHER CHARGES"/>
    <m/>
    <n v="0"/>
    <n v="0"/>
    <n v="0"/>
    <n v="0"/>
    <n v="0"/>
    <s v="N/A"/>
    <n v="0"/>
    <n v="0"/>
    <n v="0"/>
    <n v="0"/>
    <n v="0"/>
    <n v="0"/>
    <n v="0"/>
    <n v="0"/>
    <n v="0"/>
    <n v="0"/>
    <n v="0"/>
    <n v="0"/>
    <n v="0"/>
    <s v="ITS CAPITAL"/>
    <x v="120"/>
    <s v="ITS CAPITAL"/>
    <s v="DATA PROCESSING"/>
  </r>
  <r>
    <x v="2"/>
    <x v="120"/>
    <x v="25"/>
    <s v="53813"/>
    <s v="5188000"/>
    <x v="1"/>
    <x v="0"/>
    <s v="LICENSES FEES PERMITS"/>
    <s v="50000-PROGRAM EXPENDITURE BUDGET"/>
    <s v="53000-SERVICES-OTHER CHARGES"/>
    <m/>
    <n v="0"/>
    <n v="0"/>
    <n v="0"/>
    <n v="0"/>
    <n v="0"/>
    <s v="N/A"/>
    <n v="0"/>
    <n v="0"/>
    <n v="0"/>
    <n v="0"/>
    <n v="0"/>
    <n v="0"/>
    <n v="0"/>
    <n v="0"/>
    <n v="0"/>
    <n v="0"/>
    <n v="0"/>
    <n v="0"/>
    <n v="0"/>
    <s v="ITS CAPITAL"/>
    <x v="120"/>
    <s v="ITS CAPITAL"/>
    <s v="DATA PROCESSING"/>
  </r>
  <r>
    <x v="2"/>
    <x v="120"/>
    <x v="25"/>
    <s v="53892"/>
    <s v="5188000"/>
    <x v="0"/>
    <x v="0"/>
    <s v="TRAINING IT"/>
    <s v="50000-PROGRAM EXPENDITURE BUDGET"/>
    <s v="53000-SERVICES-OTHER CHARGES"/>
    <m/>
    <n v="0"/>
    <n v="0"/>
    <n v="0"/>
    <n v="0"/>
    <n v="0"/>
    <s v="N/A"/>
    <n v="0"/>
    <n v="0"/>
    <n v="0"/>
    <n v="0"/>
    <n v="0"/>
    <n v="0"/>
    <n v="0"/>
    <n v="0"/>
    <n v="0"/>
    <n v="0"/>
    <n v="0"/>
    <n v="0"/>
    <n v="0"/>
    <s v="ITS CAPITAL"/>
    <x v="120"/>
    <s v="ITS CAPITAL"/>
    <s v="DATA PROCESSING"/>
  </r>
  <r>
    <x v="2"/>
    <x v="120"/>
    <x v="25"/>
    <s v="53892"/>
    <s v="5188000"/>
    <x v="1"/>
    <x v="0"/>
    <s v="TRAINING IT"/>
    <s v="50000-PROGRAM EXPENDITURE BUDGET"/>
    <s v="53000-SERVICES-OTHER CHARGES"/>
    <m/>
    <n v="0"/>
    <n v="0"/>
    <n v="0"/>
    <n v="0"/>
    <n v="0"/>
    <s v="N/A"/>
    <n v="0"/>
    <n v="0"/>
    <n v="0"/>
    <n v="0"/>
    <n v="0"/>
    <n v="0"/>
    <n v="0"/>
    <n v="0"/>
    <n v="0"/>
    <n v="0"/>
    <n v="0"/>
    <n v="0"/>
    <n v="0"/>
    <s v="ITS CAPITAL"/>
    <x v="120"/>
    <s v="ITS CAPITAL"/>
    <s v="DATA PROCESSING"/>
  </r>
  <r>
    <x v="2"/>
    <x v="120"/>
    <x v="25"/>
    <s v="55010"/>
    <s v="5188000"/>
    <x v="0"/>
    <x v="0"/>
    <s v="MOTOR POOL ER R SERVICE"/>
    <s v="50000-PROGRAM EXPENDITURE BUDGET"/>
    <s v="55000-INTRAGOVERNMENTAL SERVICES"/>
    <m/>
    <n v="0"/>
    <n v="0"/>
    <n v="539"/>
    <n v="0"/>
    <n v="-539"/>
    <s v="N/A"/>
    <n v="0"/>
    <n v="0"/>
    <n v="0"/>
    <n v="0"/>
    <n v="0"/>
    <n v="0"/>
    <n v="0"/>
    <n v="0"/>
    <n v="0"/>
    <n v="0"/>
    <n v="0"/>
    <n v="539"/>
    <n v="0"/>
    <s v="ITS CAPITAL"/>
    <x v="120"/>
    <s v="ITS CAPITAL"/>
    <s v="DATA PROCESSING"/>
  </r>
  <r>
    <x v="2"/>
    <x v="120"/>
    <x v="25"/>
    <s v="55010"/>
    <s v="5188000"/>
    <x v="1"/>
    <x v="0"/>
    <s v="MOTOR POOL ER R SERVICE"/>
    <s v="50000-PROGRAM EXPENDITURE BUDGET"/>
    <s v="55000-INTRAGOVERNMENTAL SERVICES"/>
    <m/>
    <n v="0"/>
    <n v="0"/>
    <n v="207"/>
    <n v="0"/>
    <n v="-207"/>
    <s v="N/A"/>
    <n v="0"/>
    <n v="0"/>
    <n v="0"/>
    <n v="0"/>
    <n v="0"/>
    <n v="0"/>
    <n v="207"/>
    <n v="0"/>
    <n v="0"/>
    <n v="0"/>
    <n v="0"/>
    <n v="0"/>
    <n v="0"/>
    <s v="ITS CAPITAL"/>
    <x v="120"/>
    <s v="ITS CAPITAL"/>
    <s v="DATA PROCESSING"/>
  </r>
  <r>
    <x v="2"/>
    <x v="120"/>
    <x v="25"/>
    <s v="55159"/>
    <s v="5188000"/>
    <x v="0"/>
    <x v="0"/>
    <s v="FMD COPY CENTER"/>
    <s v="50000-PROGRAM EXPENDITURE BUDGET"/>
    <s v="55000-INTRAGOVERNMENTAL SERVICES"/>
    <m/>
    <n v="0"/>
    <n v="0"/>
    <n v="92"/>
    <n v="0"/>
    <n v="-92"/>
    <s v="N/A"/>
    <n v="0"/>
    <n v="0"/>
    <n v="0"/>
    <n v="0"/>
    <n v="0"/>
    <n v="0"/>
    <n v="0"/>
    <n v="0"/>
    <n v="92"/>
    <n v="0"/>
    <n v="0"/>
    <n v="0"/>
    <n v="0"/>
    <s v="ITS CAPITAL"/>
    <x v="120"/>
    <s v="ITS CAPITAL"/>
    <s v="DATA PROCESSING"/>
  </r>
  <r>
    <x v="2"/>
    <x v="120"/>
    <x v="25"/>
    <s v="55159"/>
    <s v="5188000"/>
    <x v="1"/>
    <x v="0"/>
    <s v="FMD COPY CENTER"/>
    <s v="50000-PROGRAM EXPENDITURE BUDGET"/>
    <s v="55000-INTRAGOVERNMENTAL SERVICES"/>
    <m/>
    <n v="0"/>
    <n v="0"/>
    <n v="0"/>
    <n v="0"/>
    <n v="0"/>
    <s v="N/A"/>
    <n v="0"/>
    <n v="0"/>
    <n v="0"/>
    <n v="0"/>
    <n v="0"/>
    <n v="0"/>
    <n v="0"/>
    <n v="0"/>
    <n v="0"/>
    <n v="0"/>
    <n v="0"/>
    <n v="0"/>
    <n v="0"/>
    <s v="ITS CAPITAL"/>
    <x v="120"/>
    <s v="ITS CAPITAL"/>
    <s v="DATA PROCESSING"/>
  </r>
  <r>
    <x v="2"/>
    <x v="120"/>
    <x v="25"/>
    <s v="55253"/>
    <s v="5188000"/>
    <x v="0"/>
    <x v="0"/>
    <s v="SYSTEMS SERVICES SVC"/>
    <s v="50000-PROGRAM EXPENDITURE BUDGET"/>
    <s v="55000-INTRAGOVERNMENTAL SERVICES"/>
    <m/>
    <n v="0"/>
    <n v="0"/>
    <n v="45838.92"/>
    <n v="0"/>
    <n v="-45838.92"/>
    <s v="N/A"/>
    <n v="0"/>
    <n v="0"/>
    <n v="0"/>
    <n v="0"/>
    <n v="0"/>
    <n v="0"/>
    <n v="0"/>
    <n v="0"/>
    <n v="11511.66"/>
    <n v="34327.26"/>
    <n v="0"/>
    <n v="0"/>
    <n v="0"/>
    <s v="ITS CAPITAL"/>
    <x v="120"/>
    <s v="ITS CAPITAL"/>
    <s v="DATA PROCESSING"/>
  </r>
  <r>
    <x v="2"/>
    <x v="120"/>
    <x v="25"/>
    <s v="55253"/>
    <s v="5188000"/>
    <x v="1"/>
    <x v="0"/>
    <s v="SYSTEMS SERVICES SVC"/>
    <s v="50000-PROGRAM EXPENDITURE BUDGET"/>
    <s v="55000-INTRAGOVERNMENTAL SERVICES"/>
    <m/>
    <n v="0"/>
    <n v="0"/>
    <n v="0"/>
    <n v="0"/>
    <n v="0"/>
    <s v="N/A"/>
    <n v="0"/>
    <n v="0"/>
    <n v="0"/>
    <n v="0"/>
    <n v="0"/>
    <n v="0"/>
    <n v="0"/>
    <n v="0"/>
    <n v="0"/>
    <n v="0"/>
    <n v="0"/>
    <n v="0"/>
    <n v="0"/>
    <s v="ITS CAPITAL"/>
    <x v="120"/>
    <s v="ITS CAPITAL"/>
    <s v="DATA PROCESSING"/>
  </r>
  <r>
    <x v="2"/>
    <x v="120"/>
    <x v="25"/>
    <s v="56741"/>
    <s v="5188000"/>
    <x v="0"/>
    <x v="0"/>
    <s v="EDP HARDWARE"/>
    <s v="50000-PROGRAM EXPENDITURE BUDGET"/>
    <s v="56000-CAPITAL OUTLAY"/>
    <m/>
    <n v="0"/>
    <n v="0"/>
    <n v="31358.43"/>
    <n v="0"/>
    <n v="-31358.43"/>
    <s v="N/A"/>
    <n v="0"/>
    <n v="0"/>
    <n v="0"/>
    <n v="0"/>
    <n v="0"/>
    <n v="0"/>
    <n v="31358.43"/>
    <n v="0"/>
    <n v="0"/>
    <n v="0"/>
    <n v="0"/>
    <n v="0"/>
    <n v="0"/>
    <s v="ITS CAPITAL"/>
    <x v="120"/>
    <s v="ITS CAPITAL"/>
    <s v="DATA PROCESSING"/>
  </r>
  <r>
    <x v="2"/>
    <x v="120"/>
    <x v="25"/>
    <s v="56741"/>
    <s v="5188000"/>
    <x v="1"/>
    <x v="0"/>
    <s v="EDP HARDWARE"/>
    <s v="50000-PROGRAM EXPENDITURE BUDGET"/>
    <s v="56000-CAPITAL OUTLAY"/>
    <m/>
    <n v="0"/>
    <n v="0"/>
    <n v="0"/>
    <n v="0"/>
    <n v="0"/>
    <s v="N/A"/>
    <n v="0"/>
    <n v="0"/>
    <n v="0"/>
    <n v="0"/>
    <n v="0"/>
    <n v="0"/>
    <n v="0"/>
    <n v="0"/>
    <n v="0"/>
    <n v="0"/>
    <n v="0"/>
    <n v="0"/>
    <n v="0"/>
    <s v="ITS CAPITAL"/>
    <x v="120"/>
    <s v="ITS CAPITAL"/>
    <s v="DATA PROCESSING"/>
  </r>
  <r>
    <x v="2"/>
    <x v="120"/>
    <x v="25"/>
    <s v="56742"/>
    <s v="5188000"/>
    <x v="0"/>
    <x v="0"/>
    <s v="EDP SOFTWARE"/>
    <s v="50000-PROGRAM EXPENDITURE BUDGET"/>
    <s v="56000-CAPITAL OUTLAY"/>
    <m/>
    <n v="0"/>
    <n v="0"/>
    <n v="12919.64"/>
    <n v="-13000.11"/>
    <n v="80.47"/>
    <s v="N/A"/>
    <n v="0"/>
    <n v="0"/>
    <n v="159.87"/>
    <n v="13612.77"/>
    <n v="-159.87"/>
    <n v="159.87"/>
    <n v="12759.78"/>
    <n v="0"/>
    <n v="0"/>
    <n v="-13612.78"/>
    <n v="0"/>
    <n v="0"/>
    <n v="0"/>
    <s v="ITS CAPITAL"/>
    <x v="120"/>
    <s v="ITS CAPITAL"/>
    <s v="DATA PROCESSING"/>
  </r>
  <r>
    <x v="2"/>
    <x v="120"/>
    <x v="25"/>
    <s v="56742"/>
    <s v="5188000"/>
    <x v="1"/>
    <x v="0"/>
    <s v="EDP SOFTWARE"/>
    <s v="50000-PROGRAM EXPENDITURE BUDGET"/>
    <s v="56000-CAPITAL OUTLAY"/>
    <m/>
    <n v="0"/>
    <n v="0"/>
    <n v="0"/>
    <n v="0"/>
    <n v="0"/>
    <s v="N/A"/>
    <n v="0"/>
    <n v="0"/>
    <n v="0"/>
    <n v="0"/>
    <n v="0"/>
    <n v="0"/>
    <n v="0"/>
    <n v="0"/>
    <n v="0"/>
    <n v="0"/>
    <n v="0"/>
    <n v="0"/>
    <n v="0"/>
    <s v="ITS CAPITAL"/>
    <x v="120"/>
    <s v="ITS CAPITAL"/>
    <s v="DATA PROCESSING"/>
  </r>
  <r>
    <x v="2"/>
    <x v="120"/>
    <x v="25"/>
    <s v="58053"/>
    <s v="5188000"/>
    <x v="0"/>
    <x v="0"/>
    <s v="T T ITS"/>
    <s v="50000-PROGRAM EXPENDITURE BUDGET"/>
    <s v="58000-INTRAGOVERNMENTAL CONTRIBUTIONS"/>
    <m/>
    <n v="0"/>
    <n v="0"/>
    <n v="0"/>
    <n v="0"/>
    <n v="0"/>
    <s v="N/A"/>
    <n v="0"/>
    <n v="0"/>
    <n v="0"/>
    <n v="0"/>
    <n v="0"/>
    <n v="0"/>
    <n v="0"/>
    <n v="0"/>
    <n v="0"/>
    <n v="0"/>
    <n v="0"/>
    <n v="0"/>
    <n v="0"/>
    <s v="ITS CAPITAL"/>
    <x v="120"/>
    <s v="ITS CAPITAL"/>
    <s v="DATA PROCESSING"/>
  </r>
  <r>
    <x v="2"/>
    <x v="120"/>
    <x v="25"/>
    <s v="58053"/>
    <s v="5188000"/>
    <x v="1"/>
    <x v="0"/>
    <s v="T T ITS"/>
    <s v="50000-PROGRAM EXPENDITURE BUDGET"/>
    <s v="58000-INTRAGOVERNMENTAL CONTRIBUTIONS"/>
    <m/>
    <n v="0"/>
    <n v="0"/>
    <n v="0"/>
    <n v="0"/>
    <n v="0"/>
    <s v="N/A"/>
    <n v="0"/>
    <n v="0"/>
    <n v="0"/>
    <n v="0"/>
    <n v="0"/>
    <n v="0"/>
    <n v="0"/>
    <n v="0"/>
    <n v="0"/>
    <n v="0"/>
    <n v="0"/>
    <n v="0"/>
    <n v="0"/>
    <s v="ITS CAPITAL"/>
    <x v="120"/>
    <s v="ITS CAPITAL"/>
    <s v="DATA PROCESSING"/>
  </r>
  <r>
    <x v="2"/>
    <x v="120"/>
    <x v="2"/>
    <s v="45715"/>
    <s v="0000000"/>
    <x v="0"/>
    <x v="1"/>
    <s v="CONTRIB I NET"/>
    <s v="R3000-REVENUE"/>
    <s v="R3900-OTHER FINANCING SOURCES"/>
    <m/>
    <n v="0"/>
    <n v="0"/>
    <n v="0"/>
    <n v="0"/>
    <n v="0"/>
    <s v="N/A"/>
    <n v="0"/>
    <n v="0"/>
    <n v="0"/>
    <n v="0"/>
    <n v="0"/>
    <n v="0"/>
    <n v="0"/>
    <n v="0"/>
    <n v="0"/>
    <n v="0"/>
    <n v="0"/>
    <n v="0"/>
    <n v="0"/>
    <s v="ITS CAPITAL"/>
    <x v="120"/>
    <s v="GAAP ADJUSTMENTS"/>
    <s v="Default"/>
  </r>
  <r>
    <x v="2"/>
    <x v="120"/>
    <x v="2"/>
    <s v="45715"/>
    <s v="0000000"/>
    <x v="1"/>
    <x v="1"/>
    <s v="CONTRIB I NET"/>
    <s v="R3000-REVENUE"/>
    <s v="R3900-OTHER FINANCING SOURCES"/>
    <m/>
    <n v="0"/>
    <n v="0"/>
    <n v="0"/>
    <n v="0"/>
    <n v="0"/>
    <s v="N/A"/>
    <n v="0"/>
    <n v="0"/>
    <n v="0"/>
    <n v="0"/>
    <n v="0"/>
    <n v="0"/>
    <n v="0"/>
    <n v="0"/>
    <n v="0"/>
    <n v="0"/>
    <n v="0"/>
    <n v="0"/>
    <n v="0"/>
    <s v="ITS CAPITAL"/>
    <x v="120"/>
    <s v="GAAP ADJUSTMENTS"/>
    <s v="Default"/>
  </r>
  <r>
    <x v="2"/>
    <x v="121"/>
    <x v="25"/>
    <s v="39796"/>
    <s v="0000000"/>
    <x v="1"/>
    <x v="1"/>
    <s v="CONTRIB OTHER FUNDS"/>
    <s v="R3000-REVENUE"/>
    <s v="R3900-OTHER FINANCING SOURCES"/>
    <m/>
    <n v="0"/>
    <n v="0"/>
    <n v="957994"/>
    <n v="0"/>
    <n v="-957994"/>
    <s v="N/A"/>
    <n v="0"/>
    <n v="0"/>
    <n v="0"/>
    <n v="0"/>
    <n v="0"/>
    <n v="0"/>
    <n v="0"/>
    <n v="0"/>
    <n v="0"/>
    <n v="0"/>
    <n v="0"/>
    <n v="957994"/>
    <n v="0"/>
    <s v="ITS CAPITAL"/>
    <x v="121"/>
    <s v="ITS CAPITAL"/>
    <s v="Default"/>
  </r>
  <r>
    <x v="2"/>
    <x v="122"/>
    <x v="25"/>
    <s v="39753"/>
    <s v="0000000"/>
    <x v="0"/>
    <x v="1"/>
    <s v="CONTRIB ITS"/>
    <s v="R3000-REVENUE"/>
    <s v="R3900-OTHER FINANCING SOURCES"/>
    <m/>
    <n v="0"/>
    <n v="0"/>
    <n v="0"/>
    <n v="0"/>
    <n v="0"/>
    <s v="N/A"/>
    <n v="0"/>
    <n v="0"/>
    <n v="0"/>
    <n v="0"/>
    <n v="0"/>
    <n v="0"/>
    <n v="0"/>
    <n v="0"/>
    <n v="0"/>
    <n v="0"/>
    <n v="0"/>
    <n v="0"/>
    <n v="0"/>
    <s v="ITS CAPITAL"/>
    <x v="122"/>
    <s v="ITS CAPITAL"/>
    <s v="Default"/>
  </r>
  <r>
    <x v="2"/>
    <x v="122"/>
    <x v="25"/>
    <s v="39753"/>
    <s v="0000000"/>
    <x v="1"/>
    <x v="1"/>
    <s v="CONTRIB ITS"/>
    <s v="R3000-REVENUE"/>
    <s v="R3900-OTHER FINANCING SOURCES"/>
    <m/>
    <n v="0"/>
    <n v="0"/>
    <n v="0"/>
    <n v="0"/>
    <n v="0"/>
    <s v="N/A"/>
    <n v="0"/>
    <n v="0"/>
    <n v="0"/>
    <n v="0"/>
    <n v="0"/>
    <n v="0"/>
    <n v="0"/>
    <n v="0"/>
    <n v="0"/>
    <n v="0"/>
    <n v="0"/>
    <n v="0"/>
    <n v="0"/>
    <s v="ITS CAPITAL"/>
    <x v="122"/>
    <s v="ITS CAPITAL"/>
    <s v="Default"/>
  </r>
  <r>
    <x v="2"/>
    <x v="123"/>
    <x v="25"/>
    <s v="39753"/>
    <s v="0000000"/>
    <x v="1"/>
    <x v="1"/>
    <s v="CONTRIB ITS"/>
    <s v="R3000-REVENUE"/>
    <s v="R3900-OTHER FINANCING SOURCES"/>
    <m/>
    <n v="0"/>
    <n v="0"/>
    <n v="497343.3"/>
    <n v="0"/>
    <n v="-497343.3"/>
    <s v="N/A"/>
    <n v="0"/>
    <n v="0"/>
    <n v="0"/>
    <n v="0"/>
    <n v="0"/>
    <n v="0"/>
    <n v="0"/>
    <n v="0"/>
    <n v="497343.3"/>
    <n v="0"/>
    <n v="0"/>
    <n v="0"/>
    <n v="0"/>
    <s v="ITS CAPITAL"/>
    <x v="123"/>
    <s v="ITS CAPITAL"/>
    <s v="Default"/>
  </r>
  <r>
    <x v="2"/>
    <x v="124"/>
    <x v="25"/>
    <s v="39753"/>
    <s v="0000000"/>
    <x v="1"/>
    <x v="1"/>
    <s v="CONTRIB ITS"/>
    <s v="R3000-REVENUE"/>
    <s v="R3900-OTHER FINANCING SOURCES"/>
    <m/>
    <n v="0"/>
    <n v="0"/>
    <n v="-215563.14"/>
    <n v="0"/>
    <n v="215563.14"/>
    <s v="N/A"/>
    <n v="0"/>
    <n v="0"/>
    <n v="0"/>
    <n v="0"/>
    <n v="0"/>
    <n v="0"/>
    <n v="0"/>
    <n v="0"/>
    <n v="-215563.14"/>
    <n v="0"/>
    <n v="0"/>
    <n v="0"/>
    <n v="0"/>
    <s v="ITS CAPITAL"/>
    <x v="124"/>
    <s v="ITS CAPITAL"/>
    <s v="Default"/>
  </r>
  <r>
    <x v="2"/>
    <x v="124"/>
    <x v="25"/>
    <s v="52190"/>
    <s v="5188000"/>
    <x v="0"/>
    <x v="0"/>
    <s v="SUPPLIES IT"/>
    <s v="50000-PROGRAM EXPENDITURE BUDGET"/>
    <s v="52000-SUPPLIES"/>
    <m/>
    <n v="0"/>
    <n v="0"/>
    <n v="6810.03"/>
    <n v="0"/>
    <n v="-6810.03"/>
    <s v="N/A"/>
    <n v="0"/>
    <n v="0"/>
    <n v="0"/>
    <n v="0"/>
    <n v="0"/>
    <n v="0"/>
    <n v="0"/>
    <n v="0"/>
    <n v="0"/>
    <n v="0"/>
    <n v="0"/>
    <n v="6810.03"/>
    <n v="0"/>
    <s v="ITS CAPITAL"/>
    <x v="124"/>
    <s v="ITS CAPITAL"/>
    <s v="DATA PROCESSING"/>
  </r>
  <r>
    <x v="2"/>
    <x v="124"/>
    <x v="25"/>
    <s v="52190"/>
    <s v="5188000"/>
    <x v="1"/>
    <x v="0"/>
    <s v="SUPPLIES IT"/>
    <s v="50000-PROGRAM EXPENDITURE BUDGET"/>
    <s v="52000-SUPPLIES"/>
    <m/>
    <n v="0"/>
    <n v="0"/>
    <n v="0"/>
    <n v="0"/>
    <n v="0"/>
    <s v="N/A"/>
    <n v="0"/>
    <n v="0"/>
    <n v="0"/>
    <n v="0"/>
    <n v="0"/>
    <n v="0"/>
    <n v="0"/>
    <n v="0"/>
    <n v="0"/>
    <n v="0"/>
    <n v="0"/>
    <n v="0"/>
    <n v="0"/>
    <s v="ITS CAPITAL"/>
    <x v="124"/>
    <s v="ITS CAPITAL"/>
    <s v="DATA PROCESSING"/>
  </r>
  <r>
    <x v="2"/>
    <x v="124"/>
    <x v="25"/>
    <s v="56741"/>
    <s v="5188000"/>
    <x v="0"/>
    <x v="0"/>
    <s v="EDP HARDWARE"/>
    <s v="50000-PROGRAM EXPENDITURE BUDGET"/>
    <s v="56000-CAPITAL OUTLAY"/>
    <m/>
    <n v="0"/>
    <n v="0"/>
    <n v="50277.82"/>
    <n v="0"/>
    <n v="-50277.82"/>
    <s v="N/A"/>
    <n v="0"/>
    <n v="0"/>
    <n v="0"/>
    <n v="0"/>
    <n v="0"/>
    <n v="14404.92"/>
    <n v="0"/>
    <n v="42682.93"/>
    <n v="0"/>
    <n v="0"/>
    <n v="0"/>
    <n v="-6810.03"/>
    <n v="0"/>
    <s v="ITS CAPITAL"/>
    <x v="124"/>
    <s v="ITS CAPITAL"/>
    <s v="DATA PROCESSING"/>
  </r>
  <r>
    <x v="2"/>
    <x v="124"/>
    <x v="25"/>
    <s v="56741"/>
    <s v="5188000"/>
    <x v="1"/>
    <x v="0"/>
    <s v="EDP HARDWARE"/>
    <s v="50000-PROGRAM EXPENDITURE BUDGET"/>
    <s v="56000-CAPITAL OUTLAY"/>
    <m/>
    <n v="0"/>
    <n v="0"/>
    <n v="0"/>
    <n v="0"/>
    <n v="0"/>
    <s v="N/A"/>
    <n v="0"/>
    <n v="0"/>
    <n v="0"/>
    <n v="0"/>
    <n v="0"/>
    <n v="0"/>
    <n v="0"/>
    <n v="0"/>
    <n v="0"/>
    <n v="0"/>
    <n v="0"/>
    <n v="0"/>
    <n v="0"/>
    <s v="ITS CAPITAL"/>
    <x v="124"/>
    <s v="ITS CAPITAL"/>
    <s v="DATA PROCESSING"/>
  </r>
  <r>
    <x v="2"/>
    <x v="125"/>
    <x v="25"/>
    <s v="52189"/>
    <s v="5188000"/>
    <x v="0"/>
    <x v="0"/>
    <s v="SOFTWARE NONCAP"/>
    <s v="50000-PROGRAM EXPENDITURE BUDGET"/>
    <s v="52000-SUPPLIES"/>
    <m/>
    <n v="0"/>
    <n v="0"/>
    <n v="36438.29"/>
    <n v="0"/>
    <n v="-36438.29"/>
    <s v="N/A"/>
    <n v="0"/>
    <n v="0"/>
    <n v="0"/>
    <n v="0"/>
    <n v="0"/>
    <n v="0"/>
    <n v="0"/>
    <n v="0"/>
    <n v="36438.29"/>
    <n v="0"/>
    <n v="0"/>
    <n v="0"/>
    <n v="0"/>
    <s v="ITS CAPITAL"/>
    <x v="125"/>
    <s v="ITS CAPITAL"/>
    <s v="DATA PROCESSING"/>
  </r>
  <r>
    <x v="2"/>
    <x v="125"/>
    <x v="25"/>
    <s v="52189"/>
    <s v="5188000"/>
    <x v="1"/>
    <x v="0"/>
    <s v="SOFTWARE NONCAP"/>
    <s v="50000-PROGRAM EXPENDITURE BUDGET"/>
    <s v="52000-SUPPLIES"/>
    <m/>
    <n v="0"/>
    <n v="0"/>
    <n v="36079.270000000004"/>
    <n v="0"/>
    <n v="-36079.270000000004"/>
    <s v="N/A"/>
    <n v="0"/>
    <n v="0"/>
    <n v="0"/>
    <n v="0"/>
    <n v="0"/>
    <n v="0"/>
    <n v="36079.270000000004"/>
    <n v="0"/>
    <n v="0"/>
    <n v="0"/>
    <n v="0"/>
    <n v="0"/>
    <n v="0"/>
    <s v="ITS CAPITAL"/>
    <x v="125"/>
    <s v="ITS CAPITAL"/>
    <s v="DATA PROCESSING"/>
  </r>
  <r>
    <x v="2"/>
    <x v="126"/>
    <x v="25"/>
    <s v="39753"/>
    <s v="0000000"/>
    <x v="0"/>
    <x v="1"/>
    <s v="CONTRIB ITS"/>
    <s v="R3000-REVENUE"/>
    <s v="R3900-OTHER FINANCING SOURCES"/>
    <m/>
    <n v="0"/>
    <n v="0"/>
    <n v="800000"/>
    <n v="0"/>
    <n v="-800000"/>
    <s v="N/A"/>
    <n v="0"/>
    <n v="800000"/>
    <n v="0"/>
    <n v="0"/>
    <n v="0"/>
    <n v="0"/>
    <n v="0"/>
    <n v="0"/>
    <n v="-800000"/>
    <n v="0"/>
    <n v="0"/>
    <n v="800000"/>
    <n v="0"/>
    <s v="ITS CAPITAL"/>
    <x v="126"/>
    <s v="ITS CAPITAL"/>
    <s v="Default"/>
  </r>
  <r>
    <x v="2"/>
    <x v="126"/>
    <x v="25"/>
    <s v="39753"/>
    <s v="0000000"/>
    <x v="1"/>
    <x v="1"/>
    <s v="CONTRIB ITS"/>
    <s v="R3000-REVENUE"/>
    <s v="R3900-OTHER FINANCING SOURCES"/>
    <m/>
    <n v="0"/>
    <n v="0"/>
    <n v="0"/>
    <n v="0"/>
    <n v="0"/>
    <s v="N/A"/>
    <n v="0"/>
    <n v="0"/>
    <n v="0"/>
    <n v="0"/>
    <n v="0"/>
    <n v="0"/>
    <n v="0"/>
    <n v="0"/>
    <n v="0"/>
    <n v="0"/>
    <n v="0"/>
    <n v="0"/>
    <n v="0"/>
    <s v="ITS CAPITAL"/>
    <x v="126"/>
    <s v="ITS CAPITAL"/>
    <s v="Default"/>
  </r>
  <r>
    <x v="2"/>
    <x v="126"/>
    <x v="2"/>
    <s v="39753"/>
    <s v="0000000"/>
    <x v="0"/>
    <x v="1"/>
    <s v="CONTRIB ITS"/>
    <s v="R3000-REVENUE"/>
    <s v="R3900-OTHER FINANCING SOURCES"/>
    <m/>
    <n v="0"/>
    <n v="0"/>
    <n v="-800000"/>
    <n v="0"/>
    <n v="800000"/>
    <s v="N/A"/>
    <n v="0"/>
    <n v="0"/>
    <n v="0"/>
    <n v="0"/>
    <n v="0"/>
    <n v="0"/>
    <n v="0"/>
    <n v="0"/>
    <n v="0"/>
    <n v="0"/>
    <n v="0"/>
    <n v="-800000"/>
    <n v="0"/>
    <s v="ITS CAPITAL"/>
    <x v="126"/>
    <s v="GAAP ADJUSTMENTS"/>
    <s v="Default"/>
  </r>
  <r>
    <x v="2"/>
    <x v="126"/>
    <x v="2"/>
    <s v="39753"/>
    <s v="0000000"/>
    <x v="1"/>
    <x v="1"/>
    <s v="CONTRIB ITS"/>
    <s v="R3000-REVENUE"/>
    <s v="R3900-OTHER FINANCING SOURCES"/>
    <m/>
    <n v="0"/>
    <n v="0"/>
    <n v="0"/>
    <n v="0"/>
    <n v="0"/>
    <s v="N/A"/>
    <n v="0"/>
    <n v="0"/>
    <n v="0"/>
    <n v="0"/>
    <n v="0"/>
    <n v="0"/>
    <n v="0"/>
    <n v="0"/>
    <n v="0"/>
    <n v="0"/>
    <n v="0"/>
    <n v="0"/>
    <n v="0"/>
    <s v="ITS CAPITAL"/>
    <x v="126"/>
    <s v="GAAP ADJUSTMENTS"/>
    <s v="Default"/>
  </r>
  <r>
    <x v="2"/>
    <x v="126"/>
    <x v="2"/>
    <s v="58053"/>
    <s v="5188000"/>
    <x v="0"/>
    <x v="0"/>
    <s v="T T ITS"/>
    <s v="50000-PROGRAM EXPENDITURE BUDGET"/>
    <s v="58000-INTRAGOVERNMENTAL CONTRIBUTIONS"/>
    <m/>
    <n v="0"/>
    <n v="0"/>
    <n v="800000"/>
    <n v="0"/>
    <n v="-800000"/>
    <s v="N/A"/>
    <n v="0"/>
    <n v="0"/>
    <n v="0"/>
    <n v="0"/>
    <n v="0"/>
    <n v="0"/>
    <n v="0"/>
    <n v="0"/>
    <n v="800000"/>
    <n v="0"/>
    <n v="0"/>
    <n v="0"/>
    <n v="0"/>
    <s v="ITS CAPITAL"/>
    <x v="126"/>
    <s v="GAAP ADJUSTMENTS"/>
    <s v="DATA PROCESSING"/>
  </r>
  <r>
    <x v="2"/>
    <x v="126"/>
    <x v="2"/>
    <s v="58053"/>
    <s v="5188000"/>
    <x v="1"/>
    <x v="0"/>
    <s v="T T ITS"/>
    <s v="50000-PROGRAM EXPENDITURE BUDGET"/>
    <s v="58000-INTRAGOVERNMENTAL CONTRIBUTIONS"/>
    <m/>
    <n v="0"/>
    <n v="0"/>
    <n v="0"/>
    <n v="0"/>
    <n v="0"/>
    <s v="N/A"/>
    <n v="0"/>
    <n v="0"/>
    <n v="0"/>
    <n v="0"/>
    <n v="0"/>
    <n v="0"/>
    <n v="0"/>
    <n v="0"/>
    <n v="0"/>
    <n v="0"/>
    <n v="0"/>
    <n v="0"/>
    <n v="0"/>
    <s v="ITS CAPITAL"/>
    <x v="126"/>
    <s v="GAAP ADJUSTMENTS"/>
    <s v="DATA PROCESSING"/>
  </r>
  <r>
    <x v="2"/>
    <x v="127"/>
    <x v="25"/>
    <s v="39753"/>
    <s v="0000000"/>
    <x v="0"/>
    <x v="1"/>
    <s v="CONTRIB ITS"/>
    <s v="R3000-REVENUE"/>
    <s v="R3900-OTHER FINANCING SOURCES"/>
    <m/>
    <n v="0"/>
    <n v="0"/>
    <n v="-500000"/>
    <n v="0"/>
    <n v="500000"/>
    <s v="N/A"/>
    <n v="0"/>
    <n v="0"/>
    <n v="0"/>
    <n v="0"/>
    <n v="0"/>
    <n v="0"/>
    <n v="0"/>
    <n v="-500000"/>
    <n v="0"/>
    <n v="0"/>
    <n v="0"/>
    <n v="0"/>
    <n v="0"/>
    <s v="ITS CAPITAL"/>
    <x v="127"/>
    <s v="ITS CAPITAL"/>
    <s v="Default"/>
  </r>
  <r>
    <x v="2"/>
    <x v="127"/>
    <x v="25"/>
    <s v="39753"/>
    <s v="0000000"/>
    <x v="1"/>
    <x v="1"/>
    <s v="CONTRIB ITS"/>
    <s v="R3000-REVENUE"/>
    <s v="R3900-OTHER FINANCING SOURCES"/>
    <m/>
    <n v="0"/>
    <n v="0"/>
    <n v="-500000"/>
    <n v="0"/>
    <n v="500000"/>
    <s v="N/A"/>
    <n v="0"/>
    <n v="0"/>
    <n v="0"/>
    <n v="0"/>
    <n v="0"/>
    <n v="0"/>
    <n v="0"/>
    <n v="0"/>
    <n v="-500000"/>
    <n v="0"/>
    <n v="0"/>
    <n v="0"/>
    <n v="0"/>
    <s v="ITS CAPITAL"/>
    <x v="127"/>
    <s v="ITS CAPITAL"/>
    <s v="Default"/>
  </r>
  <r>
    <x v="2"/>
    <x v="127"/>
    <x v="25"/>
    <s v="56741"/>
    <s v="5188000"/>
    <x v="0"/>
    <x v="0"/>
    <s v="EDP HARDWARE"/>
    <s v="50000-PROGRAM EXPENDITURE BUDGET"/>
    <s v="56000-CAPITAL OUTLAY"/>
    <m/>
    <n v="0"/>
    <n v="0"/>
    <n v="423742.69"/>
    <n v="0"/>
    <n v="-423742.69"/>
    <s v="N/A"/>
    <n v="0"/>
    <n v="0"/>
    <n v="0"/>
    <n v="0"/>
    <n v="0"/>
    <n v="0"/>
    <n v="0"/>
    <n v="374509.99"/>
    <n v="0"/>
    <n v="0"/>
    <n v="0"/>
    <n v="49232.700000000004"/>
    <n v="0"/>
    <s v="ITS CAPITAL"/>
    <x v="127"/>
    <s v="ITS CAPITAL"/>
    <s v="DATA PROCESSING"/>
  </r>
  <r>
    <x v="2"/>
    <x v="127"/>
    <x v="25"/>
    <s v="56741"/>
    <s v="5188000"/>
    <x v="1"/>
    <x v="0"/>
    <s v="EDP HARDWARE"/>
    <s v="50000-PROGRAM EXPENDITURE BUDGET"/>
    <s v="56000-CAPITAL OUTLAY"/>
    <m/>
    <n v="0"/>
    <n v="0"/>
    <n v="-15728.58"/>
    <n v="0"/>
    <n v="15728.58"/>
    <s v="N/A"/>
    <n v="0"/>
    <n v="0"/>
    <n v="0"/>
    <n v="0"/>
    <n v="0"/>
    <n v="0"/>
    <n v="0"/>
    <n v="0"/>
    <n v="0"/>
    <n v="0"/>
    <n v="0"/>
    <n v="-15728.58"/>
    <n v="0"/>
    <s v="ITS CAPITAL"/>
    <x v="127"/>
    <s v="ITS CAPITAL"/>
    <s v="DATA PROCESSING"/>
  </r>
  <r>
    <x v="2"/>
    <x v="127"/>
    <x v="25"/>
    <s v="59998"/>
    <s v="5188000"/>
    <x v="1"/>
    <x v="0"/>
    <s v="EXP REIMB SUSPENSE"/>
    <s v="50000-PROGRAM EXPENDITURE BUDGET"/>
    <s v="59900-CONTRA EXPENDITURES"/>
    <m/>
    <n v="0"/>
    <n v="0"/>
    <n v="0"/>
    <n v="0"/>
    <n v="0"/>
    <s v="N/A"/>
    <n v="0"/>
    <n v="0"/>
    <n v="0"/>
    <n v="0"/>
    <n v="0"/>
    <n v="0"/>
    <n v="0"/>
    <n v="0"/>
    <n v="0"/>
    <n v="0"/>
    <n v="0"/>
    <n v="0"/>
    <n v="0"/>
    <s v="ITS CAPITAL"/>
    <x v="127"/>
    <s v="ITS CAPITAL"/>
    <s v="DATA PROCESSING"/>
  </r>
  <r>
    <x v="2"/>
    <x v="128"/>
    <x v="25"/>
    <s v="39753"/>
    <s v="0000000"/>
    <x v="0"/>
    <x v="1"/>
    <s v="CONTRIB ITS"/>
    <s v="R3000-REVENUE"/>
    <s v="R3900-OTHER FINANCING SOURCES"/>
    <m/>
    <n v="0"/>
    <n v="0"/>
    <n v="0"/>
    <n v="0"/>
    <n v="0"/>
    <s v="N/A"/>
    <n v="0"/>
    <n v="0"/>
    <n v="0"/>
    <n v="0"/>
    <n v="0"/>
    <n v="0"/>
    <n v="0"/>
    <n v="0"/>
    <n v="0"/>
    <n v="0"/>
    <n v="0"/>
    <n v="0"/>
    <n v="0"/>
    <s v="ITS CAPITAL"/>
    <x v="128"/>
    <s v="ITS CAPITAL"/>
    <s v="Default"/>
  </r>
  <r>
    <x v="2"/>
    <x v="128"/>
    <x v="25"/>
    <s v="39753"/>
    <s v="0000000"/>
    <x v="1"/>
    <x v="1"/>
    <s v="CONTRIB ITS"/>
    <s v="R3000-REVENUE"/>
    <s v="R3900-OTHER FINANCING SOURCES"/>
    <m/>
    <n v="0"/>
    <n v="0"/>
    <n v="228050.82"/>
    <n v="0"/>
    <n v="-228050.82"/>
    <s v="N/A"/>
    <n v="0"/>
    <n v="0"/>
    <n v="0"/>
    <n v="0"/>
    <n v="0"/>
    <n v="0"/>
    <n v="0"/>
    <n v="0"/>
    <n v="228050.82"/>
    <n v="0"/>
    <n v="0"/>
    <n v="0"/>
    <n v="0"/>
    <s v="ITS CAPITAL"/>
    <x v="128"/>
    <s v="ITS CAPITAL"/>
    <s v="Default"/>
  </r>
  <r>
    <x v="2"/>
    <x v="129"/>
    <x v="25"/>
    <s v="51340"/>
    <s v="5188000"/>
    <x v="0"/>
    <x v="0"/>
    <s v="INDUSTRIAL INSURANCE"/>
    <s v="50000-PROGRAM EXPENDITURE BUDGET"/>
    <s v="51000-WAGES AND BENEFITS"/>
    <s v="51300-PERSONNEL BENEFITS"/>
    <n v="0"/>
    <n v="0"/>
    <n v="522.29"/>
    <n v="0"/>
    <n v="-522.29"/>
    <s v="N/A"/>
    <n v="0"/>
    <n v="0"/>
    <n v="0"/>
    <n v="0"/>
    <n v="0"/>
    <n v="0"/>
    <n v="0"/>
    <n v="0"/>
    <n v="522.29"/>
    <n v="0"/>
    <n v="0"/>
    <n v="0"/>
    <n v="0"/>
    <s v="ITS CAPITAL"/>
    <x v="129"/>
    <s v="ITS CAPITAL"/>
    <s v="DATA PROCESSING"/>
  </r>
  <r>
    <x v="2"/>
    <x v="129"/>
    <x v="25"/>
    <s v="51340"/>
    <s v="5188000"/>
    <x v="1"/>
    <x v="0"/>
    <s v="INDUSTRIAL INSURANCE"/>
    <s v="50000-PROGRAM EXPENDITURE BUDGET"/>
    <s v="51000-WAGES AND BENEFITS"/>
    <s v="51300-PERSONNEL BENEFITS"/>
    <n v="0"/>
    <n v="0"/>
    <n v="0"/>
    <n v="0"/>
    <n v="0"/>
    <s v="N/A"/>
    <n v="0"/>
    <n v="0"/>
    <n v="0"/>
    <n v="0"/>
    <n v="0"/>
    <n v="0"/>
    <n v="0"/>
    <n v="0"/>
    <n v="0"/>
    <n v="0"/>
    <n v="0"/>
    <n v="0"/>
    <n v="0"/>
    <s v="ITS CAPITAL"/>
    <x v="129"/>
    <s v="ITS CAPITAL"/>
    <s v="DATA PROCESSING"/>
  </r>
  <r>
    <x v="2"/>
    <x v="129"/>
    <x v="25"/>
    <s v="55245"/>
    <s v="5188000"/>
    <x v="0"/>
    <x v="0"/>
    <s v="FINANCIAL MGMT SVCS"/>
    <s v="50000-PROGRAM EXPENDITURE BUDGET"/>
    <s v="55000-INTRAGOVERNMENTAL SERVICES"/>
    <m/>
    <n v="0"/>
    <n v="0"/>
    <n v="14844.4"/>
    <n v="0"/>
    <n v="-14844.4"/>
    <s v="N/A"/>
    <n v="0"/>
    <n v="0"/>
    <n v="0"/>
    <n v="0"/>
    <n v="0"/>
    <n v="0"/>
    <n v="0"/>
    <n v="0"/>
    <n v="11133.300000000001"/>
    <n v="0"/>
    <n v="0"/>
    <n v="3711.1"/>
    <n v="0"/>
    <s v="ITS CAPITAL"/>
    <x v="129"/>
    <s v="ITS CAPITAL"/>
    <s v="DATA PROCESSING"/>
  </r>
  <r>
    <x v="2"/>
    <x v="129"/>
    <x v="25"/>
    <s v="55245"/>
    <s v="5188000"/>
    <x v="1"/>
    <x v="0"/>
    <s v="FINANCIAL MGMT SVCS"/>
    <s v="50000-PROGRAM EXPENDITURE BUDGET"/>
    <s v="55000-INTRAGOVERNMENTAL SERVICES"/>
    <m/>
    <n v="0"/>
    <n v="0"/>
    <n v="0"/>
    <n v="0"/>
    <n v="0"/>
    <s v="N/A"/>
    <n v="0"/>
    <n v="0"/>
    <n v="0"/>
    <n v="0"/>
    <n v="0"/>
    <n v="0"/>
    <n v="0"/>
    <n v="0"/>
    <n v="0"/>
    <n v="0"/>
    <n v="0"/>
    <n v="0"/>
    <n v="0"/>
    <s v="ITS CAPITAL"/>
    <x v="129"/>
    <s v="ITS CAPITAL"/>
    <s v="DATA PROCESSING"/>
  </r>
  <r>
    <x v="2"/>
    <x v="129"/>
    <x v="25"/>
    <s v="55253"/>
    <s v="5188000"/>
    <x v="0"/>
    <x v="0"/>
    <s v="SYSTEMS SERVICES SVC"/>
    <s v="50000-PROGRAM EXPENDITURE BUDGET"/>
    <s v="55000-INTRAGOVERNMENTAL SERVICES"/>
    <m/>
    <n v="0"/>
    <n v="0"/>
    <n v="0"/>
    <n v="0"/>
    <n v="0"/>
    <s v="N/A"/>
    <n v="0"/>
    <n v="0"/>
    <n v="0"/>
    <n v="0"/>
    <n v="0"/>
    <n v="0"/>
    <n v="0"/>
    <n v="0"/>
    <n v="0"/>
    <n v="0"/>
    <n v="0"/>
    <n v="0"/>
    <n v="0"/>
    <s v="ITS CAPITAL"/>
    <x v="129"/>
    <s v="ITS CAPITAL"/>
    <s v="DATA PROCESSING"/>
  </r>
  <r>
    <x v="2"/>
    <x v="129"/>
    <x v="25"/>
    <s v="55253"/>
    <s v="5188000"/>
    <x v="1"/>
    <x v="0"/>
    <s v="SYSTEMS SERVICES SVC"/>
    <s v="50000-PROGRAM EXPENDITURE BUDGET"/>
    <s v="55000-INTRAGOVERNMENTAL SERVICES"/>
    <m/>
    <n v="0"/>
    <n v="0"/>
    <n v="0"/>
    <n v="0"/>
    <n v="0"/>
    <s v="N/A"/>
    <n v="0"/>
    <n v="0"/>
    <n v="0"/>
    <n v="0"/>
    <n v="0"/>
    <n v="0"/>
    <n v="0"/>
    <n v="0"/>
    <n v="0"/>
    <n v="0"/>
    <n v="0"/>
    <n v="0"/>
    <n v="0"/>
    <s v="ITS CAPITAL"/>
    <x v="129"/>
    <s v="ITS CAPITAL"/>
    <s v="DATA PROCESSING"/>
  </r>
  <r>
    <x v="2"/>
    <x v="129"/>
    <x v="25"/>
    <s v="55255"/>
    <s v="5188000"/>
    <x v="0"/>
    <x v="0"/>
    <s v="FINANCIAL MGMT SVCS REBATE"/>
    <s v="50000-PROGRAM EXPENDITURE BUDGET"/>
    <s v="55000-INTRAGOVERNMENTAL SERVICES"/>
    <m/>
    <n v="0"/>
    <n v="0"/>
    <n v="-21209.48"/>
    <n v="0"/>
    <n v="21209.48"/>
    <s v="N/A"/>
    <n v="0"/>
    <n v="0"/>
    <n v="0"/>
    <n v="0"/>
    <n v="0"/>
    <n v="0"/>
    <n v="0"/>
    <n v="0"/>
    <n v="-15907.11"/>
    <n v="0"/>
    <n v="0"/>
    <n v="-5302.37"/>
    <n v="0"/>
    <s v="ITS CAPITAL"/>
    <x v="129"/>
    <s v="ITS CAPITAL"/>
    <s v="DATA PROCESSING"/>
  </r>
  <r>
    <x v="2"/>
    <x v="129"/>
    <x v="25"/>
    <s v="55255"/>
    <s v="5188000"/>
    <x v="1"/>
    <x v="0"/>
    <s v="FINANCIAL MGMT SVCS REBATE"/>
    <s v="50000-PROGRAM EXPENDITURE BUDGET"/>
    <s v="55000-INTRAGOVERNMENTAL SERVICES"/>
    <m/>
    <n v="0"/>
    <n v="0"/>
    <n v="0"/>
    <n v="0"/>
    <n v="0"/>
    <s v="N/A"/>
    <n v="0"/>
    <n v="0"/>
    <n v="0"/>
    <n v="0"/>
    <n v="0"/>
    <n v="0"/>
    <n v="0"/>
    <n v="0"/>
    <n v="0"/>
    <n v="0"/>
    <n v="0"/>
    <n v="0"/>
    <n v="0"/>
    <s v="ITS CAPITAL"/>
    <x v="129"/>
    <s v="ITS CAPITAL"/>
    <s v="DATA PROCESSING"/>
  </r>
  <r>
    <x v="2"/>
    <x v="129"/>
    <x v="25"/>
    <s v="55347"/>
    <s v="5188000"/>
    <x v="0"/>
    <x v="0"/>
    <s v="BRC SVC CHARGES"/>
    <s v="50000-PROGRAM EXPENDITURE BUDGET"/>
    <s v="55000-INTRAGOVERNMENTAL SERVICES"/>
    <m/>
    <n v="0"/>
    <n v="0"/>
    <n v="367.68"/>
    <n v="0"/>
    <n v="-367.68"/>
    <s v="N/A"/>
    <n v="0"/>
    <n v="0"/>
    <n v="0"/>
    <n v="0"/>
    <n v="0"/>
    <n v="0"/>
    <n v="0"/>
    <n v="0"/>
    <n v="275.76"/>
    <n v="0"/>
    <n v="0"/>
    <n v="91.92"/>
    <n v="0"/>
    <s v="ITS CAPITAL"/>
    <x v="129"/>
    <s v="ITS CAPITAL"/>
    <s v="DATA PROCESSING"/>
  </r>
  <r>
    <x v="2"/>
    <x v="129"/>
    <x v="25"/>
    <s v="55347"/>
    <s v="5188000"/>
    <x v="1"/>
    <x v="0"/>
    <s v="BRC SVC CHARGES"/>
    <s v="50000-PROGRAM EXPENDITURE BUDGET"/>
    <s v="55000-INTRAGOVERNMENTAL SERVICES"/>
    <m/>
    <n v="0"/>
    <n v="0"/>
    <n v="0"/>
    <n v="0"/>
    <n v="0"/>
    <s v="N/A"/>
    <n v="0"/>
    <n v="0"/>
    <n v="0"/>
    <n v="0"/>
    <n v="0"/>
    <n v="0"/>
    <n v="0"/>
    <n v="0"/>
    <n v="0"/>
    <n v="0"/>
    <n v="0"/>
    <n v="0"/>
    <n v="0"/>
    <s v="ITS CAPITAL"/>
    <x v="129"/>
    <s v="ITS CAPITAL"/>
    <s v="DATA PROCESSING"/>
  </r>
  <r>
    <x v="2"/>
    <x v="130"/>
    <x v="33"/>
    <s v="53104"/>
    <s v="5188000"/>
    <x v="1"/>
    <x v="0"/>
    <s v="CONSULTANT SERVICES"/>
    <s v="50000-PROGRAM EXPENDITURE BUDGET"/>
    <s v="53000-SERVICES-OTHER CHARGES"/>
    <m/>
    <n v="0"/>
    <n v="0"/>
    <n v="221696.37"/>
    <n v="0"/>
    <n v="-221696.37"/>
    <s v="N/A"/>
    <n v="0"/>
    <n v="0"/>
    <n v="0"/>
    <n v="0"/>
    <n v="0"/>
    <n v="0"/>
    <n v="0"/>
    <n v="0"/>
    <n v="0"/>
    <n v="0"/>
    <n v="0"/>
    <n v="221696.37"/>
    <n v="0"/>
    <s v="ITS CAPITAL"/>
    <x v="130"/>
    <s v="KCC OIRM IT CAPITAL"/>
    <s v="DATA PROCESSING"/>
  </r>
  <r>
    <x v="2"/>
    <x v="131"/>
    <x v="25"/>
    <s v="39753"/>
    <s v="0000000"/>
    <x v="0"/>
    <x v="1"/>
    <s v="CONTRIB ITS"/>
    <s v="R3000-REVENUE"/>
    <s v="R3900-OTHER FINANCING SOURCES"/>
    <m/>
    <n v="0"/>
    <n v="0"/>
    <n v="0"/>
    <n v="0"/>
    <n v="0"/>
    <s v="N/A"/>
    <n v="0"/>
    <n v="0"/>
    <n v="0"/>
    <n v="0"/>
    <n v="0"/>
    <n v="0"/>
    <n v="0"/>
    <n v="0"/>
    <n v="0"/>
    <n v="0"/>
    <n v="0"/>
    <n v="0"/>
    <n v="0"/>
    <s v="ITS CAPITAL"/>
    <x v="131"/>
    <s v="ITS CAPITAL"/>
    <s v="Default"/>
  </r>
  <r>
    <x v="2"/>
    <x v="131"/>
    <x v="25"/>
    <s v="39753"/>
    <s v="0000000"/>
    <x v="1"/>
    <x v="1"/>
    <s v="CONTRIB ITS"/>
    <s v="R3000-REVENUE"/>
    <s v="R3900-OTHER FINANCING SOURCES"/>
    <m/>
    <n v="0"/>
    <n v="0"/>
    <n v="287888.22000000003"/>
    <n v="0"/>
    <n v="-287888.22000000003"/>
    <s v="N/A"/>
    <n v="0"/>
    <n v="0"/>
    <n v="0"/>
    <n v="0"/>
    <n v="0"/>
    <n v="0"/>
    <n v="0"/>
    <n v="0"/>
    <n v="287888.22000000003"/>
    <n v="0"/>
    <n v="0"/>
    <n v="0"/>
    <n v="0"/>
    <s v="ITS CAPITAL"/>
    <x v="131"/>
    <s v="ITS CAPITAL"/>
    <s v="Default"/>
  </r>
  <r>
    <x v="2"/>
    <x v="131"/>
    <x v="25"/>
    <s v="53330"/>
    <s v="5188000"/>
    <x v="1"/>
    <x v="0"/>
    <s v="PURCHASED TRANSPORTATION"/>
    <s v="50000-PROGRAM EXPENDITURE BUDGET"/>
    <s v="53000-SERVICES-OTHER CHARGES"/>
    <m/>
    <n v="0"/>
    <n v="0"/>
    <n v="10.5"/>
    <n v="0"/>
    <n v="-10.5"/>
    <s v="N/A"/>
    <n v="0"/>
    <n v="0"/>
    <n v="0"/>
    <n v="0"/>
    <n v="0"/>
    <n v="0"/>
    <n v="10.5"/>
    <n v="0"/>
    <n v="0"/>
    <n v="0"/>
    <n v="0"/>
    <n v="0"/>
    <n v="0"/>
    <s v="ITS CAPITAL"/>
    <x v="131"/>
    <s v="ITS CAPITAL"/>
    <s v="DATA PROCESSING"/>
  </r>
  <r>
    <x v="2"/>
    <x v="131"/>
    <x v="25"/>
    <s v="56741"/>
    <s v="5188000"/>
    <x v="1"/>
    <x v="0"/>
    <s v="EDP HARDWARE"/>
    <s v="50000-PROGRAM EXPENDITURE BUDGET"/>
    <s v="56000-CAPITAL OUTLAY"/>
    <m/>
    <n v="0"/>
    <n v="0"/>
    <n v="16573.89"/>
    <n v="0"/>
    <n v="-16573.89"/>
    <s v="N/A"/>
    <n v="16573.89"/>
    <n v="0"/>
    <n v="0"/>
    <n v="0"/>
    <n v="0"/>
    <n v="0"/>
    <n v="0"/>
    <n v="0"/>
    <n v="0"/>
    <n v="0"/>
    <n v="0"/>
    <n v="0"/>
    <n v="0"/>
    <s v="ITS CAPITAL"/>
    <x v="131"/>
    <s v="ITS CAPITAL"/>
    <s v="DATA PROCESSING"/>
  </r>
  <r>
    <x v="2"/>
    <x v="132"/>
    <x v="25"/>
    <s v="53814"/>
    <s v="5188000"/>
    <x v="0"/>
    <x v="0"/>
    <s v="TRAINING"/>
    <s v="50000-PROGRAM EXPENDITURE BUDGET"/>
    <s v="53000-SERVICES-OTHER CHARGES"/>
    <m/>
    <n v="0"/>
    <n v="0"/>
    <n v="1956"/>
    <n v="0"/>
    <n v="-1956"/>
    <s v="N/A"/>
    <n v="0"/>
    <n v="0"/>
    <n v="0"/>
    <n v="0"/>
    <n v="0"/>
    <n v="0"/>
    <n v="0"/>
    <n v="0"/>
    <n v="1956"/>
    <n v="0"/>
    <n v="0"/>
    <n v="0"/>
    <n v="0"/>
    <s v="ITS CAPITAL"/>
    <x v="132"/>
    <s v="ITS CAPITAL"/>
    <s v="DATA PROCESSING"/>
  </r>
  <r>
    <x v="2"/>
    <x v="132"/>
    <x v="25"/>
    <s v="53814"/>
    <s v="5188000"/>
    <x v="1"/>
    <x v="0"/>
    <s v="TRAINING"/>
    <s v="50000-PROGRAM EXPENDITURE BUDGET"/>
    <s v="53000-SERVICES-OTHER CHARGES"/>
    <m/>
    <n v="0"/>
    <n v="0"/>
    <n v="0"/>
    <n v="0"/>
    <n v="0"/>
    <s v="N/A"/>
    <n v="0"/>
    <n v="0"/>
    <n v="0"/>
    <n v="0"/>
    <n v="0"/>
    <n v="0"/>
    <n v="0"/>
    <n v="0"/>
    <n v="0"/>
    <n v="0"/>
    <n v="0"/>
    <n v="0"/>
    <n v="0"/>
    <s v="ITS CAPITAL"/>
    <x v="132"/>
    <s v="ITS CAPITAL"/>
    <s v="DATA PROCESSING"/>
  </r>
  <r>
    <x v="2"/>
    <x v="133"/>
    <x v="25"/>
    <s v="51198"/>
    <s v="5188000"/>
    <x v="0"/>
    <x v="0"/>
    <s v="SALARIES AND WAGES REIMB"/>
    <s v="50000-PROGRAM EXPENDITURE BUDGET"/>
    <s v="51000-WAGES AND BENEFITS"/>
    <s v="51100-SALARIES/WAGES"/>
    <n v="0"/>
    <n v="0"/>
    <n v="0"/>
    <n v="0"/>
    <n v="0"/>
    <s v="N/A"/>
    <n v="0"/>
    <n v="0"/>
    <n v="0"/>
    <n v="0"/>
    <n v="0"/>
    <n v="0"/>
    <n v="0"/>
    <n v="0"/>
    <n v="0"/>
    <n v="0"/>
    <n v="0"/>
    <n v="0"/>
    <n v="0"/>
    <s v="ITS CAPITAL"/>
    <x v="133"/>
    <s v="ITS CAPITAL"/>
    <s v="DATA PROCESSING"/>
  </r>
  <r>
    <x v="2"/>
    <x v="133"/>
    <x v="25"/>
    <s v="51198"/>
    <s v="5188000"/>
    <x v="1"/>
    <x v="0"/>
    <s v="SALARIES AND WAGES REIMB"/>
    <s v="50000-PROGRAM EXPENDITURE BUDGET"/>
    <s v="51000-WAGES AND BENEFITS"/>
    <s v="51100-SALARIES/WAGES"/>
    <n v="0"/>
    <n v="0"/>
    <n v="0"/>
    <n v="0"/>
    <n v="0"/>
    <s v="N/A"/>
    <n v="0"/>
    <n v="0"/>
    <n v="0"/>
    <n v="0"/>
    <n v="0"/>
    <n v="0"/>
    <n v="0"/>
    <n v="0"/>
    <n v="0"/>
    <n v="0"/>
    <n v="0"/>
    <n v="0"/>
    <n v="0"/>
    <s v="ITS CAPITAL"/>
    <x v="133"/>
    <s v="ITS CAPITAL"/>
    <s v="DATA PROCESSING"/>
  </r>
  <r>
    <x v="2"/>
    <x v="133"/>
    <x v="25"/>
    <s v="51398"/>
    <s v="5188000"/>
    <x v="0"/>
    <x v="0"/>
    <s v="LOAN IN OUT BNFTS MANUAL"/>
    <s v="50000-PROGRAM EXPENDITURE BUDGET"/>
    <s v="51000-WAGES AND BENEFITS"/>
    <s v="51300-PERSONNEL BENEFITS"/>
    <n v="0"/>
    <n v="0"/>
    <n v="0"/>
    <n v="0"/>
    <n v="0"/>
    <s v="N/A"/>
    <n v="0"/>
    <n v="0"/>
    <n v="0"/>
    <n v="0"/>
    <n v="0"/>
    <n v="0"/>
    <n v="0"/>
    <n v="0"/>
    <n v="0"/>
    <n v="0"/>
    <n v="0"/>
    <n v="0"/>
    <n v="0"/>
    <s v="ITS CAPITAL"/>
    <x v="133"/>
    <s v="ITS CAPITAL"/>
    <s v="DATA PROCESSING"/>
  </r>
  <r>
    <x v="2"/>
    <x v="133"/>
    <x v="25"/>
    <s v="51398"/>
    <s v="5188000"/>
    <x v="1"/>
    <x v="0"/>
    <s v="LOAN IN OUT BNFTS MANUAL"/>
    <s v="50000-PROGRAM EXPENDITURE BUDGET"/>
    <s v="51000-WAGES AND BENEFITS"/>
    <s v="51300-PERSONNEL BENEFITS"/>
    <n v="0"/>
    <n v="0"/>
    <n v="0"/>
    <n v="0"/>
    <n v="0"/>
    <s v="N/A"/>
    <n v="0"/>
    <n v="0"/>
    <n v="0"/>
    <n v="0"/>
    <n v="0"/>
    <n v="0"/>
    <n v="0"/>
    <n v="0"/>
    <n v="0"/>
    <n v="0"/>
    <n v="0"/>
    <n v="0"/>
    <n v="0"/>
    <s v="ITS CAPITAL"/>
    <x v="133"/>
    <s v="ITS CAPITAL"/>
    <s v="DATA PROCESSING"/>
  </r>
  <r>
    <x v="2"/>
    <x v="133"/>
    <x v="25"/>
    <s v="53890"/>
    <s v="5188000"/>
    <x v="0"/>
    <x v="0"/>
    <s v="MISC SERVICES CHARGES"/>
    <s v="50000-PROGRAM EXPENDITURE BUDGET"/>
    <s v="53000-SERVICES-OTHER CHARGES"/>
    <m/>
    <n v="0"/>
    <n v="0"/>
    <n v="0"/>
    <n v="0"/>
    <n v="0"/>
    <s v="N/A"/>
    <n v="0"/>
    <n v="0"/>
    <n v="0"/>
    <n v="0"/>
    <n v="0"/>
    <n v="0"/>
    <n v="0"/>
    <n v="0"/>
    <n v="0"/>
    <n v="0"/>
    <n v="0"/>
    <n v="0"/>
    <n v="0"/>
    <s v="ITS CAPITAL"/>
    <x v="133"/>
    <s v="ITS CAPITAL"/>
    <s v="DATA PROCESSING"/>
  </r>
  <r>
    <x v="2"/>
    <x v="133"/>
    <x v="25"/>
    <s v="53890"/>
    <s v="5188000"/>
    <x v="1"/>
    <x v="0"/>
    <s v="MISC SERVICES CHARGES"/>
    <s v="50000-PROGRAM EXPENDITURE BUDGET"/>
    <s v="53000-SERVICES-OTHER CHARGES"/>
    <m/>
    <n v="0"/>
    <n v="0"/>
    <n v="0"/>
    <n v="0"/>
    <n v="0"/>
    <s v="N/A"/>
    <n v="0"/>
    <n v="0"/>
    <n v="0"/>
    <n v="0"/>
    <n v="0"/>
    <n v="0"/>
    <n v="0"/>
    <n v="0"/>
    <n v="0"/>
    <n v="0"/>
    <n v="0"/>
    <n v="0"/>
    <n v="0"/>
    <s v="ITS CAPITAL"/>
    <x v="133"/>
    <s v="ITS CAPITAL"/>
    <s v="DATA PROCESSING"/>
  </r>
  <r>
    <x v="2"/>
    <x v="134"/>
    <x v="25"/>
    <s v="39753"/>
    <s v="0000000"/>
    <x v="1"/>
    <x v="1"/>
    <s v="CONTRIB ITS"/>
    <s v="R3000-REVENUE"/>
    <s v="R3900-OTHER FINANCING SOURCES"/>
    <m/>
    <n v="0"/>
    <n v="0"/>
    <n v="343378.26"/>
    <n v="0"/>
    <n v="-343378.26"/>
    <s v="N/A"/>
    <n v="0"/>
    <n v="0"/>
    <n v="0"/>
    <n v="0"/>
    <n v="0"/>
    <n v="0"/>
    <n v="0"/>
    <n v="0"/>
    <n v="343378.26"/>
    <n v="0"/>
    <n v="0"/>
    <n v="0"/>
    <n v="0"/>
    <s v="ITS CAPITAL"/>
    <x v="134"/>
    <s v="ITS CAPITAL"/>
    <s v="Default"/>
  </r>
  <r>
    <x v="2"/>
    <x v="134"/>
    <x v="25"/>
    <s v="52180"/>
    <s v="5188000"/>
    <x v="0"/>
    <x v="0"/>
    <s v="MINOR ASSET NON CONTR LT 5K"/>
    <s v="50000-PROGRAM EXPENDITURE BUDGET"/>
    <s v="52000-SUPPLIES"/>
    <m/>
    <n v="0"/>
    <n v="0"/>
    <n v="0"/>
    <n v="0"/>
    <n v="0"/>
    <s v="N/A"/>
    <n v="0"/>
    <n v="0"/>
    <n v="0"/>
    <n v="0"/>
    <n v="0"/>
    <n v="0"/>
    <n v="0"/>
    <n v="0"/>
    <n v="0"/>
    <n v="0"/>
    <n v="0"/>
    <n v="0"/>
    <n v="0"/>
    <s v="ITS CAPITAL"/>
    <x v="134"/>
    <s v="ITS CAPITAL"/>
    <s v="DATA PROCESSING"/>
  </r>
  <r>
    <x v="2"/>
    <x v="134"/>
    <x v="25"/>
    <s v="52180"/>
    <s v="5188000"/>
    <x v="1"/>
    <x v="0"/>
    <s v="MINOR ASSET NON CONTR LT 5K"/>
    <s v="50000-PROGRAM EXPENDITURE BUDGET"/>
    <s v="52000-SUPPLIES"/>
    <m/>
    <n v="0"/>
    <n v="0"/>
    <n v="0"/>
    <n v="0"/>
    <n v="0"/>
    <s v="N/A"/>
    <n v="0"/>
    <n v="0"/>
    <n v="0"/>
    <n v="0"/>
    <n v="0"/>
    <n v="0"/>
    <n v="0"/>
    <n v="0"/>
    <n v="0"/>
    <n v="0"/>
    <n v="0"/>
    <n v="0"/>
    <n v="0"/>
    <s v="ITS CAPITAL"/>
    <x v="134"/>
    <s v="ITS CAPITAL"/>
    <s v="DATA PROCESSING"/>
  </r>
  <r>
    <x v="2"/>
    <x v="134"/>
    <x v="25"/>
    <s v="52181"/>
    <s v="5188000"/>
    <x v="0"/>
    <x v="0"/>
    <s v="INVENTORY EQUIP 5K UNDER"/>
    <s v="50000-PROGRAM EXPENDITURE BUDGET"/>
    <s v="52000-SUPPLIES"/>
    <m/>
    <n v="0"/>
    <n v="0"/>
    <n v="0"/>
    <n v="0"/>
    <n v="0"/>
    <s v="N/A"/>
    <n v="0"/>
    <n v="0"/>
    <n v="0"/>
    <n v="0"/>
    <n v="0"/>
    <n v="0"/>
    <n v="0"/>
    <n v="0"/>
    <n v="0"/>
    <n v="0"/>
    <n v="0"/>
    <n v="0"/>
    <n v="0"/>
    <s v="ITS CAPITAL"/>
    <x v="134"/>
    <s v="ITS CAPITAL"/>
    <s v="DATA PROCESSING"/>
  </r>
  <r>
    <x v="2"/>
    <x v="134"/>
    <x v="25"/>
    <s v="52181"/>
    <s v="5188000"/>
    <x v="1"/>
    <x v="0"/>
    <s v="INVENTORY EQUIP 5K UNDER"/>
    <s v="50000-PROGRAM EXPENDITURE BUDGET"/>
    <s v="52000-SUPPLIES"/>
    <m/>
    <n v="0"/>
    <n v="0"/>
    <n v="0"/>
    <n v="0"/>
    <n v="0"/>
    <s v="N/A"/>
    <n v="0"/>
    <n v="0"/>
    <n v="0"/>
    <n v="0"/>
    <n v="0"/>
    <n v="0"/>
    <n v="0"/>
    <n v="0"/>
    <n v="0"/>
    <n v="0"/>
    <n v="0"/>
    <n v="0"/>
    <n v="0"/>
    <s v="ITS CAPITAL"/>
    <x v="134"/>
    <s v="ITS CAPITAL"/>
    <s v="DATA PROCESSING"/>
  </r>
  <r>
    <x v="2"/>
    <x v="134"/>
    <x v="25"/>
    <s v="52410"/>
    <s v="5188000"/>
    <x v="0"/>
    <x v="0"/>
    <s v="COST GOODS SOLD SUPPLIES FOR RESALE"/>
    <s v="50000-PROGRAM EXPENDITURE BUDGET"/>
    <s v="52000-SUPPLIES"/>
    <m/>
    <n v="0"/>
    <n v="0"/>
    <n v="0"/>
    <n v="0"/>
    <n v="0"/>
    <s v="N/A"/>
    <n v="0"/>
    <n v="0"/>
    <n v="0"/>
    <n v="0"/>
    <n v="0"/>
    <n v="0"/>
    <n v="0"/>
    <n v="0"/>
    <n v="0"/>
    <n v="0"/>
    <n v="0"/>
    <n v="0"/>
    <n v="0"/>
    <s v="ITS CAPITAL"/>
    <x v="134"/>
    <s v="ITS CAPITAL"/>
    <s v="DATA PROCESSING"/>
  </r>
  <r>
    <x v="2"/>
    <x v="134"/>
    <x v="25"/>
    <s v="52410"/>
    <s v="5188000"/>
    <x v="1"/>
    <x v="0"/>
    <s v="COST GOODS SOLD SUPPLIES FOR RESALE"/>
    <s v="50000-PROGRAM EXPENDITURE BUDGET"/>
    <s v="52000-SUPPLIES"/>
    <m/>
    <n v="0"/>
    <n v="0"/>
    <n v="0"/>
    <n v="0"/>
    <n v="0"/>
    <s v="N/A"/>
    <n v="0"/>
    <n v="0"/>
    <n v="0"/>
    <n v="0"/>
    <n v="0"/>
    <n v="0"/>
    <n v="0"/>
    <n v="0"/>
    <n v="0"/>
    <n v="0"/>
    <n v="0"/>
    <n v="0"/>
    <n v="0"/>
    <s v="ITS CAPITAL"/>
    <x v="134"/>
    <s v="ITS CAPITAL"/>
    <s v="DATA PROCESSING"/>
  </r>
  <r>
    <x v="2"/>
    <x v="135"/>
    <x v="25"/>
    <s v="52181"/>
    <s v="5188000"/>
    <x v="0"/>
    <x v="0"/>
    <s v="INVENTORY EQUIP 5K UNDER"/>
    <s v="50000-PROGRAM EXPENDITURE BUDGET"/>
    <s v="52000-SUPPLIES"/>
    <m/>
    <n v="0"/>
    <n v="0"/>
    <n v="0"/>
    <n v="0"/>
    <n v="0"/>
    <s v="N/A"/>
    <n v="0"/>
    <n v="0"/>
    <n v="0"/>
    <n v="0"/>
    <n v="0"/>
    <n v="0"/>
    <n v="0"/>
    <n v="0"/>
    <n v="0"/>
    <n v="0"/>
    <n v="0"/>
    <n v="0"/>
    <n v="0"/>
    <s v="ITS CAPITAL"/>
    <x v="135"/>
    <s v="ITS CAPITAL"/>
    <s v="DATA PROCESSING"/>
  </r>
  <r>
    <x v="2"/>
    <x v="135"/>
    <x v="25"/>
    <s v="52181"/>
    <s v="5188000"/>
    <x v="1"/>
    <x v="0"/>
    <s v="INVENTORY EQUIP 5K UNDER"/>
    <s v="50000-PROGRAM EXPENDITURE BUDGET"/>
    <s v="52000-SUPPLIES"/>
    <m/>
    <n v="0"/>
    <n v="0"/>
    <n v="0"/>
    <n v="0"/>
    <n v="0"/>
    <s v="N/A"/>
    <n v="0"/>
    <n v="0"/>
    <n v="0"/>
    <n v="0"/>
    <n v="0"/>
    <n v="0"/>
    <n v="0"/>
    <n v="0"/>
    <n v="0"/>
    <n v="0"/>
    <n v="0"/>
    <n v="0"/>
    <n v="0"/>
    <s v="ITS CAPITAL"/>
    <x v="135"/>
    <s v="ITS CAPITAL"/>
    <s v="DATA PROCESSING"/>
  </r>
  <r>
    <x v="2"/>
    <x v="135"/>
    <x v="25"/>
    <s v="53105"/>
    <s v="5188000"/>
    <x v="0"/>
    <x v="0"/>
    <s v="OTHER CONTRACTUAL PROF SVCS"/>
    <s v="50000-PROGRAM EXPENDITURE BUDGET"/>
    <s v="53000-SERVICES-OTHER CHARGES"/>
    <m/>
    <n v="0"/>
    <n v="0"/>
    <n v="0"/>
    <n v="0"/>
    <n v="0"/>
    <s v="N/A"/>
    <n v="0"/>
    <n v="0"/>
    <n v="0"/>
    <n v="0"/>
    <n v="0"/>
    <n v="0"/>
    <n v="0"/>
    <n v="0"/>
    <n v="0"/>
    <n v="0"/>
    <n v="0"/>
    <n v="0"/>
    <n v="0"/>
    <s v="ITS CAPITAL"/>
    <x v="135"/>
    <s v="ITS CAPITAL"/>
    <s v="DATA PROCESSING"/>
  </r>
  <r>
    <x v="2"/>
    <x v="135"/>
    <x v="25"/>
    <s v="53105"/>
    <s v="5188000"/>
    <x v="1"/>
    <x v="0"/>
    <s v="OTHER CONTRACTUAL PROF SVCS"/>
    <s v="50000-PROGRAM EXPENDITURE BUDGET"/>
    <s v="53000-SERVICES-OTHER CHARGES"/>
    <m/>
    <n v="0"/>
    <n v="0"/>
    <n v="0"/>
    <n v="0"/>
    <n v="0"/>
    <s v="N/A"/>
    <n v="0"/>
    <n v="0"/>
    <n v="0"/>
    <n v="0"/>
    <n v="0"/>
    <n v="0"/>
    <n v="0"/>
    <n v="0"/>
    <n v="0"/>
    <n v="0"/>
    <n v="0"/>
    <n v="0"/>
    <n v="0"/>
    <s v="ITS CAPITAL"/>
    <x v="135"/>
    <s v="ITS CAPITAL"/>
    <s v="DATA PROCESSING"/>
  </r>
  <r>
    <x v="2"/>
    <x v="135"/>
    <x v="25"/>
    <s v="53210"/>
    <s v="5188000"/>
    <x v="0"/>
    <x v="0"/>
    <s v="SERVICES COMMUNICATIONS"/>
    <s v="50000-PROGRAM EXPENDITURE BUDGET"/>
    <s v="53000-SERVICES-OTHER CHARGES"/>
    <m/>
    <n v="0"/>
    <n v="0"/>
    <n v="0"/>
    <n v="0"/>
    <n v="0"/>
    <s v="N/A"/>
    <n v="0"/>
    <n v="0"/>
    <n v="0"/>
    <n v="0"/>
    <n v="0"/>
    <n v="0"/>
    <n v="0"/>
    <n v="0"/>
    <n v="0"/>
    <n v="0"/>
    <n v="0"/>
    <n v="0"/>
    <n v="0"/>
    <s v="ITS CAPITAL"/>
    <x v="135"/>
    <s v="ITS CAPITAL"/>
    <s v="DATA PROCESSING"/>
  </r>
  <r>
    <x v="2"/>
    <x v="135"/>
    <x v="25"/>
    <s v="53210"/>
    <s v="5188000"/>
    <x v="1"/>
    <x v="0"/>
    <s v="SERVICES COMMUNICATIONS"/>
    <s v="50000-PROGRAM EXPENDITURE BUDGET"/>
    <s v="53000-SERVICES-OTHER CHARGES"/>
    <m/>
    <n v="0"/>
    <n v="0"/>
    <n v="0"/>
    <n v="0"/>
    <n v="0"/>
    <s v="N/A"/>
    <n v="0"/>
    <n v="0"/>
    <n v="0"/>
    <n v="0"/>
    <n v="0"/>
    <n v="0"/>
    <n v="0"/>
    <n v="0"/>
    <n v="0"/>
    <n v="0"/>
    <n v="0"/>
    <n v="0"/>
    <n v="0"/>
    <s v="ITS CAPITAL"/>
    <x v="135"/>
    <s v="ITS CAPITAL"/>
    <s v="DATA PROCESSING"/>
  </r>
  <r>
    <x v="2"/>
    <x v="135"/>
    <x v="25"/>
    <s v="59100"/>
    <s v="5188000"/>
    <x v="0"/>
    <x v="0"/>
    <s v="EXPENDITURE CONVERSION"/>
    <s v="50000-PROGRAM EXPENDITURE BUDGET"/>
    <s v="59000-EXTRAORDINARY EXPENSES"/>
    <m/>
    <n v="0"/>
    <n v="0"/>
    <n v="-546173.79"/>
    <n v="0"/>
    <n v="546173.79"/>
    <s v="N/A"/>
    <n v="0"/>
    <n v="0"/>
    <n v="0"/>
    <n v="0"/>
    <n v="0"/>
    <n v="0"/>
    <n v="0"/>
    <n v="0"/>
    <n v="-546173.79"/>
    <n v="0"/>
    <n v="0"/>
    <n v="0"/>
    <n v="0"/>
    <s v="ITS CAPITAL"/>
    <x v="135"/>
    <s v="ITS CAPITAL"/>
    <s v="DATA PROCESSING"/>
  </r>
  <r>
    <x v="2"/>
    <x v="135"/>
    <x v="25"/>
    <s v="59100"/>
    <s v="5188000"/>
    <x v="1"/>
    <x v="0"/>
    <s v="EXPENDITURE CONVERSION"/>
    <s v="50000-PROGRAM EXPENDITURE BUDGET"/>
    <s v="59000-EXTRAORDINARY EXPENSES"/>
    <m/>
    <n v="0"/>
    <n v="0"/>
    <n v="0"/>
    <n v="0"/>
    <n v="0"/>
    <s v="N/A"/>
    <n v="0"/>
    <n v="0"/>
    <n v="0"/>
    <n v="0"/>
    <n v="0"/>
    <n v="0"/>
    <n v="0"/>
    <n v="0"/>
    <n v="0"/>
    <n v="0"/>
    <n v="0"/>
    <n v="0"/>
    <n v="0"/>
    <s v="ITS CAPITAL"/>
    <x v="135"/>
    <s v="ITS CAPITAL"/>
    <s v="DATA PROCESSING"/>
  </r>
  <r>
    <x v="2"/>
    <x v="136"/>
    <x v="25"/>
    <s v="36999"/>
    <s v="0000000"/>
    <x v="0"/>
    <x v="1"/>
    <s v="OTHER MISC REVENUE"/>
    <s v="R3000-REVENUE"/>
    <s v="R3600-MISCELLANEOUS REVENUE"/>
    <m/>
    <n v="0"/>
    <n v="0"/>
    <n v="522324.84"/>
    <n v="0"/>
    <n v="-522324.84"/>
    <s v="N/A"/>
    <n v="0"/>
    <n v="0"/>
    <n v="-232438.58000000002"/>
    <n v="0"/>
    <n v="-87496.76"/>
    <n v="0"/>
    <n v="842260.18"/>
    <n v="0"/>
    <n v="0"/>
    <n v="0"/>
    <n v="0"/>
    <n v="0"/>
    <n v="0"/>
    <s v="ITS CAPITAL"/>
    <x v="136"/>
    <s v="ITS CAPITAL"/>
    <s v="Default"/>
  </r>
  <r>
    <x v="2"/>
    <x v="136"/>
    <x v="25"/>
    <s v="36999"/>
    <s v="0000000"/>
    <x v="1"/>
    <x v="1"/>
    <s v="OTHER MISC REVENUE"/>
    <s v="R3000-REVENUE"/>
    <s v="R3600-MISCELLANEOUS REVENUE"/>
    <m/>
    <n v="0"/>
    <n v="0"/>
    <n v="0"/>
    <n v="0"/>
    <n v="0"/>
    <s v="N/A"/>
    <n v="0"/>
    <n v="0"/>
    <n v="0"/>
    <n v="0"/>
    <n v="0"/>
    <n v="0"/>
    <n v="0"/>
    <n v="0"/>
    <n v="0"/>
    <n v="0"/>
    <n v="0"/>
    <n v="0"/>
    <n v="0"/>
    <s v="ITS CAPITAL"/>
    <x v="136"/>
    <s v="ITS CAPITAL"/>
    <s v="Default"/>
  </r>
  <r>
    <x v="2"/>
    <x v="136"/>
    <x v="25"/>
    <s v="39113"/>
    <s v="0000000"/>
    <x v="0"/>
    <x v="1"/>
    <s v="GENERAL OBLIGATION BONDS"/>
    <s v="R3000-REVENUE"/>
    <s v="R3900-OTHER FINANCING SOURCES"/>
    <m/>
    <n v="0"/>
    <n v="0"/>
    <n v="-14000000"/>
    <n v="0"/>
    <n v="14000000"/>
    <s v="N/A"/>
    <n v="0"/>
    <n v="0"/>
    <n v="-14000000"/>
    <n v="0"/>
    <n v="0"/>
    <n v="0"/>
    <n v="0"/>
    <n v="0"/>
    <n v="0"/>
    <n v="0"/>
    <n v="0"/>
    <n v="0"/>
    <n v="0"/>
    <s v="ITS CAPITAL"/>
    <x v="136"/>
    <s v="ITS CAPITAL"/>
    <s v="Default"/>
  </r>
  <r>
    <x v="2"/>
    <x v="136"/>
    <x v="25"/>
    <s v="39113"/>
    <s v="0000000"/>
    <x v="1"/>
    <x v="1"/>
    <s v="GENERAL OBLIGATION BONDS"/>
    <s v="R3000-REVENUE"/>
    <s v="R3900-OTHER FINANCING SOURCES"/>
    <m/>
    <n v="0"/>
    <n v="0"/>
    <n v="0"/>
    <n v="0"/>
    <n v="0"/>
    <s v="N/A"/>
    <n v="0"/>
    <n v="0"/>
    <n v="0"/>
    <n v="0"/>
    <n v="0"/>
    <n v="0"/>
    <n v="0"/>
    <n v="0"/>
    <n v="0"/>
    <n v="0"/>
    <n v="0"/>
    <n v="0"/>
    <n v="0"/>
    <s v="ITS CAPITAL"/>
    <x v="136"/>
    <s v="ITS CAPITAL"/>
    <s v="Default"/>
  </r>
  <r>
    <x v="2"/>
    <x v="136"/>
    <x v="25"/>
    <s v="39796"/>
    <s v="0000000"/>
    <x v="1"/>
    <x v="1"/>
    <s v="CONTRIB OTHER FUNDS"/>
    <s v="R3000-REVENUE"/>
    <s v="R3900-OTHER FINANCING SOURCES"/>
    <m/>
    <n v="0"/>
    <n v="0"/>
    <n v="-4585000"/>
    <n v="0"/>
    <n v="4585000"/>
    <s v="N/A"/>
    <n v="0"/>
    <n v="0"/>
    <n v="0"/>
    <n v="0"/>
    <n v="0"/>
    <n v="0"/>
    <n v="0"/>
    <n v="0"/>
    <n v="0"/>
    <n v="0"/>
    <n v="0"/>
    <n v="-4585000"/>
    <n v="0"/>
    <s v="ITS CAPITAL"/>
    <x v="136"/>
    <s v="ITS CAPITAL"/>
    <s v="Default"/>
  </r>
  <r>
    <x v="2"/>
    <x v="136"/>
    <x v="25"/>
    <s v="51110"/>
    <s v="5188000"/>
    <x v="0"/>
    <x v="0"/>
    <s v="REGULAR SALARIED EMPLOYEE"/>
    <s v="50000-PROGRAM EXPENDITURE BUDGET"/>
    <s v="51000-WAGES AND BENEFITS"/>
    <s v="51100-SALARIES/WAGES"/>
    <n v="0"/>
    <n v="0"/>
    <n v="633213.32000000007"/>
    <n v="0"/>
    <n v="-633213.32000000007"/>
    <s v="N/A"/>
    <n v="0"/>
    <n v="0"/>
    <n v="0"/>
    <n v="0"/>
    <n v="0"/>
    <n v="0"/>
    <n v="0"/>
    <n v="0"/>
    <n v="409136.67"/>
    <n v="53955.130000000005"/>
    <n v="0"/>
    <n v="170121.52"/>
    <n v="0"/>
    <s v="ITS CAPITAL"/>
    <x v="136"/>
    <s v="ITS CAPITAL"/>
    <s v="DATA PROCESSING"/>
  </r>
  <r>
    <x v="2"/>
    <x v="136"/>
    <x v="25"/>
    <s v="51110"/>
    <s v="5188000"/>
    <x v="1"/>
    <x v="0"/>
    <s v="REGULAR SALARIED EMPLOYEE"/>
    <s v="50000-PROGRAM EXPENDITURE BUDGET"/>
    <s v="51000-WAGES AND BENEFITS"/>
    <s v="51100-SALARIES/WAGES"/>
    <n v="0"/>
    <n v="0"/>
    <n v="730947.47"/>
    <n v="0"/>
    <n v="-730947.47"/>
    <s v="N/A"/>
    <n v="0"/>
    <n v="0"/>
    <n v="0"/>
    <n v="0"/>
    <n v="0"/>
    <n v="0"/>
    <n v="351145.11"/>
    <n v="0"/>
    <n v="0"/>
    <n v="203339.30000000002"/>
    <n v="0"/>
    <n v="176463.06"/>
    <n v="0"/>
    <s v="ITS CAPITAL"/>
    <x v="136"/>
    <s v="ITS CAPITAL"/>
    <s v="DATA PROCESSING"/>
  </r>
  <r>
    <x v="2"/>
    <x v="136"/>
    <x v="25"/>
    <s v="51120"/>
    <s v="5188000"/>
    <x v="0"/>
    <x v="0"/>
    <s v="TEMPORARY"/>
    <s v="50000-PROGRAM EXPENDITURE BUDGET"/>
    <s v="51000-WAGES AND BENEFITS"/>
    <s v="51100-SALARIES/WAGES"/>
    <n v="0"/>
    <n v="0"/>
    <n v="21516.29"/>
    <n v="0"/>
    <n v="-21516.29"/>
    <s v="N/A"/>
    <n v="0"/>
    <n v="0"/>
    <n v="0"/>
    <n v="0"/>
    <n v="0"/>
    <n v="0"/>
    <n v="0"/>
    <n v="0"/>
    <n v="14392.17"/>
    <n v="4297.96"/>
    <n v="0"/>
    <n v="2826.16"/>
    <n v="0"/>
    <s v="ITS CAPITAL"/>
    <x v="136"/>
    <s v="ITS CAPITAL"/>
    <s v="DATA PROCESSING"/>
  </r>
  <r>
    <x v="2"/>
    <x v="136"/>
    <x v="25"/>
    <s v="51120"/>
    <s v="5188000"/>
    <x v="1"/>
    <x v="0"/>
    <s v="TEMPORARY"/>
    <s v="50000-PROGRAM EXPENDITURE BUDGET"/>
    <s v="51000-WAGES AND BENEFITS"/>
    <s v="51100-SALARIES/WAGES"/>
    <n v="0"/>
    <n v="0"/>
    <n v="12548.880000000001"/>
    <n v="0"/>
    <n v="-12548.880000000001"/>
    <s v="N/A"/>
    <n v="0"/>
    <n v="0"/>
    <n v="0"/>
    <n v="0"/>
    <n v="0"/>
    <n v="0"/>
    <n v="3840.9900000000002"/>
    <n v="0"/>
    <n v="0"/>
    <n v="6235.28"/>
    <n v="0"/>
    <n v="2472.61"/>
    <n v="0"/>
    <s v="ITS CAPITAL"/>
    <x v="136"/>
    <s v="ITS CAPITAL"/>
    <s v="DATA PROCESSING"/>
  </r>
  <r>
    <x v="2"/>
    <x v="136"/>
    <x v="25"/>
    <s v="51130"/>
    <s v="5188000"/>
    <x v="0"/>
    <x v="0"/>
    <s v="OVERTIME"/>
    <s v="50000-PROGRAM EXPENDITURE BUDGET"/>
    <s v="51000-WAGES AND BENEFITS"/>
    <s v="51100-SALARIES/WAGES"/>
    <n v="0"/>
    <n v="0"/>
    <n v="2470.2000000000003"/>
    <n v="0"/>
    <n v="-2470.2000000000003"/>
    <s v="N/A"/>
    <n v="0"/>
    <n v="0"/>
    <n v="0"/>
    <n v="0"/>
    <n v="0"/>
    <n v="0"/>
    <n v="0"/>
    <n v="0"/>
    <n v="1526.16"/>
    <n v="0"/>
    <n v="0"/>
    <n v="944.04"/>
    <n v="0"/>
    <s v="ITS CAPITAL"/>
    <x v="136"/>
    <s v="ITS CAPITAL"/>
    <s v="DATA PROCESSING"/>
  </r>
  <r>
    <x v="2"/>
    <x v="136"/>
    <x v="25"/>
    <s v="51130"/>
    <s v="5188000"/>
    <x v="1"/>
    <x v="0"/>
    <s v="OVERTIME"/>
    <s v="50000-PROGRAM EXPENDITURE BUDGET"/>
    <s v="51000-WAGES AND BENEFITS"/>
    <s v="51100-SALARIES/WAGES"/>
    <n v="0"/>
    <n v="0"/>
    <n v="12114.76"/>
    <n v="0"/>
    <n v="-12114.76"/>
    <s v="N/A"/>
    <n v="0"/>
    <n v="0"/>
    <n v="0"/>
    <n v="0"/>
    <n v="0"/>
    <n v="0"/>
    <n v="8506.83"/>
    <n v="0"/>
    <n v="0"/>
    <n v="1567.44"/>
    <n v="0"/>
    <n v="2040.49"/>
    <n v="0"/>
    <s v="ITS CAPITAL"/>
    <x v="136"/>
    <s v="ITS CAPITAL"/>
    <s v="DATA PROCESSING"/>
  </r>
  <r>
    <x v="2"/>
    <x v="136"/>
    <x v="25"/>
    <s v="51144"/>
    <s v="5188000"/>
    <x v="0"/>
    <x v="0"/>
    <s v="PAY DIFFERENTIAL PREMIUM"/>
    <s v="50000-PROGRAM EXPENDITURE BUDGET"/>
    <s v="51000-WAGES AND BENEFITS"/>
    <s v="51100-SALARIES/WAGES"/>
    <n v="0"/>
    <n v="0"/>
    <n v="3700.17"/>
    <n v="0"/>
    <n v="-3700.17"/>
    <s v="N/A"/>
    <n v="0"/>
    <n v="0"/>
    <n v="0"/>
    <n v="0"/>
    <n v="0"/>
    <n v="0"/>
    <n v="0"/>
    <n v="0"/>
    <n v="3700.17"/>
    <n v="0"/>
    <n v="0"/>
    <n v="0"/>
    <n v="0"/>
    <s v="ITS CAPITAL"/>
    <x v="136"/>
    <s v="ITS CAPITAL"/>
    <s v="DATA PROCESSING"/>
  </r>
  <r>
    <x v="2"/>
    <x v="136"/>
    <x v="25"/>
    <s v="51144"/>
    <s v="5188000"/>
    <x v="1"/>
    <x v="0"/>
    <s v="PAY DIFFERENTIAL PREMIUM"/>
    <s v="50000-PROGRAM EXPENDITURE BUDGET"/>
    <s v="51000-WAGES AND BENEFITS"/>
    <s v="51100-SALARIES/WAGES"/>
    <n v="0"/>
    <n v="0"/>
    <n v="11508.07"/>
    <n v="0"/>
    <n v="-11508.07"/>
    <s v="N/A"/>
    <n v="0"/>
    <n v="0"/>
    <n v="0"/>
    <n v="0"/>
    <n v="0"/>
    <n v="0"/>
    <n v="5046.4000000000005"/>
    <n v="0"/>
    <n v="0"/>
    <n v="4087.34"/>
    <n v="0"/>
    <n v="2374.33"/>
    <n v="0"/>
    <s v="ITS CAPITAL"/>
    <x v="136"/>
    <s v="ITS CAPITAL"/>
    <s v="DATA PROCESSING"/>
  </r>
  <r>
    <x v="2"/>
    <x v="136"/>
    <x v="25"/>
    <s v="51315"/>
    <s v="5188000"/>
    <x v="0"/>
    <x v="0"/>
    <s v="MED DENTAL LIFE INS BENEFITS/NON 587"/>
    <s v="50000-PROGRAM EXPENDITURE BUDGET"/>
    <s v="51000-WAGES AND BENEFITS"/>
    <s v="51300-PERSONNEL BENEFITS"/>
    <n v="0"/>
    <n v="0"/>
    <n v="114664"/>
    <n v="0"/>
    <n v="-114664"/>
    <s v="N/A"/>
    <n v="0"/>
    <n v="0"/>
    <n v="0"/>
    <n v="0"/>
    <n v="0"/>
    <n v="0"/>
    <n v="0"/>
    <n v="0"/>
    <n v="72968"/>
    <n v="10424"/>
    <n v="0"/>
    <n v="31272"/>
    <n v="0"/>
    <s v="ITS CAPITAL"/>
    <x v="136"/>
    <s v="ITS CAPITAL"/>
    <s v="DATA PROCESSING"/>
  </r>
  <r>
    <x v="2"/>
    <x v="136"/>
    <x v="25"/>
    <s v="51315"/>
    <s v="5188000"/>
    <x v="1"/>
    <x v="0"/>
    <s v="MED DENTAL LIFE INS BENEFITS/NON 587"/>
    <s v="50000-PROGRAM EXPENDITURE BUDGET"/>
    <s v="51000-WAGES AND BENEFITS"/>
    <s v="51300-PERSONNEL BENEFITS"/>
    <n v="0"/>
    <n v="0"/>
    <n v="140940"/>
    <n v="0"/>
    <n v="-140940"/>
    <s v="N/A"/>
    <n v="0"/>
    <n v="0"/>
    <n v="0"/>
    <n v="0"/>
    <n v="0"/>
    <n v="0"/>
    <n v="71835"/>
    <n v="0"/>
    <n v="0"/>
    <n v="36585"/>
    <n v="0"/>
    <n v="32520"/>
    <n v="0"/>
    <s v="ITS CAPITAL"/>
    <x v="136"/>
    <s v="ITS CAPITAL"/>
    <s v="DATA PROCESSING"/>
  </r>
  <r>
    <x v="2"/>
    <x v="136"/>
    <x v="25"/>
    <s v="51320"/>
    <s v="5188000"/>
    <x v="0"/>
    <x v="0"/>
    <s v="SOCIAL SECURITY MEDICARE FICA"/>
    <s v="50000-PROGRAM EXPENDITURE BUDGET"/>
    <s v="51000-WAGES AND BENEFITS"/>
    <s v="51300-PERSONNEL BENEFITS"/>
    <n v="0"/>
    <n v="0"/>
    <n v="48071.47"/>
    <n v="0"/>
    <n v="-48071.47"/>
    <s v="N/A"/>
    <n v="0"/>
    <n v="0"/>
    <n v="0"/>
    <n v="0"/>
    <n v="0"/>
    <n v="0"/>
    <n v="0"/>
    <n v="0"/>
    <n v="30752.33"/>
    <n v="4142.21"/>
    <n v="0"/>
    <n v="13176.93"/>
    <n v="0"/>
    <s v="ITS CAPITAL"/>
    <x v="136"/>
    <s v="ITS CAPITAL"/>
    <s v="DATA PROCESSING"/>
  </r>
  <r>
    <x v="2"/>
    <x v="136"/>
    <x v="25"/>
    <s v="51320"/>
    <s v="5188000"/>
    <x v="1"/>
    <x v="0"/>
    <s v="SOCIAL SECURITY MEDICARE FICA"/>
    <s v="50000-PROGRAM EXPENDITURE BUDGET"/>
    <s v="51000-WAGES AND BENEFITS"/>
    <s v="51300-PERSONNEL BENEFITS"/>
    <n v="0"/>
    <n v="0"/>
    <n v="57754.43"/>
    <n v="0"/>
    <n v="-57754.43"/>
    <s v="N/A"/>
    <n v="0"/>
    <n v="0"/>
    <n v="0"/>
    <n v="0"/>
    <n v="0"/>
    <n v="0"/>
    <n v="27983.34"/>
    <n v="0"/>
    <n v="0"/>
    <n v="16344.79"/>
    <n v="0"/>
    <n v="13426.300000000001"/>
    <n v="0"/>
    <s v="ITS CAPITAL"/>
    <x v="136"/>
    <s v="ITS CAPITAL"/>
    <s v="DATA PROCESSING"/>
  </r>
  <r>
    <x v="2"/>
    <x v="136"/>
    <x v="25"/>
    <s v="51330"/>
    <s v="5188000"/>
    <x v="0"/>
    <x v="0"/>
    <s v="RETIREMENT"/>
    <s v="50000-PROGRAM EXPENDITURE BUDGET"/>
    <s v="51000-WAGES AND BENEFITS"/>
    <s v="51300-PERSONNEL BENEFITS"/>
    <n v="0"/>
    <n v="0"/>
    <n v="51378.89"/>
    <n v="0"/>
    <n v="-51378.89"/>
    <s v="N/A"/>
    <n v="0"/>
    <n v="0"/>
    <n v="0"/>
    <n v="0"/>
    <n v="0"/>
    <n v="0"/>
    <n v="0"/>
    <n v="0"/>
    <n v="30612.13"/>
    <n v="4925"/>
    <n v="0"/>
    <n v="15841.76"/>
    <n v="0"/>
    <s v="ITS CAPITAL"/>
    <x v="136"/>
    <s v="ITS CAPITAL"/>
    <s v="DATA PROCESSING"/>
  </r>
  <r>
    <x v="2"/>
    <x v="136"/>
    <x v="25"/>
    <s v="51330"/>
    <s v="5188000"/>
    <x v="1"/>
    <x v="0"/>
    <s v="RETIREMENT"/>
    <s v="50000-PROGRAM EXPENDITURE BUDGET"/>
    <s v="51000-WAGES AND BENEFITS"/>
    <s v="51300-PERSONNEL BENEFITS"/>
    <n v="0"/>
    <n v="0"/>
    <n v="69425.62"/>
    <n v="0"/>
    <n v="-69425.62"/>
    <s v="N/A"/>
    <n v="0"/>
    <n v="0"/>
    <n v="0"/>
    <n v="0"/>
    <n v="0"/>
    <n v="0"/>
    <n v="33662.06"/>
    <n v="0"/>
    <n v="0"/>
    <n v="19431.650000000001"/>
    <n v="0"/>
    <n v="16331.91"/>
    <n v="0"/>
    <s v="ITS CAPITAL"/>
    <x v="136"/>
    <s v="ITS CAPITAL"/>
    <s v="DATA PROCESSING"/>
  </r>
  <r>
    <x v="2"/>
    <x v="136"/>
    <x v="25"/>
    <s v="51370"/>
    <s v="5188000"/>
    <x v="0"/>
    <x v="0"/>
    <s v="UNEMPLOYMENT COMPENSATION"/>
    <s v="50000-PROGRAM EXPENDITURE BUDGET"/>
    <s v="51000-WAGES AND BENEFITS"/>
    <s v="51300-PERSONNEL BENEFITS"/>
    <n v="0"/>
    <n v="0"/>
    <n v="2046"/>
    <n v="0"/>
    <n v="-2046"/>
    <s v="N/A"/>
    <n v="0"/>
    <n v="0"/>
    <n v="0"/>
    <n v="0"/>
    <n v="0"/>
    <n v="0"/>
    <n v="0"/>
    <n v="0"/>
    <n v="0"/>
    <n v="0"/>
    <n v="0"/>
    <n v="0"/>
    <n v="2046"/>
    <s v="ITS CAPITAL"/>
    <x v="136"/>
    <s v="ITS CAPITAL"/>
    <s v="DATA PROCESSING"/>
  </r>
  <r>
    <x v="2"/>
    <x v="136"/>
    <x v="25"/>
    <s v="51370"/>
    <s v="5188000"/>
    <x v="1"/>
    <x v="0"/>
    <s v="UNEMPLOYMENT COMPENSATION"/>
    <s v="50000-PROGRAM EXPENDITURE BUDGET"/>
    <s v="51000-WAGES AND BENEFITS"/>
    <s v="51300-PERSONNEL BENEFITS"/>
    <n v="0"/>
    <n v="0"/>
    <n v="-2046"/>
    <n v="0"/>
    <n v="2046"/>
    <s v="N/A"/>
    <n v="0"/>
    <n v="-2046"/>
    <n v="0"/>
    <n v="0"/>
    <n v="0"/>
    <n v="0"/>
    <n v="0"/>
    <n v="0"/>
    <n v="0"/>
    <n v="0"/>
    <n v="0"/>
    <n v="0"/>
    <n v="0"/>
    <s v="ITS CAPITAL"/>
    <x v="136"/>
    <s v="ITS CAPITAL"/>
    <s v="DATA PROCESSING"/>
  </r>
  <r>
    <x v="2"/>
    <x v="136"/>
    <x v="25"/>
    <s v="52110"/>
    <s v="5188000"/>
    <x v="0"/>
    <x v="0"/>
    <s v="OFFICE SUPPLIES"/>
    <s v="50000-PROGRAM EXPENDITURE BUDGET"/>
    <s v="52000-SUPPLIES"/>
    <m/>
    <n v="0"/>
    <n v="0"/>
    <n v="1029.78"/>
    <n v="0"/>
    <n v="-1029.78"/>
    <s v="N/A"/>
    <n v="0"/>
    <n v="0"/>
    <n v="0"/>
    <n v="0"/>
    <n v="0"/>
    <n v="0"/>
    <n v="0"/>
    <n v="0"/>
    <n v="831.69"/>
    <n v="178.4"/>
    <n v="0"/>
    <n v="19.690000000000001"/>
    <n v="0"/>
    <s v="ITS CAPITAL"/>
    <x v="136"/>
    <s v="ITS CAPITAL"/>
    <s v="DATA PROCESSING"/>
  </r>
  <r>
    <x v="2"/>
    <x v="136"/>
    <x v="25"/>
    <s v="52110"/>
    <s v="5188000"/>
    <x v="1"/>
    <x v="0"/>
    <s v="OFFICE SUPPLIES"/>
    <s v="50000-PROGRAM EXPENDITURE BUDGET"/>
    <s v="52000-SUPPLIES"/>
    <m/>
    <n v="0"/>
    <n v="0"/>
    <n v="954.21"/>
    <n v="0"/>
    <n v="-954.21"/>
    <s v="N/A"/>
    <n v="0"/>
    <n v="0"/>
    <n v="0"/>
    <n v="0"/>
    <n v="0"/>
    <n v="0"/>
    <n v="348.55"/>
    <n v="0"/>
    <n v="0"/>
    <n v="-1489.06"/>
    <n v="0"/>
    <n v="2094.7200000000003"/>
    <n v="0"/>
    <s v="ITS CAPITAL"/>
    <x v="136"/>
    <s v="ITS CAPITAL"/>
    <s v="DATA PROCESSING"/>
  </r>
  <r>
    <x v="2"/>
    <x v="136"/>
    <x v="25"/>
    <s v="52180"/>
    <s v="5188000"/>
    <x v="0"/>
    <x v="0"/>
    <s v="MINOR ASSET NON CONTR LT 5K"/>
    <s v="50000-PROGRAM EXPENDITURE BUDGET"/>
    <s v="52000-SUPPLIES"/>
    <m/>
    <n v="0"/>
    <n v="0"/>
    <n v="869.1"/>
    <n v="0"/>
    <n v="-869.1"/>
    <s v="N/A"/>
    <n v="0"/>
    <n v="0"/>
    <n v="0"/>
    <n v="0"/>
    <n v="0"/>
    <n v="0"/>
    <n v="0"/>
    <n v="0"/>
    <n v="869.1"/>
    <n v="0"/>
    <n v="0"/>
    <n v="0"/>
    <n v="0"/>
    <s v="ITS CAPITAL"/>
    <x v="136"/>
    <s v="ITS CAPITAL"/>
    <s v="DATA PROCESSING"/>
  </r>
  <r>
    <x v="2"/>
    <x v="136"/>
    <x v="25"/>
    <s v="52180"/>
    <s v="5188000"/>
    <x v="1"/>
    <x v="0"/>
    <s v="MINOR ASSET NON CONTR LT 5K"/>
    <s v="50000-PROGRAM EXPENDITURE BUDGET"/>
    <s v="52000-SUPPLIES"/>
    <m/>
    <n v="0"/>
    <n v="0"/>
    <n v="0"/>
    <n v="0"/>
    <n v="0"/>
    <s v="N/A"/>
    <n v="0"/>
    <n v="0"/>
    <n v="0"/>
    <n v="0"/>
    <n v="0"/>
    <n v="0"/>
    <n v="0"/>
    <n v="0"/>
    <n v="0"/>
    <n v="0"/>
    <n v="0"/>
    <n v="0"/>
    <n v="0"/>
    <s v="ITS CAPITAL"/>
    <x v="136"/>
    <s v="ITS CAPITAL"/>
    <s v="DATA PROCESSING"/>
  </r>
  <r>
    <x v="2"/>
    <x v="136"/>
    <x v="25"/>
    <s v="52181"/>
    <s v="5188000"/>
    <x v="0"/>
    <x v="0"/>
    <s v="INVENTORY EQUIP 5K UNDER"/>
    <s v="50000-PROGRAM EXPENDITURE BUDGET"/>
    <s v="52000-SUPPLIES"/>
    <m/>
    <n v="0"/>
    <n v="0"/>
    <n v="9914.48"/>
    <n v="0"/>
    <n v="-9914.48"/>
    <s v="N/A"/>
    <n v="0"/>
    <n v="0"/>
    <n v="0"/>
    <n v="0"/>
    <n v="0"/>
    <n v="0"/>
    <n v="0"/>
    <n v="0"/>
    <n v="14938.56"/>
    <n v="0"/>
    <n v="0"/>
    <n v="-5024.08"/>
    <n v="0"/>
    <s v="ITS CAPITAL"/>
    <x v="136"/>
    <s v="ITS CAPITAL"/>
    <s v="DATA PROCESSING"/>
  </r>
  <r>
    <x v="2"/>
    <x v="136"/>
    <x v="25"/>
    <s v="52181"/>
    <s v="5188000"/>
    <x v="1"/>
    <x v="0"/>
    <s v="INVENTORY EQUIP 5K UNDER"/>
    <s v="50000-PROGRAM EXPENDITURE BUDGET"/>
    <s v="52000-SUPPLIES"/>
    <m/>
    <n v="0"/>
    <n v="0"/>
    <n v="2745.56"/>
    <n v="0"/>
    <n v="-2745.56"/>
    <s v="N/A"/>
    <n v="0"/>
    <n v="0"/>
    <n v="0"/>
    <n v="0"/>
    <n v="0"/>
    <n v="0"/>
    <n v="0"/>
    <n v="0"/>
    <n v="0"/>
    <n v="2745.56"/>
    <n v="0"/>
    <n v="0"/>
    <n v="0"/>
    <s v="ITS CAPITAL"/>
    <x v="136"/>
    <s v="ITS CAPITAL"/>
    <s v="DATA PROCESSING"/>
  </r>
  <r>
    <x v="2"/>
    <x v="136"/>
    <x v="25"/>
    <s v="52189"/>
    <s v="5188000"/>
    <x v="0"/>
    <x v="0"/>
    <s v="SOFTWARE NONCAP"/>
    <s v="50000-PROGRAM EXPENDITURE BUDGET"/>
    <s v="52000-SUPPLIES"/>
    <m/>
    <n v="0"/>
    <n v="0"/>
    <n v="176422.95"/>
    <n v="0"/>
    <n v="-176422.95"/>
    <s v="N/A"/>
    <n v="0"/>
    <n v="0"/>
    <n v="0"/>
    <n v="0"/>
    <n v="0"/>
    <n v="0"/>
    <n v="0"/>
    <n v="0"/>
    <n v="176422.95"/>
    <n v="0"/>
    <n v="0"/>
    <n v="0"/>
    <n v="0"/>
    <s v="ITS CAPITAL"/>
    <x v="136"/>
    <s v="ITS CAPITAL"/>
    <s v="DATA PROCESSING"/>
  </r>
  <r>
    <x v="2"/>
    <x v="136"/>
    <x v="25"/>
    <s v="52189"/>
    <s v="5188000"/>
    <x v="1"/>
    <x v="0"/>
    <s v="SOFTWARE NONCAP"/>
    <s v="50000-PROGRAM EXPENDITURE BUDGET"/>
    <s v="52000-SUPPLIES"/>
    <m/>
    <n v="0"/>
    <n v="0"/>
    <n v="162290.78"/>
    <n v="0"/>
    <n v="-162290.78"/>
    <s v="N/A"/>
    <n v="0"/>
    <n v="0"/>
    <n v="0"/>
    <n v="0"/>
    <n v="0"/>
    <n v="0"/>
    <n v="162290.78"/>
    <n v="0"/>
    <n v="0"/>
    <n v="0"/>
    <n v="0"/>
    <n v="0"/>
    <n v="0"/>
    <s v="ITS CAPITAL"/>
    <x v="136"/>
    <s v="ITS CAPITAL"/>
    <s v="DATA PROCESSING"/>
  </r>
  <r>
    <x v="2"/>
    <x v="136"/>
    <x v="25"/>
    <s v="52190"/>
    <s v="5188000"/>
    <x v="0"/>
    <x v="0"/>
    <s v="SUPPLIES IT"/>
    <s v="50000-PROGRAM EXPENDITURE BUDGET"/>
    <s v="52000-SUPPLIES"/>
    <m/>
    <n v="0"/>
    <n v="0"/>
    <n v="12672.67"/>
    <n v="0"/>
    <n v="-12672.67"/>
    <s v="N/A"/>
    <n v="0"/>
    <n v="0"/>
    <n v="0"/>
    <n v="0"/>
    <n v="0"/>
    <n v="0"/>
    <n v="0"/>
    <n v="0"/>
    <n v="23667.3"/>
    <n v="249"/>
    <n v="0"/>
    <n v="-11243.630000000001"/>
    <n v="0"/>
    <s v="ITS CAPITAL"/>
    <x v="136"/>
    <s v="ITS CAPITAL"/>
    <s v="DATA PROCESSING"/>
  </r>
  <r>
    <x v="2"/>
    <x v="136"/>
    <x v="25"/>
    <s v="52190"/>
    <s v="5188000"/>
    <x v="1"/>
    <x v="0"/>
    <s v="SUPPLIES IT"/>
    <s v="50000-PROGRAM EXPENDITURE BUDGET"/>
    <s v="52000-SUPPLIES"/>
    <m/>
    <n v="0"/>
    <n v="0"/>
    <n v="24989.68"/>
    <n v="0"/>
    <n v="-24989.68"/>
    <s v="N/A"/>
    <n v="0"/>
    <n v="0"/>
    <n v="0"/>
    <n v="0"/>
    <n v="0"/>
    <n v="0"/>
    <n v="18469.13"/>
    <n v="0"/>
    <n v="0"/>
    <n v="2720.89"/>
    <n v="0"/>
    <n v="3799.66"/>
    <n v="0"/>
    <s v="ITS CAPITAL"/>
    <x v="136"/>
    <s v="ITS CAPITAL"/>
    <s v="DATA PROCESSING"/>
  </r>
  <r>
    <x v="2"/>
    <x v="136"/>
    <x v="25"/>
    <s v="52202"/>
    <s v="5188000"/>
    <x v="0"/>
    <x v="0"/>
    <s v="SUPPLIES MISCELLANEOUS"/>
    <s v="50000-PROGRAM EXPENDITURE BUDGET"/>
    <s v="52000-SUPPLIES"/>
    <m/>
    <n v="0"/>
    <n v="0"/>
    <n v="1780.96"/>
    <n v="0"/>
    <n v="-1780.96"/>
    <s v="N/A"/>
    <n v="0"/>
    <n v="0"/>
    <n v="0"/>
    <n v="0"/>
    <n v="0"/>
    <n v="0"/>
    <n v="0"/>
    <n v="0"/>
    <n v="1755.94"/>
    <n v="9.76"/>
    <n v="0"/>
    <n v="15.26"/>
    <n v="0"/>
    <s v="ITS CAPITAL"/>
    <x v="136"/>
    <s v="ITS CAPITAL"/>
    <s v="DATA PROCESSING"/>
  </r>
  <r>
    <x v="2"/>
    <x v="136"/>
    <x v="25"/>
    <s v="52202"/>
    <s v="5188000"/>
    <x v="1"/>
    <x v="0"/>
    <s v="SUPPLIES MISCELLANEOUS"/>
    <s v="50000-PROGRAM EXPENDITURE BUDGET"/>
    <s v="52000-SUPPLIES"/>
    <m/>
    <n v="0"/>
    <n v="0"/>
    <n v="-1184.92"/>
    <n v="0"/>
    <n v="1184.92"/>
    <s v="N/A"/>
    <n v="0"/>
    <n v="0"/>
    <n v="0"/>
    <n v="0"/>
    <n v="0"/>
    <n v="0"/>
    <n v="-1234.78"/>
    <n v="0"/>
    <n v="0"/>
    <n v="45.54"/>
    <n v="0"/>
    <n v="4.32"/>
    <n v="0"/>
    <s v="ITS CAPITAL"/>
    <x v="136"/>
    <s v="ITS CAPITAL"/>
    <s v="DATA PROCESSING"/>
  </r>
  <r>
    <x v="2"/>
    <x v="136"/>
    <x v="25"/>
    <s v="52205"/>
    <s v="5188000"/>
    <x v="0"/>
    <x v="0"/>
    <s v="SUPPLIES FOOD"/>
    <s v="50000-PROGRAM EXPENDITURE BUDGET"/>
    <s v="52000-SUPPLIES"/>
    <m/>
    <n v="0"/>
    <n v="0"/>
    <n v="324.34000000000003"/>
    <n v="0"/>
    <n v="-324.34000000000003"/>
    <s v="N/A"/>
    <n v="0"/>
    <n v="0"/>
    <n v="0"/>
    <n v="0"/>
    <n v="0"/>
    <n v="0"/>
    <n v="0"/>
    <n v="0"/>
    <n v="204.86"/>
    <n v="119.48"/>
    <n v="0"/>
    <n v="0"/>
    <n v="0"/>
    <s v="ITS CAPITAL"/>
    <x v="136"/>
    <s v="ITS CAPITAL"/>
    <s v="DATA PROCESSING"/>
  </r>
  <r>
    <x v="2"/>
    <x v="136"/>
    <x v="25"/>
    <s v="52205"/>
    <s v="5188000"/>
    <x v="1"/>
    <x v="0"/>
    <s v="SUPPLIES FOOD"/>
    <s v="50000-PROGRAM EXPENDITURE BUDGET"/>
    <s v="52000-SUPPLIES"/>
    <m/>
    <n v="0"/>
    <n v="0"/>
    <n v="81.320000000000007"/>
    <n v="0"/>
    <n v="-81.320000000000007"/>
    <s v="N/A"/>
    <n v="0"/>
    <n v="0"/>
    <n v="0"/>
    <n v="0"/>
    <n v="0"/>
    <n v="0"/>
    <n v="0"/>
    <n v="0"/>
    <n v="0"/>
    <n v="0"/>
    <n v="0"/>
    <n v="81.320000000000007"/>
    <n v="0"/>
    <s v="ITS CAPITAL"/>
    <x v="136"/>
    <s v="ITS CAPITAL"/>
    <s v="DATA PROCESSING"/>
  </r>
  <r>
    <x v="2"/>
    <x v="136"/>
    <x v="25"/>
    <s v="52208"/>
    <s v="5188000"/>
    <x v="0"/>
    <x v="0"/>
    <s v="SUPPLIES UNIFORMS CLOTHING"/>
    <s v="50000-PROGRAM EXPENDITURE BUDGET"/>
    <s v="52000-SUPPLIES"/>
    <m/>
    <n v="0"/>
    <n v="0"/>
    <n v="12521.31"/>
    <n v="0"/>
    <n v="-12521.31"/>
    <s v="N/A"/>
    <n v="0"/>
    <n v="0"/>
    <n v="0"/>
    <n v="0"/>
    <n v="0"/>
    <n v="0"/>
    <n v="0"/>
    <n v="0"/>
    <n v="240.34"/>
    <n v="0"/>
    <n v="0"/>
    <n v="12280.970000000001"/>
    <n v="0"/>
    <s v="ITS CAPITAL"/>
    <x v="136"/>
    <s v="ITS CAPITAL"/>
    <s v="DATA PROCESSING"/>
  </r>
  <r>
    <x v="2"/>
    <x v="136"/>
    <x v="25"/>
    <s v="52208"/>
    <s v="5188000"/>
    <x v="1"/>
    <x v="0"/>
    <s v="SUPPLIES UNIFORMS CLOTHING"/>
    <s v="50000-PROGRAM EXPENDITURE BUDGET"/>
    <s v="52000-SUPPLIES"/>
    <m/>
    <n v="0"/>
    <n v="0"/>
    <n v="57.99"/>
    <n v="0"/>
    <n v="-57.99"/>
    <s v="N/A"/>
    <n v="0"/>
    <n v="0"/>
    <n v="0"/>
    <n v="0"/>
    <n v="0"/>
    <n v="0"/>
    <n v="57.99"/>
    <n v="0"/>
    <n v="0"/>
    <n v="0"/>
    <n v="0"/>
    <n v="0"/>
    <n v="0"/>
    <s v="ITS CAPITAL"/>
    <x v="136"/>
    <s v="ITS CAPITAL"/>
    <s v="DATA PROCESSING"/>
  </r>
  <r>
    <x v="2"/>
    <x v="136"/>
    <x v="25"/>
    <s v="52222"/>
    <s v="5188000"/>
    <x v="0"/>
    <x v="0"/>
    <s v="SUPPLIES COMMUNICATIONS"/>
    <s v="50000-PROGRAM EXPENDITURE BUDGET"/>
    <s v="52000-SUPPLIES"/>
    <m/>
    <n v="0"/>
    <n v="0"/>
    <n v="554396.46"/>
    <n v="0"/>
    <n v="-554396.46"/>
    <s v="N/A"/>
    <n v="0"/>
    <n v="0"/>
    <n v="0"/>
    <n v="0"/>
    <n v="0"/>
    <n v="0"/>
    <n v="0"/>
    <n v="0"/>
    <n v="454725.71"/>
    <n v="72357.58"/>
    <n v="0"/>
    <n v="27313.170000000002"/>
    <n v="0"/>
    <s v="ITS CAPITAL"/>
    <x v="136"/>
    <s v="ITS CAPITAL"/>
    <s v="DATA PROCESSING"/>
  </r>
  <r>
    <x v="2"/>
    <x v="136"/>
    <x v="25"/>
    <s v="52222"/>
    <s v="5188000"/>
    <x v="1"/>
    <x v="0"/>
    <s v="SUPPLIES COMMUNICATIONS"/>
    <s v="50000-PROGRAM EXPENDITURE BUDGET"/>
    <s v="52000-SUPPLIES"/>
    <m/>
    <n v="0"/>
    <n v="0"/>
    <n v="99454.96"/>
    <n v="0"/>
    <n v="-99454.96"/>
    <s v="N/A"/>
    <n v="0"/>
    <n v="0"/>
    <n v="0"/>
    <n v="0"/>
    <n v="0"/>
    <n v="0"/>
    <n v="31317.23"/>
    <n v="0"/>
    <n v="0"/>
    <n v="32529.360000000001"/>
    <n v="0"/>
    <n v="35608.370000000003"/>
    <n v="0"/>
    <s v="ITS CAPITAL"/>
    <x v="136"/>
    <s v="ITS CAPITAL"/>
    <s v="DATA PROCESSING"/>
  </r>
  <r>
    <x v="2"/>
    <x v="136"/>
    <x v="25"/>
    <s v="52410"/>
    <s v="5188000"/>
    <x v="0"/>
    <x v="0"/>
    <s v="COST GOODS SOLD SUPPLIES FOR RESALE"/>
    <s v="50000-PROGRAM EXPENDITURE BUDGET"/>
    <s v="52000-SUPPLIES"/>
    <m/>
    <n v="0"/>
    <n v="0"/>
    <n v="0"/>
    <n v="0"/>
    <n v="0"/>
    <s v="N/A"/>
    <n v="0"/>
    <n v="0"/>
    <n v="0"/>
    <n v="0"/>
    <n v="0"/>
    <n v="0"/>
    <n v="0"/>
    <n v="0"/>
    <n v="0"/>
    <n v="0"/>
    <n v="0"/>
    <n v="0"/>
    <n v="0"/>
    <s v="ITS CAPITAL"/>
    <x v="136"/>
    <s v="ITS CAPITAL"/>
    <s v="DATA PROCESSING"/>
  </r>
  <r>
    <x v="2"/>
    <x v="136"/>
    <x v="25"/>
    <s v="52410"/>
    <s v="5188000"/>
    <x v="1"/>
    <x v="0"/>
    <s v="COST GOODS SOLD SUPPLIES FOR RESALE"/>
    <s v="50000-PROGRAM EXPENDITURE BUDGET"/>
    <s v="52000-SUPPLIES"/>
    <m/>
    <n v="0"/>
    <n v="0"/>
    <n v="0"/>
    <n v="0"/>
    <n v="0"/>
    <s v="N/A"/>
    <n v="0"/>
    <n v="0"/>
    <n v="0"/>
    <n v="0"/>
    <n v="0"/>
    <n v="0"/>
    <n v="0"/>
    <n v="0"/>
    <n v="0"/>
    <n v="0"/>
    <n v="0"/>
    <n v="0"/>
    <n v="0"/>
    <s v="ITS CAPITAL"/>
    <x v="136"/>
    <s v="ITS CAPITAL"/>
    <s v="DATA PROCESSING"/>
  </r>
  <r>
    <x v="2"/>
    <x v="136"/>
    <x v="25"/>
    <s v="53100"/>
    <s v="5188000"/>
    <x v="0"/>
    <x v="0"/>
    <s v="ADVERTISING"/>
    <s v="50000-PROGRAM EXPENDITURE BUDGET"/>
    <s v="53000-SERVICES-OTHER CHARGES"/>
    <m/>
    <n v="0"/>
    <n v="0"/>
    <n v="60.71"/>
    <n v="0"/>
    <n v="-60.71"/>
    <s v="N/A"/>
    <n v="0"/>
    <n v="0"/>
    <n v="0"/>
    <n v="0"/>
    <n v="0"/>
    <n v="0"/>
    <n v="0"/>
    <n v="0"/>
    <n v="0"/>
    <n v="60.71"/>
    <n v="0"/>
    <n v="0"/>
    <n v="0"/>
    <s v="ITS CAPITAL"/>
    <x v="136"/>
    <s v="ITS CAPITAL"/>
    <s v="DATA PROCESSING"/>
  </r>
  <r>
    <x v="2"/>
    <x v="136"/>
    <x v="25"/>
    <s v="53100"/>
    <s v="5188000"/>
    <x v="1"/>
    <x v="0"/>
    <s v="ADVERTISING"/>
    <s v="50000-PROGRAM EXPENDITURE BUDGET"/>
    <s v="53000-SERVICES-OTHER CHARGES"/>
    <m/>
    <n v="0"/>
    <n v="0"/>
    <n v="155.45000000000002"/>
    <n v="0"/>
    <n v="-155.45000000000002"/>
    <s v="N/A"/>
    <n v="0"/>
    <n v="0"/>
    <n v="0"/>
    <n v="0"/>
    <n v="0"/>
    <n v="0"/>
    <n v="105.45"/>
    <n v="0"/>
    <n v="0"/>
    <n v="50"/>
    <n v="0"/>
    <n v="0"/>
    <n v="0"/>
    <s v="ITS CAPITAL"/>
    <x v="136"/>
    <s v="ITS CAPITAL"/>
    <s v="DATA PROCESSING"/>
  </r>
  <r>
    <x v="2"/>
    <x v="136"/>
    <x v="25"/>
    <s v="53101"/>
    <s v="5188000"/>
    <x v="0"/>
    <x v="0"/>
    <s v="PROFESSIONAL SERVICES PRINTING BINDING"/>
    <s v="50000-PROGRAM EXPENDITURE BUDGET"/>
    <s v="53000-SERVICES-OTHER CHARGES"/>
    <m/>
    <n v="0"/>
    <n v="0"/>
    <n v="392.49"/>
    <n v="0"/>
    <n v="-392.49"/>
    <s v="N/A"/>
    <n v="0"/>
    <n v="0"/>
    <n v="0"/>
    <n v="0"/>
    <n v="0"/>
    <n v="0"/>
    <n v="0"/>
    <n v="0"/>
    <n v="392.49"/>
    <n v="0"/>
    <n v="0"/>
    <n v="0"/>
    <n v="0"/>
    <s v="ITS CAPITAL"/>
    <x v="136"/>
    <s v="ITS CAPITAL"/>
    <s v="DATA PROCESSING"/>
  </r>
  <r>
    <x v="2"/>
    <x v="136"/>
    <x v="25"/>
    <s v="53101"/>
    <s v="5188000"/>
    <x v="1"/>
    <x v="0"/>
    <s v="PROFESSIONAL SERVICES PRINTING BINDING"/>
    <s v="50000-PROGRAM EXPENDITURE BUDGET"/>
    <s v="53000-SERVICES-OTHER CHARGES"/>
    <m/>
    <n v="0"/>
    <n v="0"/>
    <n v="0"/>
    <n v="0"/>
    <n v="0"/>
    <s v="N/A"/>
    <n v="0"/>
    <n v="0"/>
    <n v="0"/>
    <n v="0"/>
    <n v="0"/>
    <n v="0"/>
    <n v="0"/>
    <n v="0"/>
    <n v="0"/>
    <n v="0"/>
    <n v="0"/>
    <n v="0"/>
    <n v="0"/>
    <s v="ITS CAPITAL"/>
    <x v="136"/>
    <s v="ITS CAPITAL"/>
    <s v="DATA PROCESSING"/>
  </r>
  <r>
    <x v="2"/>
    <x v="136"/>
    <x v="25"/>
    <s v="53104"/>
    <s v="5188000"/>
    <x v="0"/>
    <x v="0"/>
    <s v="CONSULTANT SERVICES"/>
    <s v="50000-PROGRAM EXPENDITURE BUDGET"/>
    <s v="53000-SERVICES-OTHER CHARGES"/>
    <m/>
    <n v="0"/>
    <n v="0"/>
    <n v="537984.13"/>
    <n v="0"/>
    <n v="-537984.13"/>
    <s v="N/A"/>
    <n v="0"/>
    <n v="0"/>
    <n v="0"/>
    <n v="0"/>
    <n v="0"/>
    <n v="0"/>
    <n v="0"/>
    <n v="0"/>
    <n v="427690.25"/>
    <n v="0"/>
    <n v="0"/>
    <n v="110293.88"/>
    <n v="0"/>
    <s v="ITS CAPITAL"/>
    <x v="136"/>
    <s v="ITS CAPITAL"/>
    <s v="DATA PROCESSING"/>
  </r>
  <r>
    <x v="2"/>
    <x v="136"/>
    <x v="25"/>
    <s v="53104"/>
    <s v="5188000"/>
    <x v="1"/>
    <x v="0"/>
    <s v="CONSULTANT SERVICES"/>
    <s v="50000-PROGRAM EXPENDITURE BUDGET"/>
    <s v="53000-SERVICES-OTHER CHARGES"/>
    <m/>
    <n v="0"/>
    <n v="0"/>
    <n v="68048.430000000008"/>
    <n v="0"/>
    <n v="-68048.430000000008"/>
    <s v="N/A"/>
    <n v="0"/>
    <n v="0"/>
    <n v="0"/>
    <n v="0"/>
    <n v="0"/>
    <n v="0"/>
    <n v="38247.370000000003"/>
    <n v="0"/>
    <n v="0"/>
    <n v="0"/>
    <n v="0"/>
    <n v="29801.06"/>
    <n v="0"/>
    <s v="ITS CAPITAL"/>
    <x v="136"/>
    <s v="ITS CAPITAL"/>
    <s v="DATA PROCESSING"/>
  </r>
  <r>
    <x v="2"/>
    <x v="136"/>
    <x v="25"/>
    <s v="53105"/>
    <s v="5188000"/>
    <x v="0"/>
    <x v="0"/>
    <s v="OTHER CONTRACTUAL PROF SVCS"/>
    <s v="50000-PROGRAM EXPENDITURE BUDGET"/>
    <s v="53000-SERVICES-OTHER CHARGES"/>
    <m/>
    <n v="0"/>
    <n v="0"/>
    <n v="7065"/>
    <n v="0"/>
    <n v="-7065"/>
    <s v="N/A"/>
    <n v="0"/>
    <n v="0"/>
    <n v="0"/>
    <n v="0"/>
    <n v="0"/>
    <n v="0"/>
    <n v="0"/>
    <n v="0"/>
    <n v="7065"/>
    <n v="0"/>
    <n v="0"/>
    <n v="0"/>
    <n v="0"/>
    <s v="ITS CAPITAL"/>
    <x v="136"/>
    <s v="ITS CAPITAL"/>
    <s v="DATA PROCESSING"/>
  </r>
  <r>
    <x v="2"/>
    <x v="136"/>
    <x v="25"/>
    <s v="53105"/>
    <s v="5188000"/>
    <x v="1"/>
    <x v="0"/>
    <s v="OTHER CONTRACTUAL PROF SVCS"/>
    <s v="50000-PROGRAM EXPENDITURE BUDGET"/>
    <s v="53000-SERVICES-OTHER CHARGES"/>
    <m/>
    <n v="0"/>
    <n v="0"/>
    <n v="0"/>
    <n v="0"/>
    <n v="0"/>
    <s v="N/A"/>
    <n v="0"/>
    <n v="0"/>
    <n v="0"/>
    <n v="0"/>
    <n v="0"/>
    <n v="0"/>
    <n v="0"/>
    <n v="0"/>
    <n v="0"/>
    <n v="0"/>
    <n v="0"/>
    <n v="0"/>
    <n v="0"/>
    <s v="ITS CAPITAL"/>
    <x v="136"/>
    <s v="ITS CAPITAL"/>
    <s v="DATA PROCESSING"/>
  </r>
  <r>
    <x v="2"/>
    <x v="136"/>
    <x v="25"/>
    <s v="53108"/>
    <s v="5188000"/>
    <x v="0"/>
    <x v="0"/>
    <s v="CONSTRUCTION CONTRACTS"/>
    <s v="50000-PROGRAM EXPENDITURE BUDGET"/>
    <s v="53000-SERVICES-OTHER CHARGES"/>
    <m/>
    <n v="0"/>
    <n v="0"/>
    <n v="0"/>
    <n v="0"/>
    <n v="0"/>
    <s v="N/A"/>
    <n v="0"/>
    <n v="0"/>
    <n v="0"/>
    <n v="0"/>
    <n v="0"/>
    <n v="0"/>
    <n v="0"/>
    <n v="0"/>
    <n v="0"/>
    <n v="0"/>
    <n v="0"/>
    <n v="0"/>
    <n v="0"/>
    <s v="ITS CAPITAL"/>
    <x v="136"/>
    <s v="ITS CAPITAL"/>
    <s v="DATA PROCESSING"/>
  </r>
  <r>
    <x v="2"/>
    <x v="136"/>
    <x v="25"/>
    <s v="53108"/>
    <s v="5188000"/>
    <x v="1"/>
    <x v="0"/>
    <s v="CONSTRUCTION CONTRACTS"/>
    <s v="50000-PROGRAM EXPENDITURE BUDGET"/>
    <s v="53000-SERVICES-OTHER CHARGES"/>
    <m/>
    <n v="0"/>
    <n v="0"/>
    <n v="19730.48"/>
    <n v="0"/>
    <n v="-19730.48"/>
    <s v="N/A"/>
    <n v="0"/>
    <n v="0"/>
    <n v="0"/>
    <n v="0"/>
    <n v="0"/>
    <n v="0"/>
    <n v="0"/>
    <n v="0"/>
    <n v="0"/>
    <n v="16896.14"/>
    <n v="0"/>
    <n v="2834.34"/>
    <n v="0"/>
    <s v="ITS CAPITAL"/>
    <x v="136"/>
    <s v="ITS CAPITAL"/>
    <s v="DATA PROCESSING"/>
  </r>
  <r>
    <x v="2"/>
    <x v="136"/>
    <x v="25"/>
    <s v="53120"/>
    <s v="5188000"/>
    <x v="0"/>
    <x v="0"/>
    <s v="MISCELLANEOUS SERVICES"/>
    <s v="50000-PROGRAM EXPENDITURE BUDGET"/>
    <s v="53000-SERVICES-OTHER CHARGES"/>
    <m/>
    <n v="0"/>
    <n v="0"/>
    <n v="0"/>
    <n v="0"/>
    <n v="0"/>
    <s v="N/A"/>
    <n v="0"/>
    <n v="0"/>
    <n v="0"/>
    <n v="0"/>
    <n v="0"/>
    <n v="0"/>
    <n v="0"/>
    <n v="0"/>
    <n v="0"/>
    <n v="0"/>
    <n v="0"/>
    <n v="0"/>
    <n v="0"/>
    <s v="ITS CAPITAL"/>
    <x v="136"/>
    <s v="ITS CAPITAL"/>
    <s v="DATA PROCESSING"/>
  </r>
  <r>
    <x v="2"/>
    <x v="136"/>
    <x v="25"/>
    <s v="53120"/>
    <s v="5188000"/>
    <x v="1"/>
    <x v="0"/>
    <s v="MISCELLANEOUS SERVICES"/>
    <s v="50000-PROGRAM EXPENDITURE BUDGET"/>
    <s v="53000-SERVICES-OTHER CHARGES"/>
    <m/>
    <n v="0"/>
    <n v="0"/>
    <n v="66"/>
    <n v="0"/>
    <n v="-66"/>
    <s v="N/A"/>
    <n v="0"/>
    <n v="0"/>
    <n v="0"/>
    <n v="0"/>
    <n v="0"/>
    <n v="0"/>
    <n v="0"/>
    <n v="0"/>
    <n v="0"/>
    <n v="0"/>
    <n v="0"/>
    <n v="66"/>
    <n v="0"/>
    <s v="ITS CAPITAL"/>
    <x v="136"/>
    <s v="ITS CAPITAL"/>
    <s v="DATA PROCESSING"/>
  </r>
  <r>
    <x v="2"/>
    <x v="136"/>
    <x v="25"/>
    <s v="53210"/>
    <s v="5188000"/>
    <x v="0"/>
    <x v="0"/>
    <s v="SERVICES COMMUNICATIONS"/>
    <s v="50000-PROGRAM EXPENDITURE BUDGET"/>
    <s v="53000-SERVICES-OTHER CHARGES"/>
    <m/>
    <n v="0"/>
    <n v="0"/>
    <n v="20406.97"/>
    <n v="0"/>
    <n v="-20406.97"/>
    <s v="N/A"/>
    <n v="0"/>
    <n v="0"/>
    <n v="0"/>
    <n v="0"/>
    <n v="0"/>
    <n v="0"/>
    <n v="0"/>
    <n v="0"/>
    <n v="3280.6800000000003"/>
    <n v="8444.19"/>
    <n v="0"/>
    <n v="8682.1"/>
    <n v="0"/>
    <s v="ITS CAPITAL"/>
    <x v="136"/>
    <s v="ITS CAPITAL"/>
    <s v="DATA PROCESSING"/>
  </r>
  <r>
    <x v="2"/>
    <x v="136"/>
    <x v="25"/>
    <s v="53210"/>
    <s v="5188000"/>
    <x v="1"/>
    <x v="0"/>
    <s v="SERVICES COMMUNICATIONS"/>
    <s v="50000-PROGRAM EXPENDITURE BUDGET"/>
    <s v="53000-SERVICES-OTHER CHARGES"/>
    <m/>
    <n v="0"/>
    <n v="0"/>
    <n v="16586.150000000001"/>
    <n v="0"/>
    <n v="-16586.150000000001"/>
    <s v="N/A"/>
    <n v="0"/>
    <n v="0"/>
    <n v="0"/>
    <n v="0"/>
    <n v="0"/>
    <n v="0"/>
    <n v="781.75"/>
    <n v="0"/>
    <n v="0"/>
    <n v="3394.56"/>
    <n v="0"/>
    <n v="12409.84"/>
    <n v="0"/>
    <s v="ITS CAPITAL"/>
    <x v="136"/>
    <s v="ITS CAPITAL"/>
    <s v="DATA PROCESSING"/>
  </r>
  <r>
    <x v="2"/>
    <x v="136"/>
    <x v="25"/>
    <s v="53211"/>
    <s v="5188000"/>
    <x v="0"/>
    <x v="0"/>
    <s v="SERVICES COMMUNICATIONS TELEPHONE"/>
    <s v="50000-PROGRAM EXPENDITURE BUDGET"/>
    <s v="53000-SERVICES-OTHER CHARGES"/>
    <m/>
    <n v="0"/>
    <n v="0"/>
    <n v="9285"/>
    <n v="0"/>
    <n v="-9285"/>
    <s v="N/A"/>
    <n v="0"/>
    <n v="0"/>
    <n v="0"/>
    <n v="0"/>
    <n v="0"/>
    <n v="0"/>
    <n v="0"/>
    <n v="0"/>
    <n v="9285"/>
    <n v="0"/>
    <n v="0"/>
    <n v="0"/>
    <n v="0"/>
    <s v="ITS CAPITAL"/>
    <x v="136"/>
    <s v="ITS CAPITAL"/>
    <s v="DATA PROCESSING"/>
  </r>
  <r>
    <x v="2"/>
    <x v="136"/>
    <x v="25"/>
    <s v="53211"/>
    <s v="5188000"/>
    <x v="1"/>
    <x v="0"/>
    <s v="SERVICES COMMUNICATIONS TELEPHONE"/>
    <s v="50000-PROGRAM EXPENDITURE BUDGET"/>
    <s v="53000-SERVICES-OTHER CHARGES"/>
    <m/>
    <n v="0"/>
    <n v="0"/>
    <n v="0"/>
    <n v="0"/>
    <n v="0"/>
    <s v="N/A"/>
    <n v="0"/>
    <n v="0"/>
    <n v="0"/>
    <n v="0"/>
    <n v="0"/>
    <n v="0"/>
    <n v="0"/>
    <n v="0"/>
    <n v="0"/>
    <n v="0"/>
    <n v="0"/>
    <n v="0"/>
    <n v="0"/>
    <s v="ITS CAPITAL"/>
    <x v="136"/>
    <s v="ITS CAPITAL"/>
    <s v="DATA PROCESSING"/>
  </r>
  <r>
    <x v="2"/>
    <x v="136"/>
    <x v="25"/>
    <s v="53212"/>
    <s v="5188000"/>
    <x v="0"/>
    <x v="0"/>
    <s v="SERVICES COMMUNICATIONS TELECOM ONGOING CHRG"/>
    <s v="50000-PROGRAM EXPENDITURE BUDGET"/>
    <s v="53000-SERVICES-OTHER CHARGES"/>
    <m/>
    <n v="0"/>
    <n v="0"/>
    <n v="389.95"/>
    <n v="0"/>
    <n v="-389.95"/>
    <s v="N/A"/>
    <n v="0"/>
    <n v="0"/>
    <n v="0"/>
    <n v="0"/>
    <n v="0"/>
    <n v="0"/>
    <n v="0"/>
    <n v="0"/>
    <n v="297.75"/>
    <n v="27.060000000000002"/>
    <n v="0"/>
    <n v="65.14"/>
    <n v="0"/>
    <s v="ITS CAPITAL"/>
    <x v="136"/>
    <s v="ITS CAPITAL"/>
    <s v="DATA PROCESSING"/>
  </r>
  <r>
    <x v="2"/>
    <x v="136"/>
    <x v="25"/>
    <s v="53212"/>
    <s v="5188000"/>
    <x v="1"/>
    <x v="0"/>
    <s v="SERVICES COMMUNICATIONS TELECOM ONGOING CHRG"/>
    <s v="50000-PROGRAM EXPENDITURE BUDGET"/>
    <s v="53000-SERVICES-OTHER CHARGES"/>
    <m/>
    <n v="0"/>
    <n v="0"/>
    <n v="381.69"/>
    <n v="0"/>
    <n v="-381.69"/>
    <s v="N/A"/>
    <n v="0"/>
    <n v="0"/>
    <n v="0"/>
    <n v="0"/>
    <n v="0"/>
    <n v="0"/>
    <n v="71.87"/>
    <n v="0"/>
    <n v="0"/>
    <n v="49.11"/>
    <n v="0"/>
    <n v="260.70999999999998"/>
    <n v="0"/>
    <s v="ITS CAPITAL"/>
    <x v="136"/>
    <s v="ITS CAPITAL"/>
    <s v="DATA PROCESSING"/>
  </r>
  <r>
    <x v="2"/>
    <x v="136"/>
    <x v="25"/>
    <s v="53213"/>
    <s v="5188000"/>
    <x v="0"/>
    <x v="0"/>
    <s v="SERVICES COMMUNICATIONS CELL PHONE PAGER SVC"/>
    <s v="50000-PROGRAM EXPENDITURE BUDGET"/>
    <s v="53000-SERVICES-OTHER CHARGES"/>
    <m/>
    <n v="0"/>
    <n v="0"/>
    <n v="4360.66"/>
    <n v="0"/>
    <n v="-4360.66"/>
    <s v="N/A"/>
    <n v="0"/>
    <n v="0"/>
    <n v="0"/>
    <n v="0"/>
    <n v="0"/>
    <n v="0"/>
    <n v="0"/>
    <n v="0"/>
    <n v="2976.4"/>
    <n v="329.91"/>
    <n v="0"/>
    <n v="1054.3499999999999"/>
    <n v="0"/>
    <s v="ITS CAPITAL"/>
    <x v="136"/>
    <s v="ITS CAPITAL"/>
    <s v="DATA PROCESSING"/>
  </r>
  <r>
    <x v="2"/>
    <x v="136"/>
    <x v="25"/>
    <s v="53213"/>
    <s v="5188000"/>
    <x v="1"/>
    <x v="0"/>
    <s v="SERVICES COMMUNICATIONS CELL PHONE PAGER SVC"/>
    <s v="50000-PROGRAM EXPENDITURE BUDGET"/>
    <s v="53000-SERVICES-OTHER CHARGES"/>
    <m/>
    <n v="0"/>
    <n v="0"/>
    <n v="4567.58"/>
    <n v="0"/>
    <n v="-4567.58"/>
    <s v="N/A"/>
    <n v="0"/>
    <n v="0"/>
    <n v="0"/>
    <n v="0"/>
    <n v="0"/>
    <n v="0"/>
    <n v="2212.77"/>
    <n v="0"/>
    <n v="0"/>
    <n v="1111.68"/>
    <n v="0"/>
    <n v="1243.1300000000001"/>
    <n v="0"/>
    <s v="ITS CAPITAL"/>
    <x v="136"/>
    <s v="ITS CAPITAL"/>
    <s v="DATA PROCESSING"/>
  </r>
  <r>
    <x v="2"/>
    <x v="136"/>
    <x v="25"/>
    <s v="53320"/>
    <s v="5188000"/>
    <x v="0"/>
    <x v="0"/>
    <s v="FREIGHT AND DELIVRY SRV"/>
    <s v="50000-PROGRAM EXPENDITURE BUDGET"/>
    <s v="53000-SERVICES-OTHER CHARGES"/>
    <m/>
    <n v="0"/>
    <n v="0"/>
    <n v="126.83"/>
    <n v="0"/>
    <n v="-126.83"/>
    <s v="N/A"/>
    <n v="0"/>
    <n v="0"/>
    <n v="0"/>
    <n v="0"/>
    <n v="0"/>
    <n v="0"/>
    <n v="0"/>
    <n v="0"/>
    <n v="114.71000000000001"/>
    <n v="12.120000000000001"/>
    <n v="0"/>
    <n v="0"/>
    <n v="0"/>
    <s v="ITS CAPITAL"/>
    <x v="136"/>
    <s v="ITS CAPITAL"/>
    <s v="DATA PROCESSING"/>
  </r>
  <r>
    <x v="2"/>
    <x v="136"/>
    <x v="25"/>
    <s v="53320"/>
    <s v="5188000"/>
    <x v="1"/>
    <x v="0"/>
    <s v="FREIGHT AND DELIVRY SRV"/>
    <s v="50000-PROGRAM EXPENDITURE BUDGET"/>
    <s v="53000-SERVICES-OTHER CHARGES"/>
    <m/>
    <n v="0"/>
    <n v="0"/>
    <n v="141.35"/>
    <n v="0"/>
    <n v="-141.35"/>
    <s v="N/A"/>
    <n v="0"/>
    <n v="0"/>
    <n v="0"/>
    <n v="0"/>
    <n v="0"/>
    <n v="0"/>
    <n v="97.94"/>
    <n v="0"/>
    <n v="0"/>
    <n v="19.400000000000002"/>
    <n v="0"/>
    <n v="24.01"/>
    <n v="0"/>
    <s v="ITS CAPITAL"/>
    <x v="136"/>
    <s v="ITS CAPITAL"/>
    <s v="DATA PROCESSING"/>
  </r>
  <r>
    <x v="2"/>
    <x v="136"/>
    <x v="25"/>
    <s v="53330"/>
    <s v="5188000"/>
    <x v="0"/>
    <x v="0"/>
    <s v="PURCHASED TRANSPORTATION"/>
    <s v="50000-PROGRAM EXPENDITURE BUDGET"/>
    <s v="53000-SERVICES-OTHER CHARGES"/>
    <m/>
    <n v="0"/>
    <n v="0"/>
    <n v="187.13"/>
    <n v="0"/>
    <n v="-187.13"/>
    <s v="N/A"/>
    <n v="0"/>
    <n v="0"/>
    <n v="0"/>
    <n v="0"/>
    <n v="0"/>
    <n v="0"/>
    <n v="0"/>
    <n v="0"/>
    <n v="187.13"/>
    <n v="0"/>
    <n v="0"/>
    <n v="0"/>
    <n v="0"/>
    <s v="ITS CAPITAL"/>
    <x v="136"/>
    <s v="ITS CAPITAL"/>
    <s v="DATA PROCESSING"/>
  </r>
  <r>
    <x v="2"/>
    <x v="136"/>
    <x v="25"/>
    <s v="53330"/>
    <s v="5188000"/>
    <x v="1"/>
    <x v="0"/>
    <s v="PURCHASED TRANSPORTATION"/>
    <s v="50000-PROGRAM EXPENDITURE BUDGET"/>
    <s v="53000-SERVICES-OTHER CHARGES"/>
    <m/>
    <n v="0"/>
    <n v="0"/>
    <n v="27.45"/>
    <n v="0"/>
    <n v="-27.45"/>
    <s v="N/A"/>
    <n v="0"/>
    <n v="0"/>
    <n v="0"/>
    <n v="0"/>
    <n v="0"/>
    <n v="0"/>
    <n v="27.45"/>
    <n v="0"/>
    <n v="0"/>
    <n v="0"/>
    <n v="0"/>
    <n v="0"/>
    <n v="0"/>
    <s v="ITS CAPITAL"/>
    <x v="136"/>
    <s v="ITS CAPITAL"/>
    <s v="DATA PROCESSING"/>
  </r>
  <r>
    <x v="2"/>
    <x v="136"/>
    <x v="25"/>
    <s v="53611"/>
    <s v="5188000"/>
    <x v="0"/>
    <x v="0"/>
    <s v="SERVICES REPAIR MAINTENANCE IT EQUIP"/>
    <s v="50000-PROGRAM EXPENDITURE BUDGET"/>
    <s v="53000-SERVICES-OTHER CHARGES"/>
    <m/>
    <n v="0"/>
    <n v="0"/>
    <n v="3387.9300000000003"/>
    <n v="0"/>
    <n v="-3387.9300000000003"/>
    <s v="N/A"/>
    <n v="0"/>
    <n v="0"/>
    <n v="0"/>
    <n v="0"/>
    <n v="0"/>
    <n v="0"/>
    <n v="0"/>
    <n v="0"/>
    <n v="3387.9300000000003"/>
    <n v="0"/>
    <n v="0"/>
    <n v="0"/>
    <n v="0"/>
    <s v="ITS CAPITAL"/>
    <x v="136"/>
    <s v="ITS CAPITAL"/>
    <s v="DATA PROCESSING"/>
  </r>
  <r>
    <x v="2"/>
    <x v="136"/>
    <x v="25"/>
    <s v="53611"/>
    <s v="5188000"/>
    <x v="1"/>
    <x v="0"/>
    <s v="SERVICES REPAIR MAINTENANCE IT EQUIP"/>
    <s v="50000-PROGRAM EXPENDITURE BUDGET"/>
    <s v="53000-SERVICES-OTHER CHARGES"/>
    <m/>
    <n v="0"/>
    <n v="0"/>
    <n v="488.37"/>
    <n v="0"/>
    <n v="-488.37"/>
    <s v="N/A"/>
    <n v="0"/>
    <n v="0"/>
    <n v="0"/>
    <n v="0"/>
    <n v="0"/>
    <n v="0"/>
    <n v="488.37"/>
    <n v="0"/>
    <n v="0"/>
    <n v="0"/>
    <n v="0"/>
    <n v="0"/>
    <n v="0"/>
    <s v="ITS CAPITAL"/>
    <x v="136"/>
    <s v="ITS CAPITAL"/>
    <s v="DATA PROCESSING"/>
  </r>
  <r>
    <x v="2"/>
    <x v="136"/>
    <x v="25"/>
    <s v="53803"/>
    <s v="5188000"/>
    <x v="0"/>
    <x v="0"/>
    <s v="DUES MEMBERSHIPS"/>
    <s v="50000-PROGRAM EXPENDITURE BUDGET"/>
    <s v="53000-SERVICES-OTHER CHARGES"/>
    <m/>
    <n v="0"/>
    <n v="0"/>
    <n v="0"/>
    <n v="0"/>
    <n v="0"/>
    <s v="N/A"/>
    <n v="0"/>
    <n v="0"/>
    <n v="0"/>
    <n v="0"/>
    <n v="0"/>
    <n v="0"/>
    <n v="0"/>
    <n v="0"/>
    <n v="0"/>
    <n v="0"/>
    <n v="0"/>
    <n v="0"/>
    <n v="0"/>
    <s v="ITS CAPITAL"/>
    <x v="136"/>
    <s v="ITS CAPITAL"/>
    <s v="DATA PROCESSING"/>
  </r>
  <r>
    <x v="2"/>
    <x v="136"/>
    <x v="25"/>
    <s v="53803"/>
    <s v="5188000"/>
    <x v="1"/>
    <x v="0"/>
    <s v="DUES MEMBERSHIPS"/>
    <s v="50000-PROGRAM EXPENDITURE BUDGET"/>
    <s v="53000-SERVICES-OTHER CHARGES"/>
    <m/>
    <n v="0"/>
    <n v="0"/>
    <n v="0"/>
    <n v="0"/>
    <n v="0"/>
    <s v="N/A"/>
    <n v="0"/>
    <n v="0"/>
    <n v="0"/>
    <n v="0"/>
    <n v="0"/>
    <n v="0"/>
    <n v="0"/>
    <n v="0"/>
    <n v="0"/>
    <n v="0"/>
    <n v="0"/>
    <n v="0"/>
    <n v="0"/>
    <s v="ITS CAPITAL"/>
    <x v="136"/>
    <s v="ITS CAPITAL"/>
    <s v="DATA PROCESSING"/>
  </r>
  <r>
    <x v="2"/>
    <x v="136"/>
    <x v="25"/>
    <s v="53808"/>
    <s v="5188000"/>
    <x v="0"/>
    <x v="0"/>
    <s v="TAXES ASSESSMENTS MISC"/>
    <s v="50000-PROGRAM EXPENDITURE BUDGET"/>
    <s v="53000-SERVICES-OTHER CHARGES"/>
    <m/>
    <n v="0"/>
    <n v="0"/>
    <n v="103.31"/>
    <n v="0"/>
    <n v="-103.31"/>
    <s v="N/A"/>
    <n v="0"/>
    <n v="0"/>
    <n v="0"/>
    <n v="0"/>
    <n v="0"/>
    <n v="0"/>
    <n v="0"/>
    <n v="0"/>
    <n v="8.18"/>
    <n v="22.490000000000002"/>
    <n v="0"/>
    <n v="72.64"/>
    <n v="0"/>
    <s v="ITS CAPITAL"/>
    <x v="136"/>
    <s v="ITS CAPITAL"/>
    <s v="DATA PROCESSING"/>
  </r>
  <r>
    <x v="2"/>
    <x v="136"/>
    <x v="25"/>
    <s v="53808"/>
    <s v="5188000"/>
    <x v="1"/>
    <x v="0"/>
    <s v="TAXES ASSESSMENTS MISC"/>
    <s v="50000-PROGRAM EXPENDITURE BUDGET"/>
    <s v="53000-SERVICES-OTHER CHARGES"/>
    <m/>
    <n v="0"/>
    <n v="0"/>
    <n v="33.020000000000003"/>
    <n v="0"/>
    <n v="-33.020000000000003"/>
    <s v="N/A"/>
    <n v="0"/>
    <n v="0"/>
    <n v="0"/>
    <n v="0"/>
    <n v="0"/>
    <n v="0"/>
    <n v="17.82"/>
    <n v="0"/>
    <n v="0"/>
    <n v="15.200000000000001"/>
    <n v="0"/>
    <n v="0"/>
    <n v="0"/>
    <s v="ITS CAPITAL"/>
    <x v="136"/>
    <s v="ITS CAPITAL"/>
    <s v="DATA PROCESSING"/>
  </r>
  <r>
    <x v="2"/>
    <x v="136"/>
    <x v="25"/>
    <s v="53812"/>
    <s v="5188000"/>
    <x v="0"/>
    <x v="0"/>
    <s v="LICENSES FEES"/>
    <s v="50000-PROGRAM EXPENDITURE BUDGET"/>
    <s v="53000-SERVICES-OTHER CHARGES"/>
    <m/>
    <n v="0"/>
    <n v="0"/>
    <n v="7638.9400000000005"/>
    <n v="0"/>
    <n v="-7638.9400000000005"/>
    <s v="N/A"/>
    <n v="0"/>
    <n v="0"/>
    <n v="0"/>
    <n v="0"/>
    <n v="0"/>
    <n v="0"/>
    <n v="0"/>
    <n v="0"/>
    <n v="7638.9400000000005"/>
    <n v="0"/>
    <n v="0"/>
    <n v="0"/>
    <n v="0"/>
    <s v="ITS CAPITAL"/>
    <x v="136"/>
    <s v="ITS CAPITAL"/>
    <s v="DATA PROCESSING"/>
  </r>
  <r>
    <x v="2"/>
    <x v="136"/>
    <x v="25"/>
    <s v="53812"/>
    <s v="5188000"/>
    <x v="1"/>
    <x v="0"/>
    <s v="LICENSES FEES"/>
    <s v="50000-PROGRAM EXPENDITURE BUDGET"/>
    <s v="53000-SERVICES-OTHER CHARGES"/>
    <m/>
    <n v="0"/>
    <n v="0"/>
    <n v="0"/>
    <n v="0"/>
    <n v="0"/>
    <s v="N/A"/>
    <n v="0"/>
    <n v="0"/>
    <n v="0"/>
    <n v="0"/>
    <n v="0"/>
    <n v="0"/>
    <n v="0"/>
    <n v="0"/>
    <n v="0"/>
    <n v="0"/>
    <n v="0"/>
    <n v="0"/>
    <n v="0"/>
    <s v="ITS CAPITAL"/>
    <x v="136"/>
    <s v="ITS CAPITAL"/>
    <s v="DATA PROCESSING"/>
  </r>
  <r>
    <x v="2"/>
    <x v="136"/>
    <x v="25"/>
    <s v="53814"/>
    <s v="5188000"/>
    <x v="0"/>
    <x v="0"/>
    <s v="TRAINING"/>
    <s v="50000-PROGRAM EXPENDITURE BUDGET"/>
    <s v="53000-SERVICES-OTHER CHARGES"/>
    <m/>
    <n v="0"/>
    <n v="0"/>
    <n v="6826.12"/>
    <n v="0"/>
    <n v="-6826.12"/>
    <s v="N/A"/>
    <n v="0"/>
    <n v="0"/>
    <n v="0"/>
    <n v="0"/>
    <n v="0"/>
    <n v="0"/>
    <n v="0"/>
    <n v="0"/>
    <n v="8268.1200000000008"/>
    <n v="0"/>
    <n v="0"/>
    <n v="-1442"/>
    <n v="0"/>
    <s v="ITS CAPITAL"/>
    <x v="136"/>
    <s v="ITS CAPITAL"/>
    <s v="DATA PROCESSING"/>
  </r>
  <r>
    <x v="2"/>
    <x v="136"/>
    <x v="25"/>
    <s v="53814"/>
    <s v="5188000"/>
    <x v="1"/>
    <x v="0"/>
    <s v="TRAINING"/>
    <s v="50000-PROGRAM EXPENDITURE BUDGET"/>
    <s v="53000-SERVICES-OTHER CHARGES"/>
    <m/>
    <n v="0"/>
    <n v="0"/>
    <n v="43291.1"/>
    <n v="0"/>
    <n v="-43291.1"/>
    <s v="N/A"/>
    <n v="0"/>
    <n v="0"/>
    <n v="0"/>
    <n v="0"/>
    <n v="0"/>
    <n v="0"/>
    <n v="13014.35"/>
    <n v="0"/>
    <n v="0"/>
    <n v="17355.75"/>
    <n v="0"/>
    <n v="12921"/>
    <n v="0"/>
    <s v="ITS CAPITAL"/>
    <x v="136"/>
    <s v="ITS CAPITAL"/>
    <s v="DATA PROCESSING"/>
  </r>
  <r>
    <x v="2"/>
    <x v="136"/>
    <x v="25"/>
    <s v="53820"/>
    <s v="5188000"/>
    <x v="0"/>
    <x v="0"/>
    <s v="MEETING REGISTRATIONS"/>
    <s v="50000-PROGRAM EXPENDITURE BUDGET"/>
    <s v="53000-SERVICES-OTHER CHARGES"/>
    <m/>
    <n v="0"/>
    <n v="0"/>
    <n v="0"/>
    <n v="0"/>
    <n v="0"/>
    <s v="N/A"/>
    <n v="0"/>
    <n v="0"/>
    <n v="0"/>
    <n v="0"/>
    <n v="0"/>
    <n v="0"/>
    <n v="0"/>
    <n v="0"/>
    <n v="0"/>
    <n v="0"/>
    <n v="0"/>
    <n v="0"/>
    <n v="0"/>
    <s v="ITS CAPITAL"/>
    <x v="136"/>
    <s v="ITS CAPITAL"/>
    <s v="DATA PROCESSING"/>
  </r>
  <r>
    <x v="2"/>
    <x v="136"/>
    <x v="25"/>
    <s v="53820"/>
    <s v="5188000"/>
    <x v="1"/>
    <x v="0"/>
    <s v="MEETING REGISTRATIONS"/>
    <s v="50000-PROGRAM EXPENDITURE BUDGET"/>
    <s v="53000-SERVICES-OTHER CHARGES"/>
    <m/>
    <n v="0"/>
    <n v="0"/>
    <n v="0"/>
    <n v="0"/>
    <n v="0"/>
    <s v="N/A"/>
    <n v="0"/>
    <n v="0"/>
    <n v="0"/>
    <n v="0"/>
    <n v="0"/>
    <n v="0"/>
    <n v="0"/>
    <n v="0"/>
    <n v="0"/>
    <n v="0"/>
    <n v="0"/>
    <n v="0"/>
    <n v="0"/>
    <s v="ITS CAPITAL"/>
    <x v="136"/>
    <s v="ITS CAPITAL"/>
    <s v="DATA PROCESSING"/>
  </r>
  <r>
    <x v="2"/>
    <x v="136"/>
    <x v="25"/>
    <s v="53890"/>
    <s v="5188000"/>
    <x v="0"/>
    <x v="0"/>
    <s v="MISC SERVICES CHARGES"/>
    <s v="50000-PROGRAM EXPENDITURE BUDGET"/>
    <s v="53000-SERVICES-OTHER CHARGES"/>
    <m/>
    <n v="0"/>
    <n v="0"/>
    <n v="3413.77"/>
    <n v="0"/>
    <n v="-3413.77"/>
    <s v="N/A"/>
    <n v="0"/>
    <n v="0"/>
    <n v="0"/>
    <n v="0"/>
    <n v="0"/>
    <n v="0"/>
    <n v="0"/>
    <n v="0"/>
    <n v="28625.010000000002"/>
    <n v="0"/>
    <n v="0"/>
    <n v="-25211.24"/>
    <n v="0"/>
    <s v="ITS CAPITAL"/>
    <x v="136"/>
    <s v="ITS CAPITAL"/>
    <s v="DATA PROCESSING"/>
  </r>
  <r>
    <x v="2"/>
    <x v="136"/>
    <x v="25"/>
    <s v="53890"/>
    <s v="5188000"/>
    <x v="1"/>
    <x v="0"/>
    <s v="MISC SERVICES CHARGES"/>
    <s v="50000-PROGRAM EXPENDITURE BUDGET"/>
    <s v="53000-SERVICES-OTHER CHARGES"/>
    <m/>
    <n v="0"/>
    <n v="0"/>
    <n v="-371.63"/>
    <n v="0"/>
    <n v="371.63"/>
    <s v="N/A"/>
    <n v="0"/>
    <n v="0"/>
    <n v="0"/>
    <n v="0"/>
    <n v="0"/>
    <n v="0"/>
    <n v="546.71"/>
    <n v="0"/>
    <n v="0"/>
    <n v="0"/>
    <n v="0"/>
    <n v="-918.34"/>
    <n v="0"/>
    <s v="ITS CAPITAL"/>
    <x v="136"/>
    <s v="ITS CAPITAL"/>
    <s v="DATA PROCESSING"/>
  </r>
  <r>
    <x v="2"/>
    <x v="136"/>
    <x v="25"/>
    <s v="53892"/>
    <s v="5188000"/>
    <x v="0"/>
    <x v="0"/>
    <s v="TRAINING IT"/>
    <s v="50000-PROGRAM EXPENDITURE BUDGET"/>
    <s v="53000-SERVICES-OTHER CHARGES"/>
    <m/>
    <n v="0"/>
    <n v="0"/>
    <n v="0"/>
    <n v="0"/>
    <n v="0"/>
    <s v="N/A"/>
    <n v="0"/>
    <n v="0"/>
    <n v="0"/>
    <n v="0"/>
    <n v="0"/>
    <n v="0"/>
    <n v="0"/>
    <n v="0"/>
    <n v="0"/>
    <n v="0"/>
    <n v="0"/>
    <n v="0"/>
    <n v="0"/>
    <s v="ITS CAPITAL"/>
    <x v="136"/>
    <s v="ITS CAPITAL"/>
    <s v="DATA PROCESSING"/>
  </r>
  <r>
    <x v="2"/>
    <x v="136"/>
    <x v="25"/>
    <s v="53892"/>
    <s v="5188000"/>
    <x v="1"/>
    <x v="0"/>
    <s v="TRAINING IT"/>
    <s v="50000-PROGRAM EXPENDITURE BUDGET"/>
    <s v="53000-SERVICES-OTHER CHARGES"/>
    <m/>
    <n v="0"/>
    <n v="0"/>
    <n v="0"/>
    <n v="0"/>
    <n v="0"/>
    <s v="N/A"/>
    <n v="0"/>
    <n v="0"/>
    <n v="0"/>
    <n v="0"/>
    <n v="0"/>
    <n v="0"/>
    <n v="0"/>
    <n v="0"/>
    <n v="0"/>
    <n v="0"/>
    <n v="0"/>
    <n v="0"/>
    <n v="0"/>
    <s v="ITS CAPITAL"/>
    <x v="136"/>
    <s v="ITS CAPITAL"/>
    <s v="DATA PROCESSING"/>
  </r>
  <r>
    <x v="2"/>
    <x v="136"/>
    <x v="25"/>
    <s v="55010"/>
    <s v="5188000"/>
    <x v="0"/>
    <x v="0"/>
    <s v="MOTOR POOL ER R SERVICE"/>
    <s v="50000-PROGRAM EXPENDITURE BUDGET"/>
    <s v="55000-INTRAGOVERNMENTAL SERVICES"/>
    <m/>
    <n v="0"/>
    <n v="0"/>
    <n v="7336"/>
    <n v="0"/>
    <n v="-7336"/>
    <s v="N/A"/>
    <n v="0"/>
    <n v="0"/>
    <n v="0"/>
    <n v="0"/>
    <n v="0"/>
    <n v="0"/>
    <n v="0"/>
    <n v="0"/>
    <n v="3847"/>
    <n v="2349"/>
    <n v="0"/>
    <n v="1140"/>
    <n v="0"/>
    <s v="ITS CAPITAL"/>
    <x v="136"/>
    <s v="ITS CAPITAL"/>
    <s v="DATA PROCESSING"/>
  </r>
  <r>
    <x v="2"/>
    <x v="136"/>
    <x v="25"/>
    <s v="55010"/>
    <s v="5188000"/>
    <x v="1"/>
    <x v="0"/>
    <s v="MOTOR POOL ER R SERVICE"/>
    <s v="50000-PROGRAM EXPENDITURE BUDGET"/>
    <s v="55000-INTRAGOVERNMENTAL SERVICES"/>
    <m/>
    <n v="0"/>
    <n v="0"/>
    <n v="13824"/>
    <n v="0"/>
    <n v="-13824"/>
    <s v="N/A"/>
    <n v="0"/>
    <n v="0"/>
    <n v="0"/>
    <n v="0"/>
    <n v="0"/>
    <n v="0"/>
    <n v="4217"/>
    <n v="0"/>
    <n v="0"/>
    <n v="5908"/>
    <n v="0"/>
    <n v="3699"/>
    <n v="0"/>
    <s v="ITS CAPITAL"/>
    <x v="136"/>
    <s v="ITS CAPITAL"/>
    <s v="DATA PROCESSING"/>
  </r>
  <r>
    <x v="2"/>
    <x v="136"/>
    <x v="25"/>
    <s v="55023"/>
    <s v="5188000"/>
    <x v="1"/>
    <x v="0"/>
    <s v="ITS NEW DEVELOPMENT"/>
    <s v="50000-PROGRAM EXPENDITURE BUDGET"/>
    <s v="55000-INTRAGOVERNMENTAL SERVICES"/>
    <m/>
    <n v="0"/>
    <n v="0"/>
    <n v="876368.29"/>
    <n v="0"/>
    <n v="-876368.29"/>
    <s v="N/A"/>
    <n v="0"/>
    <n v="0"/>
    <n v="0"/>
    <n v="0"/>
    <n v="0"/>
    <n v="0"/>
    <n v="570497.71"/>
    <n v="0"/>
    <n v="0"/>
    <n v="193383.48"/>
    <n v="0"/>
    <n v="112487.1"/>
    <n v="0"/>
    <s v="ITS CAPITAL"/>
    <x v="136"/>
    <s v="ITS CAPITAL"/>
    <s v="DATA PROCESSING"/>
  </r>
  <r>
    <x v="2"/>
    <x v="136"/>
    <x v="25"/>
    <s v="55145"/>
    <s v="5188000"/>
    <x v="0"/>
    <x v="0"/>
    <s v="FACILITIES MANAGEMENT"/>
    <s v="50000-PROGRAM EXPENDITURE BUDGET"/>
    <s v="55000-INTRAGOVERNMENTAL SERVICES"/>
    <m/>
    <n v="0"/>
    <n v="0"/>
    <n v="108"/>
    <n v="0"/>
    <n v="-108"/>
    <s v="N/A"/>
    <n v="0"/>
    <n v="0"/>
    <n v="0"/>
    <n v="0"/>
    <n v="0"/>
    <n v="0"/>
    <n v="0"/>
    <n v="0"/>
    <n v="108"/>
    <n v="0"/>
    <n v="0"/>
    <n v="0"/>
    <n v="0"/>
    <s v="ITS CAPITAL"/>
    <x v="136"/>
    <s v="ITS CAPITAL"/>
    <s v="DATA PROCESSING"/>
  </r>
  <r>
    <x v="2"/>
    <x v="136"/>
    <x v="25"/>
    <s v="55145"/>
    <s v="5188000"/>
    <x v="1"/>
    <x v="0"/>
    <s v="FACILITIES MANAGEMENT"/>
    <s v="50000-PROGRAM EXPENDITURE BUDGET"/>
    <s v="55000-INTRAGOVERNMENTAL SERVICES"/>
    <m/>
    <n v="0"/>
    <n v="0"/>
    <n v="111.76"/>
    <n v="0"/>
    <n v="-111.76"/>
    <s v="N/A"/>
    <n v="0"/>
    <n v="0"/>
    <n v="0"/>
    <n v="0"/>
    <n v="0"/>
    <n v="0"/>
    <n v="111.76"/>
    <n v="0"/>
    <n v="0"/>
    <n v="0"/>
    <n v="0"/>
    <n v="0"/>
    <n v="0"/>
    <s v="ITS CAPITAL"/>
    <x v="136"/>
    <s v="ITS CAPITAL"/>
    <s v="DATA PROCESSING"/>
  </r>
  <r>
    <x v="2"/>
    <x v="136"/>
    <x v="25"/>
    <s v="55159"/>
    <s v="5188000"/>
    <x v="0"/>
    <x v="0"/>
    <s v="FMD COPY CENTER"/>
    <s v="50000-PROGRAM EXPENDITURE BUDGET"/>
    <s v="55000-INTRAGOVERNMENTAL SERVICES"/>
    <m/>
    <n v="0"/>
    <n v="0"/>
    <n v="5794.53"/>
    <n v="0"/>
    <n v="-5794.53"/>
    <s v="N/A"/>
    <n v="0"/>
    <n v="0"/>
    <n v="0"/>
    <n v="0"/>
    <n v="0"/>
    <n v="0"/>
    <n v="0"/>
    <n v="0"/>
    <n v="4519.1500000000005"/>
    <n v="1275.3800000000001"/>
    <n v="0"/>
    <n v="0"/>
    <n v="0"/>
    <s v="ITS CAPITAL"/>
    <x v="136"/>
    <s v="ITS CAPITAL"/>
    <s v="DATA PROCESSING"/>
  </r>
  <r>
    <x v="2"/>
    <x v="136"/>
    <x v="25"/>
    <s v="55159"/>
    <s v="5188000"/>
    <x v="1"/>
    <x v="0"/>
    <s v="FMD COPY CENTER"/>
    <s v="50000-PROGRAM EXPENDITURE BUDGET"/>
    <s v="55000-INTRAGOVERNMENTAL SERVICES"/>
    <m/>
    <n v="0"/>
    <n v="0"/>
    <n v="132"/>
    <n v="0"/>
    <n v="-132"/>
    <s v="N/A"/>
    <n v="0"/>
    <n v="0"/>
    <n v="0"/>
    <n v="0"/>
    <n v="0"/>
    <n v="0"/>
    <n v="66"/>
    <n v="0"/>
    <n v="0"/>
    <n v="33"/>
    <n v="0"/>
    <n v="33"/>
    <n v="0"/>
    <s v="ITS CAPITAL"/>
    <x v="136"/>
    <s v="ITS CAPITAL"/>
    <s v="DATA PROCESSING"/>
  </r>
  <r>
    <x v="2"/>
    <x v="136"/>
    <x v="25"/>
    <s v="55253"/>
    <s v="5188000"/>
    <x v="0"/>
    <x v="0"/>
    <s v="SYSTEMS SERVICES SVC"/>
    <s v="50000-PROGRAM EXPENDITURE BUDGET"/>
    <s v="55000-INTRAGOVERNMENTAL SERVICES"/>
    <m/>
    <n v="0"/>
    <n v="0"/>
    <n v="964131.02"/>
    <n v="0"/>
    <n v="-964131.02"/>
    <s v="N/A"/>
    <n v="0"/>
    <n v="0"/>
    <n v="0"/>
    <n v="0"/>
    <n v="0"/>
    <n v="0"/>
    <n v="0"/>
    <n v="0"/>
    <n v="439637.52"/>
    <n v="221502.30000000002"/>
    <n v="0"/>
    <n v="302991.2"/>
    <n v="0"/>
    <s v="ITS CAPITAL"/>
    <x v="136"/>
    <s v="ITS CAPITAL"/>
    <s v="DATA PROCESSING"/>
  </r>
  <r>
    <x v="2"/>
    <x v="136"/>
    <x v="25"/>
    <s v="55253"/>
    <s v="5188000"/>
    <x v="1"/>
    <x v="0"/>
    <s v="SYSTEMS SERVICES SVC"/>
    <s v="50000-PROGRAM EXPENDITURE BUDGET"/>
    <s v="55000-INTRAGOVERNMENTAL SERVICES"/>
    <m/>
    <n v="0"/>
    <n v="0"/>
    <n v="0"/>
    <n v="0"/>
    <n v="0"/>
    <s v="N/A"/>
    <n v="0"/>
    <n v="0"/>
    <n v="0"/>
    <n v="0"/>
    <n v="0"/>
    <n v="0"/>
    <n v="0"/>
    <n v="0"/>
    <n v="0"/>
    <n v="0"/>
    <n v="0"/>
    <n v="0"/>
    <n v="0"/>
    <s v="ITS CAPITAL"/>
    <x v="136"/>
    <s v="ITS CAPITAL"/>
    <s v="DATA PROCESSING"/>
  </r>
  <r>
    <x v="2"/>
    <x v="136"/>
    <x v="25"/>
    <s v="56741"/>
    <s v="5188000"/>
    <x v="0"/>
    <x v="0"/>
    <s v="EDP HARDWARE"/>
    <s v="50000-PROGRAM EXPENDITURE BUDGET"/>
    <s v="56000-CAPITAL OUTLAY"/>
    <m/>
    <n v="0"/>
    <n v="0"/>
    <n v="464875.04000000004"/>
    <n v="0.01"/>
    <n v="-464875.05"/>
    <s v="N/A"/>
    <n v="0"/>
    <n v="137743.83000000002"/>
    <n v="0"/>
    <n v="217722.14"/>
    <n v="0"/>
    <n v="0"/>
    <n v="109409.07"/>
    <n v="0"/>
    <n v="0"/>
    <n v="0"/>
    <n v="0"/>
    <n v="0"/>
    <n v="0"/>
    <s v="ITS CAPITAL"/>
    <x v="136"/>
    <s v="ITS CAPITAL"/>
    <s v="DATA PROCESSING"/>
  </r>
  <r>
    <x v="2"/>
    <x v="136"/>
    <x v="25"/>
    <s v="56741"/>
    <s v="5188000"/>
    <x v="1"/>
    <x v="0"/>
    <s v="EDP HARDWARE"/>
    <s v="50000-PROGRAM EXPENDITURE BUDGET"/>
    <s v="56000-CAPITAL OUTLAY"/>
    <m/>
    <n v="0"/>
    <n v="0"/>
    <n v="162032.71"/>
    <n v="0"/>
    <n v="-162032.71"/>
    <s v="N/A"/>
    <n v="0"/>
    <n v="0"/>
    <n v="0"/>
    <n v="162032.71"/>
    <n v="0"/>
    <n v="0"/>
    <n v="0"/>
    <n v="0"/>
    <n v="0"/>
    <n v="0"/>
    <n v="0"/>
    <n v="0"/>
    <n v="0"/>
    <s v="ITS CAPITAL"/>
    <x v="136"/>
    <s v="ITS CAPITAL"/>
    <s v="DATA PROCESSING"/>
  </r>
  <r>
    <x v="2"/>
    <x v="136"/>
    <x v="25"/>
    <s v="56742"/>
    <s v="5188000"/>
    <x v="0"/>
    <x v="0"/>
    <s v="EDP SOFTWARE"/>
    <s v="50000-PROGRAM EXPENDITURE BUDGET"/>
    <s v="56000-CAPITAL OUTLAY"/>
    <m/>
    <n v="0"/>
    <n v="0"/>
    <n v="146851.86000000002"/>
    <n v="-146851.86000000002"/>
    <n v="0"/>
    <s v="N/A"/>
    <n v="0"/>
    <n v="0"/>
    <n v="0"/>
    <n v="0"/>
    <n v="0"/>
    <n v="0"/>
    <n v="0"/>
    <n v="0"/>
    <n v="0"/>
    <n v="0"/>
    <n v="0"/>
    <n v="146851.86000000002"/>
    <n v="0"/>
    <s v="ITS CAPITAL"/>
    <x v="136"/>
    <s v="ITS CAPITAL"/>
    <s v="DATA PROCESSING"/>
  </r>
  <r>
    <x v="2"/>
    <x v="136"/>
    <x v="25"/>
    <s v="56742"/>
    <s v="5188000"/>
    <x v="1"/>
    <x v="0"/>
    <s v="EDP SOFTWARE"/>
    <s v="50000-PROGRAM EXPENDITURE BUDGET"/>
    <s v="56000-CAPITAL OUTLAY"/>
    <m/>
    <n v="0"/>
    <n v="0"/>
    <n v="46787.66"/>
    <n v="-46787.66"/>
    <n v="0"/>
    <s v="N/A"/>
    <n v="0"/>
    <n v="0"/>
    <n v="0"/>
    <n v="0"/>
    <n v="0"/>
    <n v="46787.66"/>
    <n v="0"/>
    <n v="0"/>
    <n v="0"/>
    <n v="0"/>
    <n v="0"/>
    <n v="0"/>
    <n v="0"/>
    <s v="ITS CAPITAL"/>
    <x v="136"/>
    <s v="ITS CAPITAL"/>
    <s v="DATA PROCESSING"/>
  </r>
  <r>
    <x v="2"/>
    <x v="136"/>
    <x v="25"/>
    <s v="59100"/>
    <s v="5188000"/>
    <x v="0"/>
    <x v="0"/>
    <s v="EXPENDITURE CONVERSION"/>
    <s v="50000-PROGRAM EXPENDITURE BUDGET"/>
    <s v="59000-EXTRAORDINARY EXPENSES"/>
    <m/>
    <n v="0"/>
    <n v="0"/>
    <n v="546173.79"/>
    <n v="0"/>
    <n v="-546173.79"/>
    <s v="N/A"/>
    <n v="0"/>
    <n v="0"/>
    <n v="0"/>
    <n v="0"/>
    <n v="0"/>
    <n v="0"/>
    <n v="0"/>
    <n v="0"/>
    <n v="546173.79"/>
    <n v="0"/>
    <n v="0"/>
    <n v="0"/>
    <n v="0"/>
    <s v="ITS CAPITAL"/>
    <x v="136"/>
    <s v="ITS CAPITAL"/>
    <s v="DATA PROCESSING"/>
  </r>
  <r>
    <x v="2"/>
    <x v="136"/>
    <x v="25"/>
    <s v="59100"/>
    <s v="5188000"/>
    <x v="1"/>
    <x v="0"/>
    <s v="EXPENDITURE CONVERSION"/>
    <s v="50000-PROGRAM EXPENDITURE BUDGET"/>
    <s v="59000-EXTRAORDINARY EXPENSES"/>
    <m/>
    <n v="0"/>
    <n v="0"/>
    <n v="0"/>
    <n v="0"/>
    <n v="0"/>
    <s v="N/A"/>
    <n v="0"/>
    <n v="0"/>
    <n v="0"/>
    <n v="0"/>
    <n v="0"/>
    <n v="0"/>
    <n v="0"/>
    <n v="0"/>
    <n v="0"/>
    <n v="0"/>
    <n v="0"/>
    <n v="0"/>
    <n v="0"/>
    <s v="ITS CAPITAL"/>
    <x v="136"/>
    <s v="ITS CAPITAL"/>
    <s v="DATA PROCESSING"/>
  </r>
  <r>
    <x v="2"/>
    <x v="136"/>
    <x v="25"/>
    <s v="59998"/>
    <s v="5188000"/>
    <x v="0"/>
    <x v="0"/>
    <s v="EXP REIMB SUSPENSE"/>
    <s v="50000-PROGRAM EXPENDITURE BUDGET"/>
    <s v="59900-CONTRA EXPENDITURES"/>
    <m/>
    <n v="0"/>
    <n v="0"/>
    <n v="0"/>
    <n v="0"/>
    <n v="0"/>
    <s v="N/A"/>
    <n v="0"/>
    <n v="0"/>
    <n v="0"/>
    <n v="0"/>
    <n v="0"/>
    <n v="0"/>
    <n v="0"/>
    <n v="0"/>
    <n v="0"/>
    <n v="0"/>
    <n v="0"/>
    <n v="0"/>
    <n v="0"/>
    <s v="ITS CAPITAL"/>
    <x v="136"/>
    <s v="ITS CAPITAL"/>
    <s v="DATA PROCESSING"/>
  </r>
  <r>
    <x v="2"/>
    <x v="136"/>
    <x v="25"/>
    <s v="59998"/>
    <s v="5188000"/>
    <x v="1"/>
    <x v="0"/>
    <s v="EXP REIMB SUSPENSE"/>
    <s v="50000-PROGRAM EXPENDITURE BUDGET"/>
    <s v="59900-CONTRA EXPENDITURES"/>
    <m/>
    <n v="0"/>
    <n v="0"/>
    <n v="0"/>
    <n v="0"/>
    <n v="0"/>
    <s v="N/A"/>
    <n v="0"/>
    <n v="0"/>
    <n v="0"/>
    <n v="0"/>
    <n v="0"/>
    <n v="0"/>
    <n v="0"/>
    <n v="0"/>
    <n v="0"/>
    <n v="0"/>
    <n v="0"/>
    <n v="0"/>
    <n v="0"/>
    <s v="ITS CAPITAL"/>
    <x v="136"/>
    <s v="ITS CAPITAL"/>
    <s v="DATA PROCESSING"/>
  </r>
  <r>
    <x v="2"/>
    <x v="136"/>
    <x v="25"/>
    <s v="82100"/>
    <s v="5188000"/>
    <x v="0"/>
    <x v="0"/>
    <s v="EMPLOYER PAID BENEFITS"/>
    <s v="50000-PROGRAM EXPENDITURE BUDGET"/>
    <s v="82000-APPLIED OVERHEAD"/>
    <m/>
    <n v="0"/>
    <n v="0"/>
    <n v="1343.09"/>
    <n v="0"/>
    <n v="-1343.09"/>
    <s v="N/A"/>
    <n v="0"/>
    <n v="0"/>
    <n v="0"/>
    <n v="0"/>
    <n v="0"/>
    <n v="0"/>
    <n v="0"/>
    <n v="0"/>
    <n v="1343.09"/>
    <n v="0"/>
    <n v="0"/>
    <n v="0"/>
    <n v="0"/>
    <s v="ITS CAPITAL"/>
    <x v="136"/>
    <s v="ITS CAPITAL"/>
    <s v="DATA PROCESSING"/>
  </r>
  <r>
    <x v="2"/>
    <x v="136"/>
    <x v="25"/>
    <s v="82100"/>
    <s v="5188000"/>
    <x v="1"/>
    <x v="0"/>
    <s v="EMPLOYER PAID BENEFITS"/>
    <s v="50000-PROGRAM EXPENDITURE BUDGET"/>
    <s v="82000-APPLIED OVERHEAD"/>
    <m/>
    <n v="0"/>
    <n v="0"/>
    <n v="0"/>
    <n v="0"/>
    <n v="0"/>
    <s v="N/A"/>
    <n v="0"/>
    <n v="0"/>
    <n v="0"/>
    <n v="0"/>
    <n v="0"/>
    <n v="0"/>
    <n v="0"/>
    <n v="0"/>
    <n v="0"/>
    <n v="0"/>
    <n v="0"/>
    <n v="0"/>
    <n v="0"/>
    <s v="ITS CAPITAL"/>
    <x v="136"/>
    <s v="ITS CAPITAL"/>
    <s v="DATA PROCESSING"/>
  </r>
  <r>
    <x v="2"/>
    <x v="136"/>
    <x v="25"/>
    <s v="82200"/>
    <s v="5188000"/>
    <x v="0"/>
    <x v="0"/>
    <s v="PAID TIME OFF"/>
    <s v="50000-PROGRAM EXPENDITURE BUDGET"/>
    <s v="82000-APPLIED OVERHEAD"/>
    <m/>
    <n v="0"/>
    <n v="0"/>
    <n v="839.44"/>
    <n v="0"/>
    <n v="-839.44"/>
    <s v="N/A"/>
    <n v="0"/>
    <n v="0"/>
    <n v="0"/>
    <n v="0"/>
    <n v="0"/>
    <n v="0"/>
    <n v="0"/>
    <n v="0"/>
    <n v="839.44"/>
    <n v="0"/>
    <n v="0"/>
    <n v="0"/>
    <n v="0"/>
    <s v="ITS CAPITAL"/>
    <x v="136"/>
    <s v="ITS CAPITAL"/>
    <s v="DATA PROCESSING"/>
  </r>
  <r>
    <x v="2"/>
    <x v="136"/>
    <x v="25"/>
    <s v="82200"/>
    <s v="5188000"/>
    <x v="1"/>
    <x v="0"/>
    <s v="PAID TIME OFF"/>
    <s v="50000-PROGRAM EXPENDITURE BUDGET"/>
    <s v="82000-APPLIED OVERHEAD"/>
    <m/>
    <n v="0"/>
    <n v="0"/>
    <n v="0"/>
    <n v="0"/>
    <n v="0"/>
    <s v="N/A"/>
    <n v="0"/>
    <n v="0"/>
    <n v="0"/>
    <n v="0"/>
    <n v="0"/>
    <n v="0"/>
    <n v="0"/>
    <n v="0"/>
    <n v="0"/>
    <n v="0"/>
    <n v="0"/>
    <n v="0"/>
    <n v="0"/>
    <s v="ITS CAPITAL"/>
    <x v="136"/>
    <s v="ITS CAPITAL"/>
    <s v="DATA PROCESSING"/>
  </r>
  <r>
    <x v="2"/>
    <x v="136"/>
    <x v="25"/>
    <s v="82700"/>
    <s v="5188000"/>
    <x v="0"/>
    <x v="0"/>
    <s v="INDUSTRIAL INSURANCE"/>
    <s v="50000-PROGRAM EXPENDITURE BUDGET"/>
    <s v="82000-APPLIED OVERHEAD"/>
    <m/>
    <n v="0"/>
    <n v="0"/>
    <n v="0"/>
    <n v="0"/>
    <n v="0"/>
    <s v="N/A"/>
    <n v="0"/>
    <n v="0"/>
    <n v="0"/>
    <n v="0"/>
    <n v="0"/>
    <n v="0"/>
    <n v="0"/>
    <n v="0"/>
    <n v="0"/>
    <n v="0"/>
    <n v="0"/>
    <n v="0"/>
    <n v="0"/>
    <s v="ITS CAPITAL"/>
    <x v="136"/>
    <s v="ITS CAPITAL"/>
    <s v="DATA PROCESSING"/>
  </r>
  <r>
    <x v="2"/>
    <x v="136"/>
    <x v="25"/>
    <s v="82700"/>
    <s v="5188000"/>
    <x v="1"/>
    <x v="0"/>
    <s v="INDUSTRIAL INSURANCE"/>
    <s v="50000-PROGRAM EXPENDITURE BUDGET"/>
    <s v="82000-APPLIED OVERHEAD"/>
    <m/>
    <n v="0"/>
    <n v="0"/>
    <n v="0"/>
    <n v="0"/>
    <n v="0"/>
    <s v="N/A"/>
    <n v="0"/>
    <n v="0"/>
    <n v="0"/>
    <n v="0"/>
    <n v="0"/>
    <n v="0"/>
    <n v="0"/>
    <n v="0"/>
    <n v="0"/>
    <n v="0"/>
    <n v="0"/>
    <n v="0"/>
    <n v="0"/>
    <s v="ITS CAPITAL"/>
    <x v="136"/>
    <s v="ITS CAPITAL"/>
    <s v="DATA PROCESSING"/>
  </r>
  <r>
    <x v="2"/>
    <x v="136"/>
    <x v="2"/>
    <s v="39113"/>
    <s v="5188000"/>
    <x v="0"/>
    <x v="1"/>
    <s v="GENERAL OBLIGATION BONDS"/>
    <s v="R3000-REVENUE"/>
    <s v="R3900-OTHER FINANCING SOURCES"/>
    <m/>
    <n v="0"/>
    <n v="0"/>
    <n v="0"/>
    <n v="0"/>
    <n v="0"/>
    <s v="N/A"/>
    <n v="0"/>
    <n v="0"/>
    <n v="0"/>
    <n v="0"/>
    <n v="0"/>
    <n v="0"/>
    <n v="0"/>
    <n v="0"/>
    <n v="0"/>
    <n v="0"/>
    <n v="0"/>
    <n v="0"/>
    <n v="0"/>
    <s v="ITS CAPITAL"/>
    <x v="136"/>
    <s v="GAAP ADJUSTMENTS"/>
    <s v="DATA PROCESSING"/>
  </r>
  <r>
    <x v="2"/>
    <x v="136"/>
    <x v="2"/>
    <s v="39113"/>
    <s v="5188000"/>
    <x v="1"/>
    <x v="1"/>
    <s v="GENERAL OBLIGATION BONDS"/>
    <s v="R3000-REVENUE"/>
    <s v="R3900-OTHER FINANCING SOURCES"/>
    <m/>
    <n v="0"/>
    <n v="0"/>
    <n v="0"/>
    <n v="0"/>
    <n v="0"/>
    <s v="N/A"/>
    <n v="0"/>
    <n v="0"/>
    <n v="0"/>
    <n v="0"/>
    <n v="0"/>
    <n v="0"/>
    <n v="0"/>
    <n v="0"/>
    <n v="0"/>
    <n v="0"/>
    <n v="0"/>
    <n v="0"/>
    <n v="0"/>
    <s v="ITS CAPITAL"/>
    <x v="136"/>
    <s v="GAAP ADJUSTMENTS"/>
    <s v="DATA PROCESSING"/>
  </r>
  <r>
    <x v="2"/>
    <x v="136"/>
    <x v="2"/>
    <s v="51110"/>
    <s v="5188000"/>
    <x v="1"/>
    <x v="0"/>
    <s v="REGULAR SALARIED EMPLOYEE"/>
    <s v="50000-PROGRAM EXPENDITURE BUDGET"/>
    <s v="51000-WAGES AND BENEFITS"/>
    <s v="51100-SALARIES/WAGES"/>
    <n v="0"/>
    <n v="0"/>
    <n v="-730947.47"/>
    <n v="0"/>
    <n v="730947.47"/>
    <s v="N/A"/>
    <n v="0"/>
    <n v="0"/>
    <n v="0"/>
    <n v="0"/>
    <n v="0"/>
    <n v="0"/>
    <n v="0"/>
    <n v="0"/>
    <n v="0"/>
    <n v="0"/>
    <n v="0"/>
    <n v="0"/>
    <n v="-730947.47"/>
    <s v="ITS CAPITAL"/>
    <x v="136"/>
    <s v="GAAP ADJUSTMENTS"/>
    <s v="DATA PROCESSING"/>
  </r>
  <r>
    <x v="2"/>
    <x v="136"/>
    <x v="2"/>
    <s v="51120"/>
    <s v="5188000"/>
    <x v="0"/>
    <x v="0"/>
    <s v="TEMPORARY"/>
    <s v="50000-PROGRAM EXPENDITURE BUDGET"/>
    <s v="51000-WAGES AND BENEFITS"/>
    <s v="51100-SALARIES/WAGES"/>
    <n v="0"/>
    <n v="0"/>
    <n v="-875014.34"/>
    <n v="0"/>
    <n v="875014.34"/>
    <s v="N/A"/>
    <n v="0"/>
    <n v="0"/>
    <n v="0"/>
    <n v="0"/>
    <n v="0"/>
    <n v="0"/>
    <n v="0"/>
    <n v="0"/>
    <n v="0"/>
    <n v="0"/>
    <n v="0"/>
    <n v="0"/>
    <n v="-875014.34"/>
    <s v="ITS CAPITAL"/>
    <x v="136"/>
    <s v="GAAP ADJUSTMENTS"/>
    <s v="DATA PROCESSING"/>
  </r>
  <r>
    <x v="2"/>
    <x v="136"/>
    <x v="2"/>
    <s v="51120"/>
    <s v="5188000"/>
    <x v="1"/>
    <x v="0"/>
    <s v="TEMPORARY"/>
    <s v="50000-PROGRAM EXPENDITURE BUDGET"/>
    <s v="51000-WAGES AND BENEFITS"/>
    <s v="51100-SALARIES/WAGES"/>
    <n v="0"/>
    <n v="0"/>
    <n v="-12548.880000000001"/>
    <n v="0"/>
    <n v="12548.880000000001"/>
    <s v="N/A"/>
    <n v="0"/>
    <n v="0"/>
    <n v="0"/>
    <n v="0"/>
    <n v="0"/>
    <n v="0"/>
    <n v="0"/>
    <n v="0"/>
    <n v="0"/>
    <n v="0"/>
    <n v="0"/>
    <n v="0"/>
    <n v="-12548.880000000001"/>
    <s v="ITS CAPITAL"/>
    <x v="136"/>
    <s v="GAAP ADJUSTMENTS"/>
    <s v="DATA PROCESSING"/>
  </r>
  <r>
    <x v="2"/>
    <x v="136"/>
    <x v="2"/>
    <s v="51130"/>
    <s v="5188000"/>
    <x v="1"/>
    <x v="0"/>
    <s v="OVERTIME"/>
    <s v="50000-PROGRAM EXPENDITURE BUDGET"/>
    <s v="51000-WAGES AND BENEFITS"/>
    <s v="51100-SALARIES/WAGES"/>
    <n v="0"/>
    <n v="0"/>
    <n v="-12114.76"/>
    <n v="0"/>
    <n v="12114.76"/>
    <s v="N/A"/>
    <n v="0"/>
    <n v="0"/>
    <n v="0"/>
    <n v="0"/>
    <n v="0"/>
    <n v="0"/>
    <n v="0"/>
    <n v="0"/>
    <n v="0"/>
    <n v="0"/>
    <n v="0"/>
    <n v="0"/>
    <n v="-12114.76"/>
    <s v="ITS CAPITAL"/>
    <x v="136"/>
    <s v="GAAP ADJUSTMENTS"/>
    <s v="DATA PROCESSING"/>
  </r>
  <r>
    <x v="2"/>
    <x v="136"/>
    <x v="2"/>
    <s v="51144"/>
    <s v="5188000"/>
    <x v="1"/>
    <x v="0"/>
    <s v="PAY DIFFERENTIAL PREMIUM"/>
    <s v="50000-PROGRAM EXPENDITURE BUDGET"/>
    <s v="51000-WAGES AND BENEFITS"/>
    <s v="51100-SALARIES/WAGES"/>
    <n v="0"/>
    <n v="0"/>
    <n v="-11508.07"/>
    <n v="0"/>
    <n v="11508.07"/>
    <s v="N/A"/>
    <n v="0"/>
    <n v="0"/>
    <n v="0"/>
    <n v="0"/>
    <n v="0"/>
    <n v="0"/>
    <n v="0"/>
    <n v="0"/>
    <n v="0"/>
    <n v="0"/>
    <n v="0"/>
    <n v="0"/>
    <n v="-11508.07"/>
    <s v="ITS CAPITAL"/>
    <x v="136"/>
    <s v="GAAP ADJUSTMENTS"/>
    <s v="DATA PROCESSING"/>
  </r>
  <r>
    <x v="2"/>
    <x v="136"/>
    <x v="2"/>
    <s v="51315"/>
    <s v="5188000"/>
    <x v="1"/>
    <x v="0"/>
    <s v="MED DENTAL LIFE INS BENEFITS/NON 587"/>
    <s v="50000-PROGRAM EXPENDITURE BUDGET"/>
    <s v="51000-WAGES AND BENEFITS"/>
    <s v="51300-PERSONNEL BENEFITS"/>
    <n v="0"/>
    <n v="0"/>
    <n v="-140940"/>
    <n v="0"/>
    <n v="140940"/>
    <s v="N/A"/>
    <n v="0"/>
    <n v="0"/>
    <n v="0"/>
    <n v="0"/>
    <n v="0"/>
    <n v="0"/>
    <n v="0"/>
    <n v="0"/>
    <n v="0"/>
    <n v="0"/>
    <n v="0"/>
    <n v="0"/>
    <n v="-140940"/>
    <s v="ITS CAPITAL"/>
    <x v="136"/>
    <s v="GAAP ADJUSTMENTS"/>
    <s v="DATA PROCESSING"/>
  </r>
  <r>
    <x v="2"/>
    <x v="136"/>
    <x v="2"/>
    <s v="51320"/>
    <s v="5188000"/>
    <x v="1"/>
    <x v="0"/>
    <s v="SOCIAL SECURITY MEDICARE FICA"/>
    <s v="50000-PROGRAM EXPENDITURE BUDGET"/>
    <s v="51000-WAGES AND BENEFITS"/>
    <s v="51300-PERSONNEL BENEFITS"/>
    <n v="0"/>
    <n v="0"/>
    <n v="-57754.43"/>
    <n v="0"/>
    <n v="57754.43"/>
    <s v="N/A"/>
    <n v="0"/>
    <n v="0"/>
    <n v="0"/>
    <n v="0"/>
    <n v="0"/>
    <n v="0"/>
    <n v="0"/>
    <n v="0"/>
    <n v="0"/>
    <n v="0"/>
    <n v="0"/>
    <n v="0"/>
    <n v="-57754.43"/>
    <s v="ITS CAPITAL"/>
    <x v="136"/>
    <s v="GAAP ADJUSTMENTS"/>
    <s v="DATA PROCESSING"/>
  </r>
  <r>
    <x v="2"/>
    <x v="136"/>
    <x v="2"/>
    <s v="51330"/>
    <s v="5188000"/>
    <x v="1"/>
    <x v="0"/>
    <s v="RETIREMENT"/>
    <s v="50000-PROGRAM EXPENDITURE BUDGET"/>
    <s v="51000-WAGES AND BENEFITS"/>
    <s v="51300-PERSONNEL BENEFITS"/>
    <n v="0"/>
    <n v="0"/>
    <n v="-69425.62"/>
    <n v="0"/>
    <n v="69425.62"/>
    <s v="N/A"/>
    <n v="0"/>
    <n v="0"/>
    <n v="0"/>
    <n v="0"/>
    <n v="0"/>
    <n v="0"/>
    <n v="0"/>
    <n v="0"/>
    <n v="0"/>
    <n v="0"/>
    <n v="0"/>
    <n v="0"/>
    <n v="-69425.62"/>
    <s v="ITS CAPITAL"/>
    <x v="136"/>
    <s v="GAAP ADJUSTMENTS"/>
    <s v="DATA PROCESSING"/>
  </r>
  <r>
    <x v="2"/>
    <x v="136"/>
    <x v="2"/>
    <s v="52110"/>
    <s v="5188000"/>
    <x v="1"/>
    <x v="0"/>
    <s v="OFFICE SUPPLIES"/>
    <s v="50000-PROGRAM EXPENDITURE BUDGET"/>
    <s v="52000-SUPPLIES"/>
    <m/>
    <n v="0"/>
    <n v="0"/>
    <n v="-954.21"/>
    <n v="0"/>
    <n v="954.21"/>
    <s v="N/A"/>
    <n v="0"/>
    <n v="0"/>
    <n v="0"/>
    <n v="0"/>
    <n v="0"/>
    <n v="0"/>
    <n v="0"/>
    <n v="0"/>
    <n v="0"/>
    <n v="0"/>
    <n v="0"/>
    <n v="0"/>
    <n v="-954.21"/>
    <s v="ITS CAPITAL"/>
    <x v="136"/>
    <s v="GAAP ADJUSTMENTS"/>
    <s v="DATA PROCESSING"/>
  </r>
  <r>
    <x v="2"/>
    <x v="136"/>
    <x v="2"/>
    <s v="52181"/>
    <s v="5188000"/>
    <x v="1"/>
    <x v="0"/>
    <s v="INVENTORY EQUIP 5K UNDER"/>
    <s v="50000-PROGRAM EXPENDITURE BUDGET"/>
    <s v="52000-SUPPLIES"/>
    <m/>
    <n v="0"/>
    <n v="0"/>
    <n v="-2745.56"/>
    <n v="0"/>
    <n v="2745.56"/>
    <s v="N/A"/>
    <n v="0"/>
    <n v="0"/>
    <n v="0"/>
    <n v="0"/>
    <n v="0"/>
    <n v="0"/>
    <n v="0"/>
    <n v="0"/>
    <n v="0"/>
    <n v="0"/>
    <n v="0"/>
    <n v="0"/>
    <n v="-2745.56"/>
    <s v="ITS CAPITAL"/>
    <x v="136"/>
    <s v="GAAP ADJUSTMENTS"/>
    <s v="DATA PROCESSING"/>
  </r>
  <r>
    <x v="2"/>
    <x v="136"/>
    <x v="2"/>
    <s v="52189"/>
    <s v="5188000"/>
    <x v="1"/>
    <x v="0"/>
    <s v="SOFTWARE NONCAP"/>
    <s v="50000-PROGRAM EXPENDITURE BUDGET"/>
    <s v="52000-SUPPLIES"/>
    <m/>
    <n v="0"/>
    <n v="0"/>
    <n v="-162290.78"/>
    <n v="0"/>
    <n v="162290.78"/>
    <s v="N/A"/>
    <n v="0"/>
    <n v="0"/>
    <n v="0"/>
    <n v="0"/>
    <n v="0"/>
    <n v="0"/>
    <n v="0"/>
    <n v="0"/>
    <n v="0"/>
    <n v="0"/>
    <n v="0"/>
    <n v="0"/>
    <n v="-162290.78"/>
    <s v="ITS CAPITAL"/>
    <x v="136"/>
    <s v="GAAP ADJUSTMENTS"/>
    <s v="DATA PROCESSING"/>
  </r>
  <r>
    <x v="2"/>
    <x v="136"/>
    <x v="2"/>
    <s v="52190"/>
    <s v="5188000"/>
    <x v="1"/>
    <x v="0"/>
    <s v="SUPPLIES IT"/>
    <s v="50000-PROGRAM EXPENDITURE BUDGET"/>
    <s v="52000-SUPPLIES"/>
    <m/>
    <n v="0"/>
    <n v="0"/>
    <n v="-24989.68"/>
    <n v="0"/>
    <n v="24989.68"/>
    <s v="N/A"/>
    <n v="0"/>
    <n v="0"/>
    <n v="0"/>
    <n v="0"/>
    <n v="0"/>
    <n v="0"/>
    <n v="0"/>
    <n v="0"/>
    <n v="0"/>
    <n v="0"/>
    <n v="0"/>
    <n v="0"/>
    <n v="-24989.68"/>
    <s v="ITS CAPITAL"/>
    <x v="136"/>
    <s v="GAAP ADJUSTMENTS"/>
    <s v="DATA PROCESSING"/>
  </r>
  <r>
    <x v="2"/>
    <x v="136"/>
    <x v="2"/>
    <s v="52202"/>
    <s v="5188000"/>
    <x v="0"/>
    <x v="0"/>
    <s v="SUPPLIES MISCELLANEOUS"/>
    <s v="50000-PROGRAM EXPENDITURE BUDGET"/>
    <s v="52000-SUPPLIES"/>
    <m/>
    <n v="0"/>
    <n v="0"/>
    <n v="-788126.35"/>
    <n v="0"/>
    <n v="788126.35"/>
    <s v="N/A"/>
    <n v="0"/>
    <n v="0"/>
    <n v="0"/>
    <n v="0"/>
    <n v="0"/>
    <n v="0"/>
    <n v="0"/>
    <n v="0"/>
    <n v="0"/>
    <n v="0"/>
    <n v="0"/>
    <n v="0"/>
    <n v="-788126.35"/>
    <s v="ITS CAPITAL"/>
    <x v="136"/>
    <s v="GAAP ADJUSTMENTS"/>
    <s v="DATA PROCESSING"/>
  </r>
  <r>
    <x v="2"/>
    <x v="136"/>
    <x v="2"/>
    <s v="52202"/>
    <s v="5188000"/>
    <x v="1"/>
    <x v="0"/>
    <s v="SUPPLIES MISCELLANEOUS"/>
    <s v="50000-PROGRAM EXPENDITURE BUDGET"/>
    <s v="52000-SUPPLIES"/>
    <m/>
    <n v="0"/>
    <n v="0"/>
    <n v="1184.92"/>
    <n v="0"/>
    <n v="-1184.92"/>
    <s v="N/A"/>
    <n v="0"/>
    <n v="0"/>
    <n v="0"/>
    <n v="0"/>
    <n v="0"/>
    <n v="0"/>
    <n v="0"/>
    <n v="0"/>
    <n v="0"/>
    <n v="0"/>
    <n v="0"/>
    <n v="0"/>
    <n v="1184.92"/>
    <s v="ITS CAPITAL"/>
    <x v="136"/>
    <s v="GAAP ADJUSTMENTS"/>
    <s v="DATA PROCESSING"/>
  </r>
  <r>
    <x v="2"/>
    <x v="136"/>
    <x v="2"/>
    <s v="52205"/>
    <s v="5188000"/>
    <x v="1"/>
    <x v="0"/>
    <s v="SUPPLIES FOOD"/>
    <s v="50000-PROGRAM EXPENDITURE BUDGET"/>
    <s v="52000-SUPPLIES"/>
    <m/>
    <n v="0"/>
    <n v="0"/>
    <n v="-81.320000000000007"/>
    <n v="0"/>
    <n v="81.320000000000007"/>
    <s v="N/A"/>
    <n v="0"/>
    <n v="0"/>
    <n v="0"/>
    <n v="0"/>
    <n v="0"/>
    <n v="0"/>
    <n v="0"/>
    <n v="0"/>
    <n v="0"/>
    <n v="0"/>
    <n v="0"/>
    <n v="0"/>
    <n v="-81.320000000000007"/>
    <s v="ITS CAPITAL"/>
    <x v="136"/>
    <s v="GAAP ADJUSTMENTS"/>
    <s v="DATA PROCESSING"/>
  </r>
  <r>
    <x v="2"/>
    <x v="136"/>
    <x v="2"/>
    <s v="52208"/>
    <s v="5188000"/>
    <x v="1"/>
    <x v="0"/>
    <s v="SUPPLIES UNIFORMS CLOTHING"/>
    <s v="50000-PROGRAM EXPENDITURE BUDGET"/>
    <s v="52000-SUPPLIES"/>
    <m/>
    <n v="0"/>
    <n v="0"/>
    <n v="-57.99"/>
    <n v="0"/>
    <n v="57.99"/>
    <s v="N/A"/>
    <n v="0"/>
    <n v="0"/>
    <n v="0"/>
    <n v="0"/>
    <n v="0"/>
    <n v="0"/>
    <n v="0"/>
    <n v="0"/>
    <n v="0"/>
    <n v="0"/>
    <n v="0"/>
    <n v="0"/>
    <n v="-57.99"/>
    <s v="ITS CAPITAL"/>
    <x v="136"/>
    <s v="GAAP ADJUSTMENTS"/>
    <s v="DATA PROCESSING"/>
  </r>
  <r>
    <x v="2"/>
    <x v="136"/>
    <x v="2"/>
    <s v="52222"/>
    <s v="5188000"/>
    <x v="1"/>
    <x v="0"/>
    <s v="SUPPLIES COMMUNICATIONS"/>
    <s v="50000-PROGRAM EXPENDITURE BUDGET"/>
    <s v="52000-SUPPLIES"/>
    <m/>
    <n v="0"/>
    <n v="0"/>
    <n v="-99454.96"/>
    <n v="0"/>
    <n v="99454.96"/>
    <s v="N/A"/>
    <n v="0"/>
    <n v="0"/>
    <n v="0"/>
    <n v="0"/>
    <n v="0"/>
    <n v="0"/>
    <n v="0"/>
    <n v="0"/>
    <n v="0"/>
    <n v="0"/>
    <n v="0"/>
    <n v="0"/>
    <n v="-99454.96"/>
    <s v="ITS CAPITAL"/>
    <x v="136"/>
    <s v="GAAP ADJUSTMENTS"/>
    <s v="DATA PROCESSING"/>
  </r>
  <r>
    <x v="2"/>
    <x v="136"/>
    <x v="2"/>
    <s v="53100"/>
    <s v="5188000"/>
    <x v="1"/>
    <x v="0"/>
    <s v="ADVERTISING"/>
    <s v="50000-PROGRAM EXPENDITURE BUDGET"/>
    <s v="53000-SERVICES-OTHER CHARGES"/>
    <m/>
    <n v="0"/>
    <n v="0"/>
    <n v="-155.45000000000002"/>
    <n v="0"/>
    <n v="155.45000000000002"/>
    <s v="N/A"/>
    <n v="0"/>
    <n v="0"/>
    <n v="0"/>
    <n v="0"/>
    <n v="0"/>
    <n v="0"/>
    <n v="0"/>
    <n v="0"/>
    <n v="0"/>
    <n v="0"/>
    <n v="0"/>
    <n v="0"/>
    <n v="-155.45000000000002"/>
    <s v="ITS CAPITAL"/>
    <x v="136"/>
    <s v="GAAP ADJUSTMENTS"/>
    <s v="DATA PROCESSING"/>
  </r>
  <r>
    <x v="2"/>
    <x v="136"/>
    <x v="2"/>
    <s v="53104"/>
    <s v="5188000"/>
    <x v="1"/>
    <x v="0"/>
    <s v="CONSULTANT SERVICES"/>
    <s v="50000-PROGRAM EXPENDITURE BUDGET"/>
    <s v="53000-SERVICES-OTHER CHARGES"/>
    <m/>
    <n v="0"/>
    <n v="0"/>
    <n v="-68048.430000000008"/>
    <n v="0"/>
    <n v="68048.430000000008"/>
    <s v="N/A"/>
    <n v="0"/>
    <n v="0"/>
    <n v="0"/>
    <n v="0"/>
    <n v="0"/>
    <n v="0"/>
    <n v="0"/>
    <n v="0"/>
    <n v="0"/>
    <n v="0"/>
    <n v="0"/>
    <n v="0"/>
    <n v="-68048.430000000008"/>
    <s v="ITS CAPITAL"/>
    <x v="136"/>
    <s v="GAAP ADJUSTMENTS"/>
    <s v="DATA PROCESSING"/>
  </r>
  <r>
    <x v="2"/>
    <x v="136"/>
    <x v="2"/>
    <s v="53108"/>
    <s v="5188000"/>
    <x v="1"/>
    <x v="0"/>
    <s v="CONSTRUCTION CONTRACTS"/>
    <s v="50000-PROGRAM EXPENDITURE BUDGET"/>
    <s v="53000-SERVICES-OTHER CHARGES"/>
    <m/>
    <n v="0"/>
    <n v="0"/>
    <n v="-19730.48"/>
    <n v="0"/>
    <n v="19730.48"/>
    <s v="N/A"/>
    <n v="0"/>
    <n v="0"/>
    <n v="0"/>
    <n v="0"/>
    <n v="0"/>
    <n v="0"/>
    <n v="0"/>
    <n v="0"/>
    <n v="0"/>
    <n v="0"/>
    <n v="0"/>
    <n v="0"/>
    <n v="-19730.48"/>
    <s v="ITS CAPITAL"/>
    <x v="136"/>
    <s v="GAAP ADJUSTMENTS"/>
    <s v="DATA PROCESSING"/>
  </r>
  <r>
    <x v="2"/>
    <x v="136"/>
    <x v="2"/>
    <s v="53120"/>
    <s v="5188000"/>
    <x v="1"/>
    <x v="0"/>
    <s v="MISCELLANEOUS SERVICES"/>
    <s v="50000-PROGRAM EXPENDITURE BUDGET"/>
    <s v="53000-SERVICES-OTHER CHARGES"/>
    <m/>
    <n v="0"/>
    <n v="0"/>
    <n v="-66"/>
    <n v="0"/>
    <n v="66"/>
    <s v="N/A"/>
    <n v="0"/>
    <n v="0"/>
    <n v="0"/>
    <n v="0"/>
    <n v="0"/>
    <n v="0"/>
    <n v="0"/>
    <n v="0"/>
    <n v="0"/>
    <n v="0"/>
    <n v="0"/>
    <n v="0"/>
    <n v="-66"/>
    <s v="ITS CAPITAL"/>
    <x v="136"/>
    <s v="GAAP ADJUSTMENTS"/>
    <s v="DATA PROCESSING"/>
  </r>
  <r>
    <x v="2"/>
    <x v="136"/>
    <x v="2"/>
    <s v="53210"/>
    <s v="5188000"/>
    <x v="1"/>
    <x v="0"/>
    <s v="SERVICES COMMUNICATIONS"/>
    <s v="50000-PROGRAM EXPENDITURE BUDGET"/>
    <s v="53000-SERVICES-OTHER CHARGES"/>
    <m/>
    <n v="0"/>
    <n v="0"/>
    <n v="-16586.150000000001"/>
    <n v="0"/>
    <n v="16586.150000000001"/>
    <s v="N/A"/>
    <n v="0"/>
    <n v="0"/>
    <n v="0"/>
    <n v="0"/>
    <n v="0"/>
    <n v="0"/>
    <n v="0"/>
    <n v="0"/>
    <n v="0"/>
    <n v="0"/>
    <n v="0"/>
    <n v="0"/>
    <n v="-16586.150000000001"/>
    <s v="ITS CAPITAL"/>
    <x v="136"/>
    <s v="GAAP ADJUSTMENTS"/>
    <s v="DATA PROCESSING"/>
  </r>
  <r>
    <x v="2"/>
    <x v="136"/>
    <x v="2"/>
    <s v="53212"/>
    <s v="5188000"/>
    <x v="1"/>
    <x v="0"/>
    <s v="SERVICES COMMUNICATIONS TELECOM ONGOING CHRG"/>
    <s v="50000-PROGRAM EXPENDITURE BUDGET"/>
    <s v="53000-SERVICES-OTHER CHARGES"/>
    <m/>
    <n v="0"/>
    <n v="0"/>
    <n v="-381.69"/>
    <n v="0"/>
    <n v="381.69"/>
    <s v="N/A"/>
    <n v="0"/>
    <n v="0"/>
    <n v="0"/>
    <n v="0"/>
    <n v="0"/>
    <n v="0"/>
    <n v="0"/>
    <n v="0"/>
    <n v="0"/>
    <n v="0"/>
    <n v="0"/>
    <n v="0"/>
    <n v="-381.69"/>
    <s v="ITS CAPITAL"/>
    <x v="136"/>
    <s v="GAAP ADJUSTMENTS"/>
    <s v="DATA PROCESSING"/>
  </r>
  <r>
    <x v="2"/>
    <x v="136"/>
    <x v="2"/>
    <s v="53213"/>
    <s v="5188000"/>
    <x v="1"/>
    <x v="0"/>
    <s v="SERVICES COMMUNICATIONS CELL PHONE PAGER SVC"/>
    <s v="50000-PROGRAM EXPENDITURE BUDGET"/>
    <s v="53000-SERVICES-OTHER CHARGES"/>
    <m/>
    <n v="0"/>
    <n v="0"/>
    <n v="-4567.58"/>
    <n v="0"/>
    <n v="4567.58"/>
    <s v="N/A"/>
    <n v="0"/>
    <n v="0"/>
    <n v="0"/>
    <n v="0"/>
    <n v="0"/>
    <n v="0"/>
    <n v="0"/>
    <n v="0"/>
    <n v="0"/>
    <n v="0"/>
    <n v="0"/>
    <n v="0"/>
    <n v="-4567.58"/>
    <s v="ITS CAPITAL"/>
    <x v="136"/>
    <s v="GAAP ADJUSTMENTS"/>
    <s v="DATA PROCESSING"/>
  </r>
  <r>
    <x v="2"/>
    <x v="136"/>
    <x v="2"/>
    <s v="53320"/>
    <s v="5188000"/>
    <x v="1"/>
    <x v="0"/>
    <s v="FREIGHT AND DELIVRY SRV"/>
    <s v="50000-PROGRAM EXPENDITURE BUDGET"/>
    <s v="53000-SERVICES-OTHER CHARGES"/>
    <m/>
    <n v="0"/>
    <n v="0"/>
    <n v="-141.35"/>
    <n v="0"/>
    <n v="141.35"/>
    <s v="N/A"/>
    <n v="0"/>
    <n v="0"/>
    <n v="0"/>
    <n v="0"/>
    <n v="0"/>
    <n v="0"/>
    <n v="0"/>
    <n v="0"/>
    <n v="0"/>
    <n v="0"/>
    <n v="0"/>
    <n v="0"/>
    <n v="-141.35"/>
    <s v="ITS CAPITAL"/>
    <x v="136"/>
    <s v="GAAP ADJUSTMENTS"/>
    <s v="DATA PROCESSING"/>
  </r>
  <r>
    <x v="2"/>
    <x v="136"/>
    <x v="2"/>
    <s v="53330"/>
    <s v="5188000"/>
    <x v="1"/>
    <x v="0"/>
    <s v="PURCHASED TRANSPORTATION"/>
    <s v="50000-PROGRAM EXPENDITURE BUDGET"/>
    <s v="53000-SERVICES-OTHER CHARGES"/>
    <m/>
    <n v="0"/>
    <n v="0"/>
    <n v="-27.45"/>
    <n v="0"/>
    <n v="27.45"/>
    <s v="N/A"/>
    <n v="0"/>
    <n v="0"/>
    <n v="0"/>
    <n v="0"/>
    <n v="0"/>
    <n v="0"/>
    <n v="0"/>
    <n v="0"/>
    <n v="0"/>
    <n v="0"/>
    <n v="0"/>
    <n v="0"/>
    <n v="-27.45"/>
    <s v="ITS CAPITAL"/>
    <x v="136"/>
    <s v="GAAP ADJUSTMENTS"/>
    <s v="DATA PROCESSING"/>
  </r>
  <r>
    <x v="2"/>
    <x v="136"/>
    <x v="2"/>
    <s v="53611"/>
    <s v="5188000"/>
    <x v="1"/>
    <x v="0"/>
    <s v="SERVICES REPAIR MAINTENANCE IT EQUIP"/>
    <s v="50000-PROGRAM EXPENDITURE BUDGET"/>
    <s v="53000-SERVICES-OTHER CHARGES"/>
    <m/>
    <n v="0"/>
    <n v="0"/>
    <n v="-488.37"/>
    <n v="0"/>
    <n v="488.37"/>
    <s v="N/A"/>
    <n v="0"/>
    <n v="0"/>
    <n v="0"/>
    <n v="0"/>
    <n v="0"/>
    <n v="0"/>
    <n v="0"/>
    <n v="0"/>
    <n v="0"/>
    <n v="0"/>
    <n v="0"/>
    <n v="0"/>
    <n v="-488.37"/>
    <s v="ITS CAPITAL"/>
    <x v="136"/>
    <s v="GAAP ADJUSTMENTS"/>
    <s v="DATA PROCESSING"/>
  </r>
  <r>
    <x v="2"/>
    <x v="136"/>
    <x v="2"/>
    <s v="53808"/>
    <s v="5188000"/>
    <x v="1"/>
    <x v="0"/>
    <s v="TAXES ASSESSMENTS MISC"/>
    <s v="50000-PROGRAM EXPENDITURE BUDGET"/>
    <s v="53000-SERVICES-OTHER CHARGES"/>
    <m/>
    <n v="0"/>
    <n v="0"/>
    <n v="-33.020000000000003"/>
    <n v="0"/>
    <n v="33.020000000000003"/>
    <s v="N/A"/>
    <n v="0"/>
    <n v="0"/>
    <n v="0"/>
    <n v="0"/>
    <n v="0"/>
    <n v="0"/>
    <n v="0"/>
    <n v="0"/>
    <n v="0"/>
    <n v="0"/>
    <n v="0"/>
    <n v="0"/>
    <n v="-33.020000000000003"/>
    <s v="ITS CAPITAL"/>
    <x v="136"/>
    <s v="GAAP ADJUSTMENTS"/>
    <s v="DATA PROCESSING"/>
  </r>
  <r>
    <x v="2"/>
    <x v="136"/>
    <x v="2"/>
    <s v="53812"/>
    <s v="5188000"/>
    <x v="0"/>
    <x v="0"/>
    <s v="LICENSES FEES"/>
    <s v="50000-PROGRAM EXPENDITURE BUDGET"/>
    <s v="53000-SERVICES-OTHER CHARGES"/>
    <m/>
    <n v="0"/>
    <n v="0"/>
    <n v="-628282.18000000005"/>
    <n v="0"/>
    <n v="628282.18000000005"/>
    <s v="N/A"/>
    <n v="0"/>
    <n v="0"/>
    <n v="0"/>
    <n v="0"/>
    <n v="0"/>
    <n v="0"/>
    <n v="0"/>
    <n v="0"/>
    <n v="0"/>
    <n v="0"/>
    <n v="0"/>
    <n v="0"/>
    <n v="-628282.18000000005"/>
    <s v="ITS CAPITAL"/>
    <x v="136"/>
    <s v="GAAP ADJUSTMENTS"/>
    <s v="DATA PROCESSING"/>
  </r>
  <r>
    <x v="2"/>
    <x v="136"/>
    <x v="2"/>
    <s v="53812"/>
    <s v="5188000"/>
    <x v="1"/>
    <x v="0"/>
    <s v="LICENSES FEES"/>
    <s v="50000-PROGRAM EXPENDITURE BUDGET"/>
    <s v="53000-SERVICES-OTHER CHARGES"/>
    <m/>
    <n v="0"/>
    <n v="0"/>
    <n v="0"/>
    <n v="0"/>
    <n v="0"/>
    <s v="N/A"/>
    <n v="0"/>
    <n v="0"/>
    <n v="0"/>
    <n v="0"/>
    <n v="0"/>
    <n v="0"/>
    <n v="0"/>
    <n v="0"/>
    <n v="0"/>
    <n v="0"/>
    <n v="0"/>
    <n v="0"/>
    <n v="0"/>
    <s v="ITS CAPITAL"/>
    <x v="136"/>
    <s v="GAAP ADJUSTMENTS"/>
    <s v="DATA PROCESSING"/>
  </r>
  <r>
    <x v="2"/>
    <x v="136"/>
    <x v="2"/>
    <s v="53814"/>
    <s v="5188000"/>
    <x v="1"/>
    <x v="0"/>
    <s v="TRAINING"/>
    <s v="50000-PROGRAM EXPENDITURE BUDGET"/>
    <s v="53000-SERVICES-OTHER CHARGES"/>
    <m/>
    <n v="0"/>
    <n v="0"/>
    <n v="-43291.1"/>
    <n v="0"/>
    <n v="43291.1"/>
    <s v="N/A"/>
    <n v="0"/>
    <n v="0"/>
    <n v="0"/>
    <n v="0"/>
    <n v="0"/>
    <n v="0"/>
    <n v="0"/>
    <n v="0"/>
    <n v="0"/>
    <n v="0"/>
    <n v="0"/>
    <n v="0"/>
    <n v="-43291.1"/>
    <s v="ITS CAPITAL"/>
    <x v="136"/>
    <s v="GAAP ADJUSTMENTS"/>
    <s v="DATA PROCESSING"/>
  </r>
  <r>
    <x v="2"/>
    <x v="136"/>
    <x v="2"/>
    <s v="53890"/>
    <s v="5188000"/>
    <x v="1"/>
    <x v="0"/>
    <s v="MISC SERVICES CHARGES"/>
    <s v="50000-PROGRAM EXPENDITURE BUDGET"/>
    <s v="53000-SERVICES-OTHER CHARGES"/>
    <m/>
    <n v="0"/>
    <n v="0"/>
    <n v="371.63"/>
    <n v="0"/>
    <n v="-371.63"/>
    <s v="N/A"/>
    <n v="0"/>
    <n v="0"/>
    <n v="0"/>
    <n v="0"/>
    <n v="0"/>
    <n v="0"/>
    <n v="0"/>
    <n v="0"/>
    <n v="0"/>
    <n v="0"/>
    <n v="0"/>
    <n v="0"/>
    <n v="371.63"/>
    <s v="ITS CAPITAL"/>
    <x v="136"/>
    <s v="GAAP ADJUSTMENTS"/>
    <s v="DATA PROCESSING"/>
  </r>
  <r>
    <x v="2"/>
    <x v="136"/>
    <x v="2"/>
    <s v="55010"/>
    <s v="5188000"/>
    <x v="1"/>
    <x v="0"/>
    <s v="MOTOR POOL ER R SERVICE"/>
    <s v="50000-PROGRAM EXPENDITURE BUDGET"/>
    <s v="55000-INTRAGOVERNMENTAL SERVICES"/>
    <m/>
    <n v="0"/>
    <n v="0"/>
    <n v="-13824"/>
    <n v="0"/>
    <n v="13824"/>
    <s v="N/A"/>
    <n v="0"/>
    <n v="0"/>
    <n v="0"/>
    <n v="0"/>
    <n v="0"/>
    <n v="0"/>
    <n v="0"/>
    <n v="0"/>
    <n v="0"/>
    <n v="0"/>
    <n v="0"/>
    <n v="0"/>
    <n v="-13824"/>
    <s v="ITS CAPITAL"/>
    <x v="136"/>
    <s v="GAAP ADJUSTMENTS"/>
    <s v="DATA PROCESSING"/>
  </r>
  <r>
    <x v="2"/>
    <x v="136"/>
    <x v="2"/>
    <s v="55021"/>
    <s v="5188000"/>
    <x v="0"/>
    <x v="0"/>
    <s v="ITS EXISTING PROGRAMS"/>
    <s v="50000-PROGRAM EXPENDITURE BUDGET"/>
    <s v="55000-INTRAGOVERNMENTAL SERVICES"/>
    <m/>
    <n v="0"/>
    <n v="0"/>
    <n v="-1786201.01"/>
    <n v="0"/>
    <n v="1786201.01"/>
    <s v="N/A"/>
    <n v="0"/>
    <n v="0"/>
    <n v="0"/>
    <n v="0"/>
    <n v="0"/>
    <n v="0"/>
    <n v="0"/>
    <n v="0"/>
    <n v="0"/>
    <n v="0"/>
    <n v="0"/>
    <n v="0"/>
    <n v="-1786201.01"/>
    <s v="ITS CAPITAL"/>
    <x v="136"/>
    <s v="GAAP ADJUSTMENTS"/>
    <s v="DATA PROCESSING"/>
  </r>
  <r>
    <x v="2"/>
    <x v="136"/>
    <x v="2"/>
    <s v="55021"/>
    <s v="5188000"/>
    <x v="1"/>
    <x v="0"/>
    <s v="ITS EXISTING PROGRAMS"/>
    <s v="50000-PROGRAM EXPENDITURE BUDGET"/>
    <s v="55000-INTRAGOVERNMENTAL SERVICES"/>
    <m/>
    <n v="0"/>
    <n v="0"/>
    <n v="0"/>
    <n v="0"/>
    <n v="0"/>
    <s v="N/A"/>
    <n v="0"/>
    <n v="0"/>
    <n v="0"/>
    <n v="0"/>
    <n v="0"/>
    <n v="0"/>
    <n v="0"/>
    <n v="0"/>
    <n v="0"/>
    <n v="0"/>
    <n v="0"/>
    <n v="0"/>
    <n v="0"/>
    <s v="ITS CAPITAL"/>
    <x v="136"/>
    <s v="GAAP ADJUSTMENTS"/>
    <s v="DATA PROCESSING"/>
  </r>
  <r>
    <x v="2"/>
    <x v="136"/>
    <x v="2"/>
    <s v="55023"/>
    <s v="5188000"/>
    <x v="1"/>
    <x v="0"/>
    <s v="ITS NEW DEVELOPMENT"/>
    <s v="50000-PROGRAM EXPENDITURE BUDGET"/>
    <s v="55000-INTRAGOVERNMENTAL SERVICES"/>
    <m/>
    <n v="0"/>
    <n v="0"/>
    <n v="-876368.29"/>
    <n v="0"/>
    <n v="876368.29"/>
    <s v="N/A"/>
    <n v="0"/>
    <n v="0"/>
    <n v="0"/>
    <n v="0"/>
    <n v="0"/>
    <n v="0"/>
    <n v="0"/>
    <n v="0"/>
    <n v="0"/>
    <n v="0"/>
    <n v="0"/>
    <n v="0"/>
    <n v="-876368.29"/>
    <s v="ITS CAPITAL"/>
    <x v="136"/>
    <s v="GAAP ADJUSTMENTS"/>
    <s v="DATA PROCESSING"/>
  </r>
  <r>
    <x v="2"/>
    <x v="136"/>
    <x v="2"/>
    <s v="55145"/>
    <s v="5188000"/>
    <x v="0"/>
    <x v="0"/>
    <s v="FACILITIES MANAGEMENT"/>
    <s v="50000-PROGRAM EXPENDITURE BUDGET"/>
    <s v="55000-INTRAGOVERNMENTAL SERVICES"/>
    <m/>
    <n v="0"/>
    <n v="0"/>
    <n v="-977369.55"/>
    <n v="0"/>
    <n v="977369.55"/>
    <s v="N/A"/>
    <n v="0"/>
    <n v="0"/>
    <n v="0"/>
    <n v="0"/>
    <n v="0"/>
    <n v="0"/>
    <n v="0"/>
    <n v="0"/>
    <n v="0"/>
    <n v="0"/>
    <n v="0"/>
    <n v="0"/>
    <n v="-977369.55"/>
    <s v="ITS CAPITAL"/>
    <x v="136"/>
    <s v="GAAP ADJUSTMENTS"/>
    <s v="DATA PROCESSING"/>
  </r>
  <r>
    <x v="2"/>
    <x v="136"/>
    <x v="2"/>
    <s v="55145"/>
    <s v="5188000"/>
    <x v="1"/>
    <x v="0"/>
    <s v="FACILITIES MANAGEMENT"/>
    <s v="50000-PROGRAM EXPENDITURE BUDGET"/>
    <s v="55000-INTRAGOVERNMENTAL SERVICES"/>
    <m/>
    <n v="0"/>
    <n v="0"/>
    <n v="-111.76"/>
    <n v="0"/>
    <n v="111.76"/>
    <s v="N/A"/>
    <n v="0"/>
    <n v="0"/>
    <n v="0"/>
    <n v="0"/>
    <n v="0"/>
    <n v="0"/>
    <n v="0"/>
    <n v="0"/>
    <n v="0"/>
    <n v="0"/>
    <n v="0"/>
    <n v="0"/>
    <n v="-111.76"/>
    <s v="ITS CAPITAL"/>
    <x v="136"/>
    <s v="GAAP ADJUSTMENTS"/>
    <s v="DATA PROCESSING"/>
  </r>
  <r>
    <x v="2"/>
    <x v="136"/>
    <x v="2"/>
    <s v="55159"/>
    <s v="5188000"/>
    <x v="1"/>
    <x v="0"/>
    <s v="FMD COPY CENTER"/>
    <s v="50000-PROGRAM EXPENDITURE BUDGET"/>
    <s v="55000-INTRAGOVERNMENTAL SERVICES"/>
    <m/>
    <n v="0"/>
    <n v="0"/>
    <n v="-132"/>
    <n v="0"/>
    <n v="132"/>
    <s v="N/A"/>
    <n v="0"/>
    <n v="0"/>
    <n v="0"/>
    <n v="0"/>
    <n v="0"/>
    <n v="0"/>
    <n v="0"/>
    <n v="0"/>
    <n v="0"/>
    <n v="0"/>
    <n v="0"/>
    <n v="0"/>
    <n v="-132"/>
    <s v="ITS CAPITAL"/>
    <x v="136"/>
    <s v="GAAP ADJUSTMENTS"/>
    <s v="DATA PROCESSING"/>
  </r>
  <r>
    <x v="2"/>
    <x v="136"/>
    <x v="2"/>
    <s v="56741"/>
    <s v="5188000"/>
    <x v="0"/>
    <x v="0"/>
    <s v="EDP HARDWARE"/>
    <s v="50000-PROGRAM EXPENDITURE BUDGET"/>
    <s v="56000-CAPITAL OUTLAY"/>
    <m/>
    <n v="0"/>
    <n v="0"/>
    <n v="-420027.51"/>
    <n v="0"/>
    <n v="420027.51"/>
    <s v="N/A"/>
    <n v="0"/>
    <n v="0"/>
    <n v="0"/>
    <n v="0"/>
    <n v="0"/>
    <n v="0"/>
    <n v="0"/>
    <n v="0"/>
    <n v="0"/>
    <n v="0"/>
    <n v="0"/>
    <n v="0"/>
    <n v="-420027.51"/>
    <s v="ITS CAPITAL"/>
    <x v="136"/>
    <s v="GAAP ADJUSTMENTS"/>
    <s v="DATA PROCESSING"/>
  </r>
  <r>
    <x v="2"/>
    <x v="136"/>
    <x v="2"/>
    <s v="56741"/>
    <s v="5188000"/>
    <x v="1"/>
    <x v="0"/>
    <s v="EDP HARDWARE"/>
    <s v="50000-PROGRAM EXPENDITURE BUDGET"/>
    <s v="56000-CAPITAL OUTLAY"/>
    <m/>
    <n v="0"/>
    <n v="0"/>
    <n v="-162032.71"/>
    <n v="0"/>
    <n v="162032.71"/>
    <s v="N/A"/>
    <n v="0"/>
    <n v="0"/>
    <n v="0"/>
    <n v="0"/>
    <n v="0"/>
    <n v="0"/>
    <n v="0"/>
    <n v="0"/>
    <n v="0"/>
    <n v="0"/>
    <n v="0"/>
    <n v="0"/>
    <n v="-162032.71"/>
    <s v="ITS CAPITAL"/>
    <x v="136"/>
    <s v="GAAP ADJUSTMENTS"/>
    <s v="DATA PROCESSING"/>
  </r>
  <r>
    <x v="2"/>
    <x v="136"/>
    <x v="2"/>
    <s v="56742"/>
    <s v="5188000"/>
    <x v="1"/>
    <x v="0"/>
    <s v="EDP SOFTWARE"/>
    <s v="50000-PROGRAM EXPENDITURE BUDGET"/>
    <s v="56000-CAPITAL OUTLAY"/>
    <m/>
    <n v="0"/>
    <n v="0"/>
    <n v="-46787.66"/>
    <n v="0"/>
    <n v="46787.66"/>
    <s v="N/A"/>
    <n v="0"/>
    <n v="0"/>
    <n v="0"/>
    <n v="0"/>
    <n v="0"/>
    <n v="0"/>
    <n v="0"/>
    <n v="0"/>
    <n v="0"/>
    <n v="0"/>
    <n v="0"/>
    <n v="0"/>
    <n v="-46787.66"/>
    <s v="ITS CAPITAL"/>
    <x v="136"/>
    <s v="GAAP ADJUSTMENTS"/>
    <s v="DATA PROCESSING"/>
  </r>
  <r>
    <x v="2"/>
    <x v="136"/>
    <x v="2"/>
    <s v="58053"/>
    <s v="5188000"/>
    <x v="0"/>
    <x v="0"/>
    <s v="T T ITS"/>
    <s v="50000-PROGRAM EXPENDITURE BUDGET"/>
    <s v="58000-INTRAGOVERNMENTAL CONTRIBUTIONS"/>
    <m/>
    <n v="0"/>
    <n v="0"/>
    <n v="0"/>
    <n v="0"/>
    <n v="0"/>
    <s v="N/A"/>
    <n v="0"/>
    <n v="0"/>
    <n v="0"/>
    <n v="0"/>
    <n v="0"/>
    <n v="0"/>
    <n v="0"/>
    <n v="0"/>
    <n v="0"/>
    <n v="0"/>
    <n v="0"/>
    <n v="0"/>
    <n v="0"/>
    <s v="ITS CAPITAL"/>
    <x v="136"/>
    <s v="GAAP ADJUSTMENTS"/>
    <s v="DATA PROCESSING"/>
  </r>
  <r>
    <x v="2"/>
    <x v="136"/>
    <x v="2"/>
    <s v="58053"/>
    <s v="5188000"/>
    <x v="1"/>
    <x v="0"/>
    <s v="T T ITS"/>
    <s v="50000-PROGRAM EXPENDITURE BUDGET"/>
    <s v="58000-INTRAGOVERNMENTAL CONTRIBUTIONS"/>
    <m/>
    <n v="0"/>
    <n v="0"/>
    <n v="0"/>
    <n v="0"/>
    <n v="0"/>
    <s v="N/A"/>
    <n v="0"/>
    <n v="0"/>
    <n v="0"/>
    <n v="0"/>
    <n v="0"/>
    <n v="0"/>
    <n v="0"/>
    <n v="0"/>
    <n v="0"/>
    <n v="0"/>
    <n v="0"/>
    <n v="0"/>
    <n v="0"/>
    <s v="ITS CAPITAL"/>
    <x v="136"/>
    <s v="GAAP ADJUSTMENTS"/>
    <s v="DATA PROCESSING"/>
  </r>
  <r>
    <x v="2"/>
    <x v="136"/>
    <x v="2"/>
    <s v="59100"/>
    <s v="5188000"/>
    <x v="0"/>
    <x v="0"/>
    <s v="EXPENDITURE CONVERSION"/>
    <s v="50000-PROGRAM EXPENDITURE BUDGET"/>
    <s v="59000-EXTRAORDINARY EXPENSES"/>
    <m/>
    <n v="0"/>
    <n v="0"/>
    <n v="-546173.79"/>
    <n v="0"/>
    <n v="546173.79"/>
    <s v="N/A"/>
    <n v="0"/>
    <n v="0"/>
    <n v="0"/>
    <n v="0"/>
    <n v="0"/>
    <n v="0"/>
    <n v="0"/>
    <n v="0"/>
    <n v="0"/>
    <n v="0"/>
    <n v="0"/>
    <n v="0"/>
    <n v="-546173.79"/>
    <s v="ITS CAPITAL"/>
    <x v="136"/>
    <s v="GAAP ADJUSTMENTS"/>
    <s v="DATA PROCESSING"/>
  </r>
  <r>
    <x v="2"/>
    <x v="136"/>
    <x v="2"/>
    <s v="59100"/>
    <s v="5188000"/>
    <x v="1"/>
    <x v="0"/>
    <s v="EXPENDITURE CONVERSION"/>
    <s v="50000-PROGRAM EXPENDITURE BUDGET"/>
    <s v="59000-EXTRAORDINARY EXPENSES"/>
    <m/>
    <n v="0"/>
    <n v="0"/>
    <n v="0"/>
    <n v="0"/>
    <n v="0"/>
    <s v="N/A"/>
    <n v="0"/>
    <n v="0"/>
    <n v="0"/>
    <n v="0"/>
    <n v="0"/>
    <n v="0"/>
    <n v="0"/>
    <n v="0"/>
    <n v="0"/>
    <n v="0"/>
    <n v="0"/>
    <n v="0"/>
    <n v="0"/>
    <s v="ITS CAPITAL"/>
    <x v="136"/>
    <s v="GAAP ADJUSTMENTS"/>
    <s v="DATA PROCESSING"/>
  </r>
  <r>
    <x v="2"/>
    <x v="136"/>
    <x v="2"/>
    <s v="82100"/>
    <s v="5188000"/>
    <x v="0"/>
    <x v="0"/>
    <s v="EMPLOYER PAID BENEFITS"/>
    <s v="50000-PROGRAM EXPENDITURE BUDGET"/>
    <s v="82000-APPLIED OVERHEAD"/>
    <m/>
    <n v="0"/>
    <n v="0"/>
    <n v="-2182.5300000000002"/>
    <n v="0"/>
    <n v="2182.5300000000002"/>
    <s v="N/A"/>
    <n v="0"/>
    <n v="0"/>
    <n v="0"/>
    <n v="0"/>
    <n v="0"/>
    <n v="0"/>
    <n v="0"/>
    <n v="0"/>
    <n v="0"/>
    <n v="0"/>
    <n v="0"/>
    <n v="0"/>
    <n v="-2182.5300000000002"/>
    <s v="ITS CAPITAL"/>
    <x v="136"/>
    <s v="GAAP ADJUSTMENTS"/>
    <s v="DATA PROCESSING"/>
  </r>
  <r>
    <x v="2"/>
    <x v="136"/>
    <x v="2"/>
    <s v="82100"/>
    <s v="5188000"/>
    <x v="1"/>
    <x v="0"/>
    <s v="EMPLOYER PAID BENEFITS"/>
    <s v="50000-PROGRAM EXPENDITURE BUDGET"/>
    <s v="82000-APPLIED OVERHEAD"/>
    <m/>
    <n v="0"/>
    <n v="0"/>
    <n v="0"/>
    <n v="0"/>
    <n v="0"/>
    <s v="N/A"/>
    <n v="0"/>
    <n v="0"/>
    <n v="0"/>
    <n v="0"/>
    <n v="0"/>
    <n v="0"/>
    <n v="0"/>
    <n v="0"/>
    <n v="0"/>
    <n v="0"/>
    <n v="0"/>
    <n v="0"/>
    <n v="0"/>
    <s v="ITS CAPITAL"/>
    <x v="136"/>
    <s v="GAAP ADJUSTMENTS"/>
    <s v="DATA PROCESSING"/>
  </r>
  <r>
    <x v="2"/>
    <x v="74"/>
    <x v="25"/>
    <s v="39113"/>
    <s v="0000000"/>
    <x v="0"/>
    <x v="1"/>
    <s v="GENERAL OBLIGATION BONDS"/>
    <s v="R3000-REVENUE"/>
    <s v="R3900-OTHER FINANCING SOURCES"/>
    <m/>
    <n v="0"/>
    <n v="0"/>
    <n v="-7000000"/>
    <n v="0"/>
    <n v="7000000"/>
    <s v="N/A"/>
    <n v="0"/>
    <n v="0"/>
    <n v="-7000000"/>
    <n v="0"/>
    <n v="0"/>
    <n v="0"/>
    <n v="0"/>
    <n v="0"/>
    <n v="0"/>
    <n v="0"/>
    <n v="0"/>
    <n v="0"/>
    <n v="0"/>
    <s v="ITS CAPITAL"/>
    <x v="74"/>
    <s v="ITS CAPITAL"/>
    <s v="Default"/>
  </r>
  <r>
    <x v="2"/>
    <x v="74"/>
    <x v="25"/>
    <s v="39113"/>
    <s v="0000000"/>
    <x v="1"/>
    <x v="1"/>
    <s v="GENERAL OBLIGATION BONDS"/>
    <s v="R3000-REVENUE"/>
    <s v="R3900-OTHER FINANCING SOURCES"/>
    <m/>
    <n v="0"/>
    <n v="0"/>
    <n v="0"/>
    <n v="0"/>
    <n v="0"/>
    <s v="N/A"/>
    <n v="0"/>
    <n v="0"/>
    <n v="0"/>
    <n v="0"/>
    <n v="0"/>
    <n v="0"/>
    <n v="0"/>
    <n v="0"/>
    <n v="0"/>
    <n v="0"/>
    <n v="0"/>
    <n v="0"/>
    <n v="0"/>
    <s v="ITS CAPITAL"/>
    <x v="74"/>
    <s v="ITS CAPITAL"/>
    <s v="Default"/>
  </r>
  <r>
    <x v="2"/>
    <x v="74"/>
    <x v="25"/>
    <s v="51110"/>
    <s v="5188000"/>
    <x v="0"/>
    <x v="0"/>
    <s v="REGULAR SALARIED EMPLOYEE"/>
    <s v="50000-PROGRAM EXPENDITURE BUDGET"/>
    <s v="51000-WAGES AND BENEFITS"/>
    <s v="51100-SALARIES/WAGES"/>
    <n v="0"/>
    <n v="0"/>
    <n v="300425.53999999998"/>
    <n v="0"/>
    <n v="-300425.53999999998"/>
    <s v="N/A"/>
    <n v="0"/>
    <n v="0"/>
    <n v="0"/>
    <n v="0"/>
    <n v="0"/>
    <n v="0"/>
    <n v="0"/>
    <n v="0"/>
    <n v="242123.65"/>
    <n v="13310.45"/>
    <n v="0"/>
    <n v="44991.44"/>
    <n v="0"/>
    <s v="ITS CAPITAL"/>
    <x v="74"/>
    <s v="ITS CAPITAL"/>
    <s v="DATA PROCESSING"/>
  </r>
  <r>
    <x v="2"/>
    <x v="74"/>
    <x v="25"/>
    <s v="51110"/>
    <s v="5188000"/>
    <x v="1"/>
    <x v="0"/>
    <s v="REGULAR SALARIED EMPLOYEE"/>
    <s v="50000-PROGRAM EXPENDITURE BUDGET"/>
    <s v="51000-WAGES AND BENEFITS"/>
    <s v="51100-SALARIES/WAGES"/>
    <n v="0"/>
    <n v="0"/>
    <n v="203990.22"/>
    <n v="0"/>
    <n v="-203990.22"/>
    <s v="N/A"/>
    <n v="0"/>
    <n v="0"/>
    <n v="0"/>
    <n v="0"/>
    <n v="0"/>
    <n v="0"/>
    <n v="90848.6"/>
    <n v="0"/>
    <n v="0"/>
    <n v="58242.16"/>
    <n v="0"/>
    <n v="54899.46"/>
    <n v="0"/>
    <s v="ITS CAPITAL"/>
    <x v="74"/>
    <s v="ITS CAPITAL"/>
    <s v="DATA PROCESSING"/>
  </r>
  <r>
    <x v="2"/>
    <x v="74"/>
    <x v="25"/>
    <s v="51120"/>
    <s v="5188000"/>
    <x v="0"/>
    <x v="0"/>
    <s v="TEMPORARY"/>
    <s v="50000-PROGRAM EXPENDITURE BUDGET"/>
    <s v="51000-WAGES AND BENEFITS"/>
    <s v="51100-SALARIES/WAGES"/>
    <n v="0"/>
    <n v="0"/>
    <n v="14025.69"/>
    <n v="0"/>
    <n v="-14025.69"/>
    <s v="N/A"/>
    <n v="0"/>
    <n v="0"/>
    <n v="0"/>
    <n v="0"/>
    <n v="0"/>
    <n v="0"/>
    <n v="0"/>
    <n v="0"/>
    <n v="14025.69"/>
    <n v="0"/>
    <n v="0"/>
    <n v="0"/>
    <n v="0"/>
    <s v="ITS CAPITAL"/>
    <x v="74"/>
    <s v="ITS CAPITAL"/>
    <s v="DATA PROCESSING"/>
  </r>
  <r>
    <x v="2"/>
    <x v="74"/>
    <x v="25"/>
    <s v="51120"/>
    <s v="5188000"/>
    <x v="1"/>
    <x v="0"/>
    <s v="TEMPORARY"/>
    <s v="50000-PROGRAM EXPENDITURE BUDGET"/>
    <s v="51000-WAGES AND BENEFITS"/>
    <s v="51100-SALARIES/WAGES"/>
    <n v="0"/>
    <n v="0"/>
    <n v="0"/>
    <n v="0"/>
    <n v="0"/>
    <s v="N/A"/>
    <n v="0"/>
    <n v="0"/>
    <n v="0"/>
    <n v="0"/>
    <n v="0"/>
    <n v="0"/>
    <n v="0"/>
    <n v="0"/>
    <n v="0"/>
    <n v="0"/>
    <n v="0"/>
    <n v="0"/>
    <n v="0"/>
    <s v="ITS CAPITAL"/>
    <x v="74"/>
    <s v="ITS CAPITAL"/>
    <s v="DATA PROCESSING"/>
  </r>
  <r>
    <x v="2"/>
    <x v="74"/>
    <x v="25"/>
    <s v="51198"/>
    <s v="5188000"/>
    <x v="0"/>
    <x v="0"/>
    <s v="SALARIES AND WAGES REIMB"/>
    <s v="50000-PROGRAM EXPENDITURE BUDGET"/>
    <s v="51000-WAGES AND BENEFITS"/>
    <s v="51100-SALARIES/WAGES"/>
    <n v="0"/>
    <n v="0"/>
    <n v="14673.6"/>
    <n v="0"/>
    <n v="-14673.6"/>
    <s v="N/A"/>
    <n v="0"/>
    <n v="0"/>
    <n v="0"/>
    <n v="0"/>
    <n v="0"/>
    <n v="0"/>
    <n v="0"/>
    <n v="0"/>
    <n v="14673.6"/>
    <n v="0"/>
    <n v="0"/>
    <n v="0"/>
    <n v="0"/>
    <s v="ITS CAPITAL"/>
    <x v="74"/>
    <s v="ITS CAPITAL"/>
    <s v="DATA PROCESSING"/>
  </r>
  <r>
    <x v="2"/>
    <x v="74"/>
    <x v="25"/>
    <s v="51198"/>
    <s v="5188000"/>
    <x v="1"/>
    <x v="0"/>
    <s v="SALARIES AND WAGES REIMB"/>
    <s v="50000-PROGRAM EXPENDITURE BUDGET"/>
    <s v="51000-WAGES AND BENEFITS"/>
    <s v="51100-SALARIES/WAGES"/>
    <n v="0"/>
    <n v="0"/>
    <n v="0"/>
    <n v="0"/>
    <n v="0"/>
    <s v="N/A"/>
    <n v="0"/>
    <n v="0"/>
    <n v="0"/>
    <n v="0"/>
    <n v="0"/>
    <n v="0"/>
    <n v="0"/>
    <n v="0"/>
    <n v="0"/>
    <n v="0"/>
    <n v="0"/>
    <n v="0"/>
    <n v="0"/>
    <s v="ITS CAPITAL"/>
    <x v="74"/>
    <s v="ITS CAPITAL"/>
    <s v="DATA PROCESSING"/>
  </r>
  <r>
    <x v="2"/>
    <x v="74"/>
    <x v="25"/>
    <s v="51315"/>
    <s v="5188000"/>
    <x v="0"/>
    <x v="0"/>
    <s v="MED DENTAL LIFE INS BENEFITS/NON 587"/>
    <s v="50000-PROGRAM EXPENDITURE BUDGET"/>
    <s v="51000-WAGES AND BENEFITS"/>
    <s v="51300-PERSONNEL BENEFITS"/>
    <n v="0"/>
    <n v="0"/>
    <n v="31298"/>
    <n v="0"/>
    <n v="-31298"/>
    <s v="N/A"/>
    <n v="0"/>
    <n v="0"/>
    <n v="0"/>
    <n v="0"/>
    <n v="0"/>
    <n v="0"/>
    <n v="0"/>
    <n v="0"/>
    <n v="20874"/>
    <n v="2606"/>
    <n v="0"/>
    <n v="7818"/>
    <n v="0"/>
    <s v="ITS CAPITAL"/>
    <x v="74"/>
    <s v="ITS CAPITAL"/>
    <s v="DATA PROCESSING"/>
  </r>
  <r>
    <x v="2"/>
    <x v="74"/>
    <x v="25"/>
    <s v="51315"/>
    <s v="5188000"/>
    <x v="1"/>
    <x v="0"/>
    <s v="MED DENTAL LIFE INS BENEFITS/NON 587"/>
    <s v="50000-PROGRAM EXPENDITURE BUDGET"/>
    <s v="51000-WAGES AND BENEFITS"/>
    <s v="51300-PERSONNEL BENEFITS"/>
    <n v="0"/>
    <n v="0"/>
    <n v="33875"/>
    <n v="0"/>
    <n v="-33875"/>
    <s v="N/A"/>
    <n v="0"/>
    <n v="0"/>
    <n v="0"/>
    <n v="0"/>
    <n v="0"/>
    <n v="0"/>
    <n v="16260"/>
    <n v="0"/>
    <n v="0"/>
    <n v="9485"/>
    <n v="0"/>
    <n v="8130"/>
    <n v="0"/>
    <s v="ITS CAPITAL"/>
    <x v="74"/>
    <s v="ITS CAPITAL"/>
    <s v="DATA PROCESSING"/>
  </r>
  <r>
    <x v="2"/>
    <x v="74"/>
    <x v="25"/>
    <s v="51320"/>
    <s v="5188000"/>
    <x v="0"/>
    <x v="0"/>
    <s v="SOCIAL SECURITY MEDICARE FICA"/>
    <s v="50000-PROGRAM EXPENDITURE BUDGET"/>
    <s v="51000-WAGES AND BENEFITS"/>
    <s v="51300-PERSONNEL BENEFITS"/>
    <n v="0"/>
    <n v="0"/>
    <n v="19327.82"/>
    <n v="0"/>
    <n v="-19327.82"/>
    <s v="N/A"/>
    <n v="0"/>
    <n v="0"/>
    <n v="0"/>
    <n v="0"/>
    <n v="0"/>
    <n v="0"/>
    <n v="0"/>
    <n v="0"/>
    <n v="14934.720000000001"/>
    <n v="1004.27"/>
    <n v="0"/>
    <n v="3388.83"/>
    <n v="0"/>
    <s v="ITS CAPITAL"/>
    <x v="74"/>
    <s v="ITS CAPITAL"/>
    <s v="DATA PROCESSING"/>
  </r>
  <r>
    <x v="2"/>
    <x v="74"/>
    <x v="25"/>
    <s v="51320"/>
    <s v="5188000"/>
    <x v="1"/>
    <x v="0"/>
    <s v="SOCIAL SECURITY MEDICARE FICA"/>
    <s v="50000-PROGRAM EXPENDITURE BUDGET"/>
    <s v="51000-WAGES AND BENEFITS"/>
    <s v="51300-PERSONNEL BENEFITS"/>
    <n v="0"/>
    <n v="0"/>
    <n v="15316.460000000001"/>
    <n v="0"/>
    <n v="-15316.460000000001"/>
    <s v="N/A"/>
    <n v="0"/>
    <n v="0"/>
    <n v="0"/>
    <n v="0"/>
    <n v="0"/>
    <n v="0"/>
    <n v="6814.92"/>
    <n v="0"/>
    <n v="0"/>
    <n v="4375.26"/>
    <n v="0"/>
    <n v="4126.28"/>
    <n v="0"/>
    <s v="ITS CAPITAL"/>
    <x v="74"/>
    <s v="ITS CAPITAL"/>
    <s v="DATA PROCESSING"/>
  </r>
  <r>
    <x v="2"/>
    <x v="74"/>
    <x v="25"/>
    <s v="51330"/>
    <s v="5188000"/>
    <x v="0"/>
    <x v="0"/>
    <s v="RETIREMENT"/>
    <s v="50000-PROGRAM EXPENDITURE BUDGET"/>
    <s v="51000-WAGES AND BENEFITS"/>
    <s v="51300-PERSONNEL BENEFITS"/>
    <n v="0"/>
    <n v="0"/>
    <n v="15411.98"/>
    <n v="0"/>
    <n v="-15411.98"/>
    <s v="N/A"/>
    <n v="0"/>
    <n v="0"/>
    <n v="0"/>
    <n v="0"/>
    <n v="0"/>
    <n v="0"/>
    <n v="0"/>
    <n v="0"/>
    <n v="10042.370000000001"/>
    <n v="1225.8900000000001"/>
    <n v="0"/>
    <n v="4143.72"/>
    <n v="0"/>
    <s v="ITS CAPITAL"/>
    <x v="74"/>
    <s v="ITS CAPITAL"/>
    <s v="DATA PROCESSING"/>
  </r>
  <r>
    <x v="2"/>
    <x v="74"/>
    <x v="25"/>
    <s v="51330"/>
    <s v="5188000"/>
    <x v="1"/>
    <x v="0"/>
    <s v="RETIREMENT"/>
    <s v="50000-PROGRAM EXPENDITURE BUDGET"/>
    <s v="51000-WAGES AND BENEFITS"/>
    <s v="51300-PERSONNEL BENEFITS"/>
    <n v="0"/>
    <n v="0"/>
    <n v="16965.2"/>
    <n v="0"/>
    <n v="-16965.2"/>
    <s v="N/A"/>
    <n v="0"/>
    <n v="0"/>
    <n v="0"/>
    <n v="0"/>
    <n v="0"/>
    <n v="0"/>
    <n v="7453.42"/>
    <n v="0"/>
    <n v="0"/>
    <n v="4547.6400000000003"/>
    <n v="0"/>
    <n v="4964.1400000000003"/>
    <n v="0"/>
    <s v="ITS CAPITAL"/>
    <x v="74"/>
    <s v="ITS CAPITAL"/>
    <s v="DATA PROCESSING"/>
  </r>
  <r>
    <x v="2"/>
    <x v="74"/>
    <x v="25"/>
    <s v="52110"/>
    <s v="5188000"/>
    <x v="0"/>
    <x v="0"/>
    <s v="OFFICE SUPPLIES"/>
    <s v="50000-PROGRAM EXPENDITURE BUDGET"/>
    <s v="52000-SUPPLIES"/>
    <m/>
    <n v="0"/>
    <n v="0"/>
    <n v="83.55"/>
    <n v="0"/>
    <n v="-83.55"/>
    <s v="N/A"/>
    <n v="0"/>
    <n v="0"/>
    <n v="0"/>
    <n v="0"/>
    <n v="0"/>
    <n v="0"/>
    <n v="0"/>
    <n v="0"/>
    <n v="83.55"/>
    <n v="0"/>
    <n v="0"/>
    <n v="0"/>
    <n v="0"/>
    <s v="ITS CAPITAL"/>
    <x v="74"/>
    <s v="ITS CAPITAL"/>
    <s v="DATA PROCESSING"/>
  </r>
  <r>
    <x v="2"/>
    <x v="74"/>
    <x v="25"/>
    <s v="52110"/>
    <s v="5188000"/>
    <x v="1"/>
    <x v="0"/>
    <s v="OFFICE SUPPLIES"/>
    <s v="50000-PROGRAM EXPENDITURE BUDGET"/>
    <s v="52000-SUPPLIES"/>
    <m/>
    <n v="0"/>
    <n v="0"/>
    <n v="0"/>
    <n v="0"/>
    <n v="0"/>
    <s v="N/A"/>
    <n v="0"/>
    <n v="0"/>
    <n v="0"/>
    <n v="0"/>
    <n v="0"/>
    <n v="0"/>
    <n v="0"/>
    <n v="0"/>
    <n v="0"/>
    <n v="0"/>
    <n v="0"/>
    <n v="0"/>
    <n v="0"/>
    <s v="ITS CAPITAL"/>
    <x v="74"/>
    <s v="ITS CAPITAL"/>
    <s v="DATA PROCESSING"/>
  </r>
  <r>
    <x v="2"/>
    <x v="74"/>
    <x v="25"/>
    <s v="52180"/>
    <s v="5188000"/>
    <x v="0"/>
    <x v="0"/>
    <s v="MINOR ASSET NON CONTR LT 5K"/>
    <s v="50000-PROGRAM EXPENDITURE BUDGET"/>
    <s v="52000-SUPPLIES"/>
    <m/>
    <n v="0"/>
    <n v="0"/>
    <n v="1513.72"/>
    <n v="0"/>
    <n v="-1513.72"/>
    <s v="N/A"/>
    <n v="0"/>
    <n v="0"/>
    <n v="0"/>
    <n v="0"/>
    <n v="0"/>
    <n v="0"/>
    <n v="0"/>
    <n v="0"/>
    <n v="1513.72"/>
    <n v="0"/>
    <n v="0"/>
    <n v="0"/>
    <n v="0"/>
    <s v="ITS CAPITAL"/>
    <x v="74"/>
    <s v="ITS CAPITAL"/>
    <s v="DATA PROCESSING"/>
  </r>
  <r>
    <x v="2"/>
    <x v="74"/>
    <x v="25"/>
    <s v="52180"/>
    <s v="5188000"/>
    <x v="1"/>
    <x v="0"/>
    <s v="MINOR ASSET NON CONTR LT 5K"/>
    <s v="50000-PROGRAM EXPENDITURE BUDGET"/>
    <s v="52000-SUPPLIES"/>
    <m/>
    <n v="0"/>
    <n v="0"/>
    <n v="0"/>
    <n v="0"/>
    <n v="0"/>
    <s v="N/A"/>
    <n v="0"/>
    <n v="0"/>
    <n v="0"/>
    <n v="0"/>
    <n v="0"/>
    <n v="0"/>
    <n v="0"/>
    <n v="0"/>
    <n v="0"/>
    <n v="0"/>
    <n v="0"/>
    <n v="0"/>
    <n v="0"/>
    <s v="ITS CAPITAL"/>
    <x v="74"/>
    <s v="ITS CAPITAL"/>
    <s v="DATA PROCESSING"/>
  </r>
  <r>
    <x v="2"/>
    <x v="74"/>
    <x v="25"/>
    <s v="52181"/>
    <s v="5188000"/>
    <x v="0"/>
    <x v="0"/>
    <s v="INVENTORY EQUIP 5K UNDER"/>
    <s v="50000-PROGRAM EXPENDITURE BUDGET"/>
    <s v="52000-SUPPLIES"/>
    <m/>
    <n v="0"/>
    <n v="0"/>
    <n v="0"/>
    <n v="0"/>
    <n v="0"/>
    <s v="N/A"/>
    <n v="0"/>
    <n v="0"/>
    <n v="0"/>
    <n v="0"/>
    <n v="0"/>
    <n v="0"/>
    <n v="0"/>
    <n v="0"/>
    <n v="0"/>
    <n v="0"/>
    <n v="0"/>
    <n v="0"/>
    <n v="0"/>
    <s v="ITS CAPITAL"/>
    <x v="74"/>
    <s v="ITS CAPITAL"/>
    <s v="DATA PROCESSING"/>
  </r>
  <r>
    <x v="2"/>
    <x v="74"/>
    <x v="25"/>
    <s v="52181"/>
    <s v="5188000"/>
    <x v="1"/>
    <x v="0"/>
    <s v="INVENTORY EQUIP 5K UNDER"/>
    <s v="50000-PROGRAM EXPENDITURE BUDGET"/>
    <s v="52000-SUPPLIES"/>
    <m/>
    <n v="0"/>
    <n v="0"/>
    <n v="0"/>
    <n v="0"/>
    <n v="0"/>
    <s v="N/A"/>
    <n v="0"/>
    <n v="0"/>
    <n v="0"/>
    <n v="0"/>
    <n v="0"/>
    <n v="0"/>
    <n v="0"/>
    <n v="0"/>
    <n v="0"/>
    <n v="0"/>
    <n v="0"/>
    <n v="0"/>
    <n v="0"/>
    <s v="ITS CAPITAL"/>
    <x v="74"/>
    <s v="ITS CAPITAL"/>
    <s v="DATA PROCESSING"/>
  </r>
  <r>
    <x v="2"/>
    <x v="74"/>
    <x v="25"/>
    <s v="52189"/>
    <s v="5188000"/>
    <x v="0"/>
    <x v="0"/>
    <s v="SOFTWARE NONCAP"/>
    <s v="50000-PROGRAM EXPENDITURE BUDGET"/>
    <s v="52000-SUPPLIES"/>
    <m/>
    <n v="0"/>
    <n v="0"/>
    <n v="169402.21"/>
    <n v="0"/>
    <n v="-169402.21"/>
    <s v="N/A"/>
    <n v="0"/>
    <n v="0"/>
    <n v="0"/>
    <n v="0"/>
    <n v="0"/>
    <n v="0"/>
    <n v="0"/>
    <n v="0"/>
    <n v="169402.21"/>
    <n v="0"/>
    <n v="0"/>
    <n v="0"/>
    <n v="0"/>
    <s v="ITS CAPITAL"/>
    <x v="74"/>
    <s v="ITS CAPITAL"/>
    <s v="DATA PROCESSING"/>
  </r>
  <r>
    <x v="2"/>
    <x v="74"/>
    <x v="25"/>
    <s v="52189"/>
    <s v="5188000"/>
    <x v="1"/>
    <x v="0"/>
    <s v="SOFTWARE NONCAP"/>
    <s v="50000-PROGRAM EXPENDITURE BUDGET"/>
    <s v="52000-SUPPLIES"/>
    <m/>
    <n v="0"/>
    <n v="0"/>
    <n v="125521.19"/>
    <n v="0"/>
    <n v="-125521.19"/>
    <s v="N/A"/>
    <n v="0"/>
    <n v="0"/>
    <n v="0"/>
    <n v="0"/>
    <n v="0"/>
    <n v="0"/>
    <n v="48118"/>
    <n v="0"/>
    <n v="0"/>
    <n v="77184.78"/>
    <n v="0"/>
    <n v="218.41"/>
    <n v="0"/>
    <s v="ITS CAPITAL"/>
    <x v="74"/>
    <s v="ITS CAPITAL"/>
    <s v="DATA PROCESSING"/>
  </r>
  <r>
    <x v="2"/>
    <x v="74"/>
    <x v="25"/>
    <s v="52190"/>
    <s v="5188000"/>
    <x v="0"/>
    <x v="0"/>
    <s v="SUPPLIES IT"/>
    <s v="50000-PROGRAM EXPENDITURE BUDGET"/>
    <s v="52000-SUPPLIES"/>
    <m/>
    <n v="0"/>
    <n v="0"/>
    <n v="9261.9699999999993"/>
    <n v="0"/>
    <n v="-9261.9699999999993"/>
    <s v="N/A"/>
    <n v="0"/>
    <n v="0"/>
    <n v="0"/>
    <n v="0"/>
    <n v="0"/>
    <n v="0"/>
    <n v="0"/>
    <n v="0"/>
    <n v="9261.9699999999993"/>
    <n v="0"/>
    <n v="0"/>
    <n v="0"/>
    <n v="0"/>
    <s v="ITS CAPITAL"/>
    <x v="74"/>
    <s v="ITS CAPITAL"/>
    <s v="DATA PROCESSING"/>
  </r>
  <r>
    <x v="2"/>
    <x v="74"/>
    <x v="25"/>
    <s v="52190"/>
    <s v="5188000"/>
    <x v="1"/>
    <x v="0"/>
    <s v="SUPPLIES IT"/>
    <s v="50000-PROGRAM EXPENDITURE BUDGET"/>
    <s v="52000-SUPPLIES"/>
    <m/>
    <n v="0"/>
    <n v="0"/>
    <n v="212.17000000000002"/>
    <n v="0"/>
    <n v="-212.17000000000002"/>
    <s v="N/A"/>
    <n v="0"/>
    <n v="0"/>
    <n v="0"/>
    <n v="0"/>
    <n v="0"/>
    <n v="0"/>
    <n v="0"/>
    <n v="0"/>
    <n v="0"/>
    <n v="212.17000000000002"/>
    <n v="0"/>
    <n v="0"/>
    <n v="0"/>
    <s v="ITS CAPITAL"/>
    <x v="74"/>
    <s v="ITS CAPITAL"/>
    <s v="DATA PROCESSING"/>
  </r>
  <r>
    <x v="2"/>
    <x v="74"/>
    <x v="25"/>
    <s v="52222"/>
    <s v="5188000"/>
    <x v="0"/>
    <x v="0"/>
    <s v="SUPPLIES COMMUNICATIONS"/>
    <s v="50000-PROGRAM EXPENDITURE BUDGET"/>
    <s v="52000-SUPPLIES"/>
    <m/>
    <n v="0"/>
    <n v="0"/>
    <n v="840.08"/>
    <n v="0"/>
    <n v="-840.08"/>
    <s v="N/A"/>
    <n v="0"/>
    <n v="0"/>
    <n v="0"/>
    <n v="0"/>
    <n v="0"/>
    <n v="0"/>
    <n v="0"/>
    <n v="0"/>
    <n v="476.58"/>
    <n v="363.5"/>
    <n v="0"/>
    <n v="0"/>
    <n v="0"/>
    <s v="ITS CAPITAL"/>
    <x v="74"/>
    <s v="ITS CAPITAL"/>
    <s v="DATA PROCESSING"/>
  </r>
  <r>
    <x v="2"/>
    <x v="74"/>
    <x v="25"/>
    <s v="52222"/>
    <s v="5188000"/>
    <x v="1"/>
    <x v="0"/>
    <s v="SUPPLIES COMMUNICATIONS"/>
    <s v="50000-PROGRAM EXPENDITURE BUDGET"/>
    <s v="52000-SUPPLIES"/>
    <m/>
    <n v="0"/>
    <n v="0"/>
    <n v="28.75"/>
    <n v="0"/>
    <n v="-28.75"/>
    <s v="N/A"/>
    <n v="0"/>
    <n v="0"/>
    <n v="0"/>
    <n v="0"/>
    <n v="0"/>
    <n v="0"/>
    <n v="0"/>
    <n v="0"/>
    <n v="0"/>
    <n v="28.75"/>
    <n v="0"/>
    <n v="0"/>
    <n v="0"/>
    <s v="ITS CAPITAL"/>
    <x v="74"/>
    <s v="ITS CAPITAL"/>
    <s v="DATA PROCESSING"/>
  </r>
  <r>
    <x v="2"/>
    <x v="74"/>
    <x v="25"/>
    <s v="52290"/>
    <s v="5188000"/>
    <x v="0"/>
    <x v="0"/>
    <s v="MISC OPERATING SUPPLIES"/>
    <s v="50000-PROGRAM EXPENDITURE BUDGET"/>
    <s v="52000-SUPPLIES"/>
    <m/>
    <n v="0"/>
    <n v="0"/>
    <n v="1246.1500000000001"/>
    <n v="0"/>
    <n v="-1246.1500000000001"/>
    <s v="N/A"/>
    <n v="0"/>
    <n v="0"/>
    <n v="0"/>
    <n v="0"/>
    <n v="0"/>
    <n v="0"/>
    <n v="0"/>
    <n v="0"/>
    <n v="1246.1500000000001"/>
    <n v="0"/>
    <n v="0"/>
    <n v="0"/>
    <n v="0"/>
    <s v="ITS CAPITAL"/>
    <x v="74"/>
    <s v="ITS CAPITAL"/>
    <s v="DATA PROCESSING"/>
  </r>
  <r>
    <x v="2"/>
    <x v="74"/>
    <x v="25"/>
    <s v="52290"/>
    <s v="5188000"/>
    <x v="1"/>
    <x v="0"/>
    <s v="MISC OPERATING SUPPLIES"/>
    <s v="50000-PROGRAM EXPENDITURE BUDGET"/>
    <s v="52000-SUPPLIES"/>
    <m/>
    <n v="0"/>
    <n v="0"/>
    <n v="0"/>
    <n v="0"/>
    <n v="0"/>
    <s v="N/A"/>
    <n v="0"/>
    <n v="0"/>
    <n v="0"/>
    <n v="0"/>
    <n v="0"/>
    <n v="0"/>
    <n v="0"/>
    <n v="0"/>
    <n v="0"/>
    <n v="0"/>
    <n v="0"/>
    <n v="0"/>
    <n v="0"/>
    <s v="ITS CAPITAL"/>
    <x v="74"/>
    <s v="ITS CAPITAL"/>
    <s v="DATA PROCESSING"/>
  </r>
  <r>
    <x v="2"/>
    <x v="74"/>
    <x v="25"/>
    <s v="52410"/>
    <s v="5188000"/>
    <x v="0"/>
    <x v="0"/>
    <s v="COST GOODS SOLD SUPPLIES FOR RESALE"/>
    <s v="50000-PROGRAM EXPENDITURE BUDGET"/>
    <s v="52000-SUPPLIES"/>
    <m/>
    <n v="0"/>
    <n v="0"/>
    <n v="0"/>
    <n v="0"/>
    <n v="0"/>
    <s v="N/A"/>
    <n v="0"/>
    <n v="0"/>
    <n v="0"/>
    <n v="0"/>
    <n v="0"/>
    <n v="0"/>
    <n v="0"/>
    <n v="0"/>
    <n v="0"/>
    <n v="0"/>
    <n v="0"/>
    <n v="0"/>
    <n v="0"/>
    <s v="ITS CAPITAL"/>
    <x v="74"/>
    <s v="ITS CAPITAL"/>
    <s v="DATA PROCESSING"/>
  </r>
  <r>
    <x v="2"/>
    <x v="74"/>
    <x v="25"/>
    <s v="52410"/>
    <s v="5188000"/>
    <x v="1"/>
    <x v="0"/>
    <s v="COST GOODS SOLD SUPPLIES FOR RESALE"/>
    <s v="50000-PROGRAM EXPENDITURE BUDGET"/>
    <s v="52000-SUPPLIES"/>
    <m/>
    <n v="0"/>
    <n v="0"/>
    <n v="0"/>
    <n v="0"/>
    <n v="0"/>
    <s v="N/A"/>
    <n v="0"/>
    <n v="0"/>
    <n v="0"/>
    <n v="0"/>
    <n v="0"/>
    <n v="0"/>
    <n v="0"/>
    <n v="0"/>
    <n v="0"/>
    <n v="0"/>
    <n v="0"/>
    <n v="0"/>
    <n v="0"/>
    <s v="ITS CAPITAL"/>
    <x v="74"/>
    <s v="ITS CAPITAL"/>
    <s v="DATA PROCESSING"/>
  </r>
  <r>
    <x v="2"/>
    <x v="74"/>
    <x v="25"/>
    <s v="53104"/>
    <s v="5188000"/>
    <x v="0"/>
    <x v="0"/>
    <s v="CONSULTANT SERVICES"/>
    <s v="50000-PROGRAM EXPENDITURE BUDGET"/>
    <s v="53000-SERVICES-OTHER CHARGES"/>
    <m/>
    <n v="0"/>
    <n v="0"/>
    <n v="1000797.66"/>
    <n v="0"/>
    <n v="-1000797.66"/>
    <s v="N/A"/>
    <n v="0"/>
    <n v="0"/>
    <n v="0"/>
    <n v="0"/>
    <n v="0"/>
    <n v="0"/>
    <n v="0"/>
    <n v="0"/>
    <n v="692401.63"/>
    <n v="62226"/>
    <n v="0"/>
    <n v="246170.03"/>
    <n v="0"/>
    <s v="ITS CAPITAL"/>
    <x v="74"/>
    <s v="ITS CAPITAL"/>
    <s v="DATA PROCESSING"/>
  </r>
  <r>
    <x v="2"/>
    <x v="74"/>
    <x v="25"/>
    <s v="53104"/>
    <s v="5188000"/>
    <x v="1"/>
    <x v="0"/>
    <s v="CONSULTANT SERVICES"/>
    <s v="50000-PROGRAM EXPENDITURE BUDGET"/>
    <s v="53000-SERVICES-OTHER CHARGES"/>
    <m/>
    <n v="0"/>
    <n v="0"/>
    <n v="1316934.3"/>
    <n v="0"/>
    <n v="-1316934.3"/>
    <s v="N/A"/>
    <n v="0"/>
    <n v="0"/>
    <n v="0"/>
    <n v="0"/>
    <n v="0"/>
    <n v="0"/>
    <n v="610567.53"/>
    <n v="0"/>
    <n v="0"/>
    <n v="374525.55"/>
    <n v="0"/>
    <n v="331841.22000000003"/>
    <n v="0"/>
    <s v="ITS CAPITAL"/>
    <x v="74"/>
    <s v="ITS CAPITAL"/>
    <s v="DATA PROCESSING"/>
  </r>
  <r>
    <x v="2"/>
    <x v="74"/>
    <x v="25"/>
    <s v="53105"/>
    <s v="5188000"/>
    <x v="0"/>
    <x v="0"/>
    <s v="OTHER CONTRACTUAL PROF SVCS"/>
    <s v="50000-PROGRAM EXPENDITURE BUDGET"/>
    <s v="53000-SERVICES-OTHER CHARGES"/>
    <m/>
    <n v="0"/>
    <n v="0"/>
    <n v="15311.960000000001"/>
    <n v="0"/>
    <n v="-15311.960000000001"/>
    <s v="N/A"/>
    <n v="0"/>
    <n v="0"/>
    <n v="0"/>
    <n v="0"/>
    <n v="0"/>
    <n v="0"/>
    <n v="0"/>
    <n v="0"/>
    <n v="15311.960000000001"/>
    <n v="0"/>
    <n v="0"/>
    <n v="0"/>
    <n v="0"/>
    <s v="ITS CAPITAL"/>
    <x v="74"/>
    <s v="ITS CAPITAL"/>
    <s v="DATA PROCESSING"/>
  </r>
  <r>
    <x v="2"/>
    <x v="74"/>
    <x v="25"/>
    <s v="53105"/>
    <s v="5188000"/>
    <x v="1"/>
    <x v="0"/>
    <s v="OTHER CONTRACTUAL PROF SVCS"/>
    <s v="50000-PROGRAM EXPENDITURE BUDGET"/>
    <s v="53000-SERVICES-OTHER CHARGES"/>
    <m/>
    <n v="0"/>
    <n v="0"/>
    <n v="0"/>
    <n v="0"/>
    <n v="0"/>
    <s v="N/A"/>
    <n v="0"/>
    <n v="0"/>
    <n v="0"/>
    <n v="0"/>
    <n v="0"/>
    <n v="0"/>
    <n v="0"/>
    <n v="0"/>
    <n v="0"/>
    <n v="0"/>
    <n v="0"/>
    <n v="0"/>
    <n v="0"/>
    <s v="ITS CAPITAL"/>
    <x v="74"/>
    <s v="ITS CAPITAL"/>
    <s v="DATA PROCESSING"/>
  </r>
  <r>
    <x v="2"/>
    <x v="74"/>
    <x v="25"/>
    <s v="53106"/>
    <s v="5188000"/>
    <x v="1"/>
    <x v="0"/>
    <s v="PROFESSIONAL SERVICES IT"/>
    <s v="50000-PROGRAM EXPENDITURE BUDGET"/>
    <s v="53000-SERVICES-OTHER CHARGES"/>
    <m/>
    <n v="0"/>
    <n v="0"/>
    <n v="38528"/>
    <n v="0"/>
    <n v="-38528"/>
    <s v="N/A"/>
    <n v="0"/>
    <n v="0"/>
    <n v="0"/>
    <n v="0"/>
    <n v="0"/>
    <n v="0"/>
    <n v="38528"/>
    <n v="0"/>
    <n v="0"/>
    <n v="0"/>
    <n v="0"/>
    <n v="0"/>
    <n v="0"/>
    <s v="ITS CAPITAL"/>
    <x v="74"/>
    <s v="ITS CAPITAL"/>
    <s v="DATA PROCESSING"/>
  </r>
  <r>
    <x v="2"/>
    <x v="74"/>
    <x v="25"/>
    <s v="53117"/>
    <s v="5188000"/>
    <x v="1"/>
    <x v="0"/>
    <s v="TEMPORARY HELP"/>
    <s v="50000-PROGRAM EXPENDITURE BUDGET"/>
    <s v="53000-SERVICES-OTHER CHARGES"/>
    <m/>
    <n v="0"/>
    <n v="0"/>
    <n v="61202.64"/>
    <n v="0"/>
    <n v="-61202.64"/>
    <s v="N/A"/>
    <n v="0"/>
    <n v="0"/>
    <n v="0"/>
    <n v="0"/>
    <n v="0"/>
    <n v="0"/>
    <n v="16640"/>
    <n v="0"/>
    <n v="0"/>
    <n v="19720"/>
    <n v="0"/>
    <n v="24842.639999999999"/>
    <n v="0"/>
    <s v="ITS CAPITAL"/>
    <x v="74"/>
    <s v="ITS CAPITAL"/>
    <s v="DATA PROCESSING"/>
  </r>
  <r>
    <x v="2"/>
    <x v="74"/>
    <x v="25"/>
    <s v="53120"/>
    <s v="5188000"/>
    <x v="1"/>
    <x v="0"/>
    <s v="MISCELLANEOUS SERVICES"/>
    <s v="50000-PROGRAM EXPENDITURE BUDGET"/>
    <s v="53000-SERVICES-OTHER CHARGES"/>
    <m/>
    <n v="0"/>
    <n v="0"/>
    <n v="181.5"/>
    <n v="0"/>
    <n v="-181.5"/>
    <s v="N/A"/>
    <n v="0"/>
    <n v="0"/>
    <n v="0"/>
    <n v="0"/>
    <n v="0"/>
    <n v="0"/>
    <n v="0"/>
    <n v="0"/>
    <n v="0"/>
    <n v="0"/>
    <n v="0"/>
    <n v="181.5"/>
    <n v="0"/>
    <s v="ITS CAPITAL"/>
    <x v="74"/>
    <s v="ITS CAPITAL"/>
    <s v="DATA PROCESSING"/>
  </r>
  <r>
    <x v="2"/>
    <x v="74"/>
    <x v="25"/>
    <s v="53213"/>
    <s v="5188000"/>
    <x v="0"/>
    <x v="0"/>
    <s v="SERVICES COMMUNICATIONS CELL PHONE PAGER SVC"/>
    <s v="50000-PROGRAM EXPENDITURE BUDGET"/>
    <s v="53000-SERVICES-OTHER CHARGES"/>
    <m/>
    <n v="0"/>
    <n v="0"/>
    <n v="770.56000000000006"/>
    <n v="0"/>
    <n v="-770.56000000000006"/>
    <s v="N/A"/>
    <n v="0"/>
    <n v="0"/>
    <n v="0"/>
    <n v="0"/>
    <n v="0"/>
    <n v="0"/>
    <n v="0"/>
    <n v="0"/>
    <n v="281.95"/>
    <n v="125.14"/>
    <n v="0"/>
    <n v="363.47"/>
    <n v="0"/>
    <s v="ITS CAPITAL"/>
    <x v="74"/>
    <s v="ITS CAPITAL"/>
    <s v="DATA PROCESSING"/>
  </r>
  <r>
    <x v="2"/>
    <x v="74"/>
    <x v="25"/>
    <s v="53213"/>
    <s v="5188000"/>
    <x v="1"/>
    <x v="0"/>
    <s v="SERVICES COMMUNICATIONS CELL PHONE PAGER SVC"/>
    <s v="50000-PROGRAM EXPENDITURE BUDGET"/>
    <s v="53000-SERVICES-OTHER CHARGES"/>
    <m/>
    <n v="0"/>
    <n v="0"/>
    <n v="857.03"/>
    <n v="0"/>
    <n v="-857.03"/>
    <s v="N/A"/>
    <n v="0"/>
    <n v="0"/>
    <n v="0"/>
    <n v="0"/>
    <n v="0"/>
    <n v="0"/>
    <n v="502.91"/>
    <n v="0"/>
    <n v="0"/>
    <n v="171.52"/>
    <n v="0"/>
    <n v="182.6"/>
    <n v="0"/>
    <s v="ITS CAPITAL"/>
    <x v="74"/>
    <s v="ITS CAPITAL"/>
    <s v="DATA PROCESSING"/>
  </r>
  <r>
    <x v="2"/>
    <x v="74"/>
    <x v="25"/>
    <s v="53310"/>
    <s v="5188000"/>
    <x v="1"/>
    <x v="0"/>
    <s v="TRAVEL SUBSISTENCE IN STATE"/>
    <s v="50000-PROGRAM EXPENDITURE BUDGET"/>
    <s v="53000-SERVICES-OTHER CHARGES"/>
    <m/>
    <n v="0"/>
    <n v="0"/>
    <n v="3171.36"/>
    <n v="0"/>
    <n v="-3171.36"/>
    <s v="N/A"/>
    <n v="0"/>
    <n v="0"/>
    <n v="0"/>
    <n v="0"/>
    <n v="0"/>
    <n v="0"/>
    <n v="0"/>
    <n v="0"/>
    <n v="0"/>
    <n v="0"/>
    <n v="0"/>
    <n v="3171.36"/>
    <n v="0"/>
    <s v="ITS CAPITAL"/>
    <x v="74"/>
    <s v="ITS CAPITAL"/>
    <s v="DATA PROCESSING"/>
  </r>
  <r>
    <x v="2"/>
    <x v="74"/>
    <x v="25"/>
    <s v="53330"/>
    <s v="5188000"/>
    <x v="0"/>
    <x v="0"/>
    <s v="PURCHASED TRANSPORTATION"/>
    <s v="50000-PROGRAM EXPENDITURE BUDGET"/>
    <s v="53000-SERVICES-OTHER CHARGES"/>
    <m/>
    <n v="0"/>
    <n v="0"/>
    <n v="0"/>
    <n v="0"/>
    <n v="0"/>
    <s v="N/A"/>
    <n v="0"/>
    <n v="0"/>
    <n v="0"/>
    <n v="0"/>
    <n v="0"/>
    <n v="0"/>
    <n v="0"/>
    <n v="0"/>
    <n v="0"/>
    <n v="0"/>
    <n v="0"/>
    <n v="0"/>
    <n v="0"/>
    <s v="ITS CAPITAL"/>
    <x v="74"/>
    <s v="ITS CAPITAL"/>
    <s v="DATA PROCESSING"/>
  </r>
  <r>
    <x v="2"/>
    <x v="74"/>
    <x v="25"/>
    <s v="53330"/>
    <s v="5188000"/>
    <x v="1"/>
    <x v="0"/>
    <s v="PURCHASED TRANSPORTATION"/>
    <s v="50000-PROGRAM EXPENDITURE BUDGET"/>
    <s v="53000-SERVICES-OTHER CHARGES"/>
    <m/>
    <n v="0"/>
    <n v="0"/>
    <n v="0"/>
    <n v="0"/>
    <n v="0"/>
    <s v="N/A"/>
    <n v="0"/>
    <n v="0"/>
    <n v="0"/>
    <n v="0"/>
    <n v="0"/>
    <n v="0"/>
    <n v="0"/>
    <n v="0"/>
    <n v="0"/>
    <n v="0"/>
    <n v="0"/>
    <n v="0"/>
    <n v="0"/>
    <s v="ITS CAPITAL"/>
    <x v="74"/>
    <s v="ITS CAPITAL"/>
    <s v="DATA PROCESSING"/>
  </r>
  <r>
    <x v="2"/>
    <x v="74"/>
    <x v="25"/>
    <s v="53611"/>
    <s v="5188000"/>
    <x v="0"/>
    <x v="0"/>
    <s v="SERVICES REPAIR MAINTENANCE IT EQUIP"/>
    <s v="50000-PROGRAM EXPENDITURE BUDGET"/>
    <s v="53000-SERVICES-OTHER CHARGES"/>
    <m/>
    <n v="0"/>
    <n v="0"/>
    <n v="4408.47"/>
    <n v="0"/>
    <n v="-4408.47"/>
    <s v="N/A"/>
    <n v="0"/>
    <n v="0"/>
    <n v="0"/>
    <n v="0"/>
    <n v="0"/>
    <n v="0"/>
    <n v="0"/>
    <n v="0"/>
    <n v="0"/>
    <n v="4408.47"/>
    <n v="0"/>
    <n v="0"/>
    <n v="0"/>
    <s v="ITS CAPITAL"/>
    <x v="74"/>
    <s v="ITS CAPITAL"/>
    <s v="DATA PROCESSING"/>
  </r>
  <r>
    <x v="2"/>
    <x v="74"/>
    <x v="25"/>
    <s v="53611"/>
    <s v="5188000"/>
    <x v="1"/>
    <x v="0"/>
    <s v="SERVICES REPAIR MAINTENANCE IT EQUIP"/>
    <s v="50000-PROGRAM EXPENDITURE BUDGET"/>
    <s v="53000-SERVICES-OTHER CHARGES"/>
    <m/>
    <n v="0"/>
    <n v="0"/>
    <n v="0"/>
    <n v="0"/>
    <n v="0"/>
    <s v="N/A"/>
    <n v="0"/>
    <n v="0"/>
    <n v="0"/>
    <n v="0"/>
    <n v="0"/>
    <n v="0"/>
    <n v="0"/>
    <n v="0"/>
    <n v="0"/>
    <n v="0"/>
    <n v="0"/>
    <n v="0"/>
    <n v="0"/>
    <s v="ITS CAPITAL"/>
    <x v="74"/>
    <s v="ITS CAPITAL"/>
    <s v="DATA PROCESSING"/>
  </r>
  <r>
    <x v="2"/>
    <x v="74"/>
    <x v="25"/>
    <s v="53808"/>
    <s v="5188000"/>
    <x v="0"/>
    <x v="0"/>
    <s v="TAXES ASSESSMENTS MISC"/>
    <s v="50000-PROGRAM EXPENDITURE BUDGET"/>
    <s v="53000-SERVICES-OTHER CHARGES"/>
    <m/>
    <n v="0"/>
    <n v="0"/>
    <n v="22.71"/>
    <n v="0"/>
    <n v="-22.71"/>
    <s v="N/A"/>
    <n v="0"/>
    <n v="0"/>
    <n v="0"/>
    <n v="0"/>
    <n v="0"/>
    <n v="0"/>
    <n v="0"/>
    <n v="0"/>
    <n v="0"/>
    <n v="22.71"/>
    <n v="0"/>
    <n v="0"/>
    <n v="0"/>
    <s v="ITS CAPITAL"/>
    <x v="74"/>
    <s v="ITS CAPITAL"/>
    <s v="DATA PROCESSING"/>
  </r>
  <r>
    <x v="2"/>
    <x v="74"/>
    <x v="25"/>
    <s v="53808"/>
    <s v="5188000"/>
    <x v="1"/>
    <x v="0"/>
    <s v="TAXES ASSESSMENTS MISC"/>
    <s v="50000-PROGRAM EXPENDITURE BUDGET"/>
    <s v="53000-SERVICES-OTHER CHARGES"/>
    <m/>
    <n v="0"/>
    <n v="0"/>
    <n v="0"/>
    <n v="0"/>
    <n v="0"/>
    <s v="N/A"/>
    <n v="0"/>
    <n v="0"/>
    <n v="0"/>
    <n v="0"/>
    <n v="0"/>
    <n v="0"/>
    <n v="0"/>
    <n v="0"/>
    <n v="0"/>
    <n v="0"/>
    <n v="0"/>
    <n v="0"/>
    <n v="0"/>
    <s v="ITS CAPITAL"/>
    <x v="74"/>
    <s v="ITS CAPITAL"/>
    <s v="DATA PROCESSING"/>
  </r>
  <r>
    <x v="2"/>
    <x v="74"/>
    <x v="25"/>
    <s v="53892"/>
    <s v="5188000"/>
    <x v="0"/>
    <x v="0"/>
    <s v="TRAINING IT"/>
    <s v="50000-PROGRAM EXPENDITURE BUDGET"/>
    <s v="53000-SERVICES-OTHER CHARGES"/>
    <m/>
    <n v="0"/>
    <n v="0"/>
    <n v="10000"/>
    <n v="0"/>
    <n v="-10000"/>
    <s v="N/A"/>
    <n v="0"/>
    <n v="0"/>
    <n v="0"/>
    <n v="0"/>
    <n v="0"/>
    <n v="0"/>
    <n v="0"/>
    <n v="0"/>
    <n v="10000"/>
    <n v="0"/>
    <n v="0"/>
    <n v="0"/>
    <n v="0"/>
    <s v="ITS CAPITAL"/>
    <x v="74"/>
    <s v="ITS CAPITAL"/>
    <s v="DATA PROCESSING"/>
  </r>
  <r>
    <x v="2"/>
    <x v="74"/>
    <x v="25"/>
    <s v="53892"/>
    <s v="5188000"/>
    <x v="1"/>
    <x v="0"/>
    <s v="TRAINING IT"/>
    <s v="50000-PROGRAM EXPENDITURE BUDGET"/>
    <s v="53000-SERVICES-OTHER CHARGES"/>
    <m/>
    <n v="0"/>
    <n v="0"/>
    <n v="0"/>
    <n v="0"/>
    <n v="0"/>
    <s v="N/A"/>
    <n v="0"/>
    <n v="0"/>
    <n v="0"/>
    <n v="0"/>
    <n v="0"/>
    <n v="0"/>
    <n v="0"/>
    <n v="0"/>
    <n v="0"/>
    <n v="0"/>
    <n v="0"/>
    <n v="0"/>
    <n v="0"/>
    <s v="ITS CAPITAL"/>
    <x v="74"/>
    <s v="ITS CAPITAL"/>
    <s v="DATA PROCESSING"/>
  </r>
  <r>
    <x v="2"/>
    <x v="74"/>
    <x v="25"/>
    <s v="55010"/>
    <s v="5188000"/>
    <x v="0"/>
    <x v="0"/>
    <s v="MOTOR POOL ER R SERVICE"/>
    <s v="50000-PROGRAM EXPENDITURE BUDGET"/>
    <s v="55000-INTRAGOVERNMENTAL SERVICES"/>
    <m/>
    <n v="0"/>
    <n v="0"/>
    <n v="0"/>
    <n v="0"/>
    <n v="0"/>
    <s v="N/A"/>
    <n v="0"/>
    <n v="0"/>
    <n v="0"/>
    <n v="0"/>
    <n v="0"/>
    <n v="0"/>
    <n v="0"/>
    <n v="0"/>
    <n v="0"/>
    <n v="0"/>
    <n v="0"/>
    <n v="0"/>
    <n v="0"/>
    <s v="ITS CAPITAL"/>
    <x v="74"/>
    <s v="ITS CAPITAL"/>
    <s v="DATA PROCESSING"/>
  </r>
  <r>
    <x v="2"/>
    <x v="74"/>
    <x v="25"/>
    <s v="55010"/>
    <s v="5188000"/>
    <x v="1"/>
    <x v="0"/>
    <s v="MOTOR POOL ER R SERVICE"/>
    <s v="50000-PROGRAM EXPENDITURE BUDGET"/>
    <s v="55000-INTRAGOVERNMENTAL SERVICES"/>
    <m/>
    <n v="0"/>
    <n v="0"/>
    <n v="0"/>
    <n v="0"/>
    <n v="0"/>
    <s v="N/A"/>
    <n v="0"/>
    <n v="0"/>
    <n v="0"/>
    <n v="0"/>
    <n v="0"/>
    <n v="0"/>
    <n v="0"/>
    <n v="0"/>
    <n v="0"/>
    <n v="0"/>
    <n v="0"/>
    <n v="0"/>
    <n v="0"/>
    <s v="ITS CAPITAL"/>
    <x v="74"/>
    <s v="ITS CAPITAL"/>
    <s v="DATA PROCESSING"/>
  </r>
  <r>
    <x v="2"/>
    <x v="74"/>
    <x v="25"/>
    <s v="55023"/>
    <s v="5188000"/>
    <x v="0"/>
    <x v="0"/>
    <s v="ITS NEW DEVELOPMENT"/>
    <s v="50000-PROGRAM EXPENDITURE BUDGET"/>
    <s v="55000-INTRAGOVERNMENTAL SERVICES"/>
    <m/>
    <n v="0"/>
    <n v="0"/>
    <n v="872981.04"/>
    <n v="0"/>
    <n v="-872981.04"/>
    <s v="N/A"/>
    <n v="0"/>
    <n v="0"/>
    <n v="0"/>
    <n v="0"/>
    <n v="0"/>
    <n v="0"/>
    <n v="0"/>
    <n v="0"/>
    <n v="488399.24"/>
    <n v="199490.89"/>
    <n v="0"/>
    <n v="185090.91"/>
    <n v="0"/>
    <s v="ITS CAPITAL"/>
    <x v="74"/>
    <s v="ITS CAPITAL"/>
    <s v="DATA PROCESSING"/>
  </r>
  <r>
    <x v="2"/>
    <x v="74"/>
    <x v="25"/>
    <s v="55023"/>
    <s v="5188000"/>
    <x v="1"/>
    <x v="0"/>
    <s v="ITS NEW DEVELOPMENT"/>
    <s v="50000-PROGRAM EXPENDITURE BUDGET"/>
    <s v="55000-INTRAGOVERNMENTAL SERVICES"/>
    <m/>
    <n v="0"/>
    <n v="0"/>
    <n v="1379523.4100000001"/>
    <n v="0"/>
    <n v="-1379523.4100000001"/>
    <s v="N/A"/>
    <n v="0"/>
    <n v="0"/>
    <n v="0"/>
    <n v="0"/>
    <n v="0"/>
    <n v="0"/>
    <n v="531864.15"/>
    <n v="0"/>
    <n v="0"/>
    <n v="322427.3"/>
    <n v="0"/>
    <n v="525231.96"/>
    <n v="0"/>
    <s v="ITS CAPITAL"/>
    <x v="74"/>
    <s v="ITS CAPITAL"/>
    <s v="DATA PROCESSING"/>
  </r>
  <r>
    <x v="2"/>
    <x v="74"/>
    <x v="25"/>
    <s v="55145"/>
    <s v="5188000"/>
    <x v="0"/>
    <x v="0"/>
    <s v="FACILITIES MANAGEMENT"/>
    <s v="50000-PROGRAM EXPENDITURE BUDGET"/>
    <s v="55000-INTRAGOVERNMENTAL SERVICES"/>
    <m/>
    <n v="0"/>
    <n v="0"/>
    <n v="306.69"/>
    <n v="0"/>
    <n v="-306.69"/>
    <s v="N/A"/>
    <n v="0"/>
    <n v="0"/>
    <n v="0"/>
    <n v="0"/>
    <n v="0"/>
    <n v="0"/>
    <n v="0"/>
    <n v="0"/>
    <n v="204.46"/>
    <n v="0"/>
    <n v="0"/>
    <n v="102.23"/>
    <n v="0"/>
    <s v="ITS CAPITAL"/>
    <x v="74"/>
    <s v="ITS CAPITAL"/>
    <s v="DATA PROCESSING"/>
  </r>
  <r>
    <x v="2"/>
    <x v="74"/>
    <x v="25"/>
    <s v="55145"/>
    <s v="5188000"/>
    <x v="1"/>
    <x v="0"/>
    <s v="FACILITIES MANAGEMENT"/>
    <s v="50000-PROGRAM EXPENDITURE BUDGET"/>
    <s v="55000-INTRAGOVERNMENTAL SERVICES"/>
    <m/>
    <n v="0"/>
    <n v="0"/>
    <n v="558.85"/>
    <n v="0"/>
    <n v="-558.85"/>
    <s v="N/A"/>
    <n v="0"/>
    <n v="0"/>
    <n v="0"/>
    <n v="0"/>
    <n v="0"/>
    <n v="0"/>
    <n v="0"/>
    <n v="0"/>
    <n v="0"/>
    <n v="558.85"/>
    <n v="0"/>
    <n v="0"/>
    <n v="0"/>
    <s v="ITS CAPITAL"/>
    <x v="74"/>
    <s v="ITS CAPITAL"/>
    <s v="DATA PROCESSING"/>
  </r>
  <r>
    <x v="2"/>
    <x v="74"/>
    <x v="25"/>
    <s v="55253"/>
    <s v="5188000"/>
    <x v="0"/>
    <x v="0"/>
    <s v="SYSTEMS SERVICES SVC"/>
    <s v="50000-PROGRAM EXPENDITURE BUDGET"/>
    <s v="55000-INTRAGOVERNMENTAL SERVICES"/>
    <m/>
    <n v="0"/>
    <n v="0"/>
    <n v="460574.27"/>
    <n v="0"/>
    <n v="-460574.27"/>
    <s v="N/A"/>
    <n v="0"/>
    <n v="0"/>
    <n v="0"/>
    <n v="0"/>
    <n v="0"/>
    <n v="0"/>
    <n v="0"/>
    <n v="0"/>
    <n v="201390.84"/>
    <n v="116696.12"/>
    <n v="0"/>
    <n v="142487.31"/>
    <n v="0"/>
    <s v="ITS CAPITAL"/>
    <x v="74"/>
    <s v="ITS CAPITAL"/>
    <s v="DATA PROCESSING"/>
  </r>
  <r>
    <x v="2"/>
    <x v="74"/>
    <x v="25"/>
    <s v="55253"/>
    <s v="5188000"/>
    <x v="1"/>
    <x v="0"/>
    <s v="SYSTEMS SERVICES SVC"/>
    <s v="50000-PROGRAM EXPENDITURE BUDGET"/>
    <s v="55000-INTRAGOVERNMENTAL SERVICES"/>
    <m/>
    <n v="0"/>
    <n v="0"/>
    <n v="0"/>
    <n v="0"/>
    <n v="0"/>
    <s v="N/A"/>
    <n v="0"/>
    <n v="0"/>
    <n v="0"/>
    <n v="0"/>
    <n v="0"/>
    <n v="0"/>
    <n v="0"/>
    <n v="0"/>
    <n v="0"/>
    <n v="0"/>
    <n v="0"/>
    <n v="0"/>
    <n v="0"/>
    <s v="ITS CAPITAL"/>
    <x v="74"/>
    <s v="ITS CAPITAL"/>
    <s v="DATA PROCESSING"/>
  </r>
  <r>
    <x v="2"/>
    <x v="74"/>
    <x v="25"/>
    <s v="56741"/>
    <s v="5188000"/>
    <x v="1"/>
    <x v="0"/>
    <s v="EDP HARDWARE"/>
    <s v="50000-PROGRAM EXPENDITURE BUDGET"/>
    <s v="56000-CAPITAL OUTLAY"/>
    <m/>
    <n v="0"/>
    <n v="0"/>
    <n v="67387.570000000007"/>
    <n v="0"/>
    <n v="-67387.570000000007"/>
    <s v="N/A"/>
    <n v="0"/>
    <n v="0"/>
    <n v="0"/>
    <n v="0"/>
    <n v="0"/>
    <n v="28744.799999999999"/>
    <n v="0"/>
    <n v="0"/>
    <n v="38642.770000000004"/>
    <n v="0"/>
    <n v="0"/>
    <n v="0"/>
    <n v="0"/>
    <s v="ITS CAPITAL"/>
    <x v="74"/>
    <s v="ITS CAPITAL"/>
    <s v="DATA PROCESSING"/>
  </r>
  <r>
    <x v="2"/>
    <x v="74"/>
    <x v="25"/>
    <s v="56742"/>
    <s v="5188000"/>
    <x v="0"/>
    <x v="0"/>
    <s v="EDP SOFTWARE"/>
    <s v="50000-PROGRAM EXPENDITURE BUDGET"/>
    <s v="56000-CAPITAL OUTLAY"/>
    <m/>
    <n v="0"/>
    <n v="0"/>
    <n v="202333.01"/>
    <n v="-108186.01000000001"/>
    <n v="-94147"/>
    <s v="N/A"/>
    <n v="105754.01000000001"/>
    <n v="0"/>
    <n v="96579"/>
    <n v="0"/>
    <n v="-105754.01000000001"/>
    <n v="0"/>
    <n v="105754.01000000001"/>
    <n v="0"/>
    <n v="0"/>
    <n v="0"/>
    <n v="0"/>
    <n v="0"/>
    <n v="0"/>
    <s v="ITS CAPITAL"/>
    <x v="74"/>
    <s v="ITS CAPITAL"/>
    <s v="DATA PROCESSING"/>
  </r>
  <r>
    <x v="2"/>
    <x v="74"/>
    <x v="25"/>
    <s v="56742"/>
    <s v="5188000"/>
    <x v="1"/>
    <x v="0"/>
    <s v="EDP SOFTWARE"/>
    <s v="50000-PROGRAM EXPENDITURE BUDGET"/>
    <s v="56000-CAPITAL OUTLAY"/>
    <m/>
    <n v="0"/>
    <n v="0"/>
    <n v="-105754.01000000001"/>
    <n v="105754.01000000001"/>
    <n v="0"/>
    <s v="N/A"/>
    <n v="0"/>
    <n v="0"/>
    <n v="0"/>
    <n v="0"/>
    <n v="-105754.01000000001"/>
    <n v="0"/>
    <n v="0"/>
    <n v="0"/>
    <n v="0"/>
    <n v="0"/>
    <n v="0"/>
    <n v="0"/>
    <n v="0"/>
    <s v="ITS CAPITAL"/>
    <x v="74"/>
    <s v="ITS CAPITAL"/>
    <s v="DATA PROCESSING"/>
  </r>
  <r>
    <x v="2"/>
    <x v="74"/>
    <x v="25"/>
    <s v="58040"/>
    <s v="5142300"/>
    <x v="0"/>
    <x v="0"/>
    <s v="T T LMTD TAX GO BOND RDM"/>
    <s v="50000-PROGRAM EXPENDITURE BUDGET"/>
    <s v="58000-INTRAGOVERNMENTAL CONTRIBUTIONS"/>
    <m/>
    <n v="0"/>
    <n v="0"/>
    <n v="0"/>
    <n v="0"/>
    <n v="0"/>
    <s v="N/A"/>
    <n v="0"/>
    <n v="0"/>
    <n v="0"/>
    <n v="0"/>
    <n v="0"/>
    <n v="0"/>
    <n v="0"/>
    <n v="0"/>
    <n v="0"/>
    <n v="0"/>
    <n v="0"/>
    <n v="0"/>
    <n v="0"/>
    <s v="ITS CAPITAL"/>
    <x v="74"/>
    <s v="ITS CAPITAL"/>
    <s v="BUDGETING  ACCOUNTING  AUDITING"/>
  </r>
  <r>
    <x v="2"/>
    <x v="74"/>
    <x v="25"/>
    <s v="58040"/>
    <s v="5142300"/>
    <x v="1"/>
    <x v="0"/>
    <s v="T T LMTD TAX GO BOND RDM"/>
    <s v="50000-PROGRAM EXPENDITURE BUDGET"/>
    <s v="58000-INTRAGOVERNMENTAL CONTRIBUTIONS"/>
    <m/>
    <n v="0"/>
    <n v="0"/>
    <n v="0"/>
    <n v="0"/>
    <n v="0"/>
    <s v="N/A"/>
    <n v="0"/>
    <n v="0"/>
    <n v="0"/>
    <n v="0"/>
    <n v="0"/>
    <n v="0"/>
    <n v="129241.67"/>
    <n v="0"/>
    <n v="-129241.67"/>
    <n v="0"/>
    <n v="0"/>
    <n v="0"/>
    <n v="0"/>
    <s v="ITS CAPITAL"/>
    <x v="74"/>
    <s v="ITS CAPITAL"/>
    <s v="BUDGETING  ACCOUNTING  AUDITING"/>
  </r>
  <r>
    <x v="2"/>
    <x v="74"/>
    <x v="25"/>
    <s v="58040"/>
    <s v="5188000"/>
    <x v="0"/>
    <x v="0"/>
    <s v="T T LMTD TAX GO BOND RDM"/>
    <s v="50000-PROGRAM EXPENDITURE BUDGET"/>
    <s v="58000-INTRAGOVERNMENTAL CONTRIBUTIONS"/>
    <m/>
    <n v="0"/>
    <n v="0"/>
    <n v="245559.17"/>
    <n v="0"/>
    <n v="-245559.17"/>
    <s v="N/A"/>
    <n v="0"/>
    <n v="0"/>
    <n v="0"/>
    <n v="0"/>
    <n v="0"/>
    <n v="0"/>
    <n v="116317.5"/>
    <n v="0"/>
    <n v="116317.5"/>
    <n v="-116317.5"/>
    <n v="0"/>
    <n v="129241.67"/>
    <n v="0"/>
    <s v="ITS CAPITAL"/>
    <x v="74"/>
    <s v="ITS CAPITAL"/>
    <s v="DATA PROCESSING"/>
  </r>
  <r>
    <x v="2"/>
    <x v="74"/>
    <x v="25"/>
    <s v="58040"/>
    <s v="5188000"/>
    <x v="1"/>
    <x v="0"/>
    <s v="T T LMTD TAX GO BOND RDM"/>
    <s v="50000-PROGRAM EXPENDITURE BUDGET"/>
    <s v="58000-INTRAGOVERNMENTAL CONTRIBUTIONS"/>
    <m/>
    <n v="0"/>
    <n v="0"/>
    <n v="258483.34"/>
    <n v="0"/>
    <n v="-258483.34"/>
    <s v="N/A"/>
    <n v="0"/>
    <n v="0"/>
    <n v="0"/>
    <n v="0"/>
    <n v="0"/>
    <n v="0"/>
    <n v="129241.67"/>
    <n v="0"/>
    <n v="0"/>
    <n v="0"/>
    <n v="0"/>
    <n v="129241.67"/>
    <n v="0"/>
    <s v="ITS CAPITAL"/>
    <x v="74"/>
    <s v="ITS CAPITAL"/>
    <s v="DATA PROCESSING"/>
  </r>
  <r>
    <x v="2"/>
    <x v="74"/>
    <x v="25"/>
    <s v="82100"/>
    <s v="5188000"/>
    <x v="0"/>
    <x v="0"/>
    <s v="EMPLOYER PAID BENEFITS"/>
    <s v="50000-PROGRAM EXPENDITURE BUDGET"/>
    <s v="82000-APPLIED OVERHEAD"/>
    <m/>
    <n v="0"/>
    <n v="0"/>
    <n v="-17355.760000000002"/>
    <n v="0"/>
    <n v="17355.760000000002"/>
    <s v="N/A"/>
    <n v="0"/>
    <n v="0"/>
    <n v="0"/>
    <n v="0"/>
    <n v="0"/>
    <n v="0"/>
    <n v="0"/>
    <n v="0"/>
    <n v="-17355.760000000002"/>
    <n v="0"/>
    <n v="0"/>
    <n v="0"/>
    <n v="0"/>
    <s v="ITS CAPITAL"/>
    <x v="74"/>
    <s v="ITS CAPITAL"/>
    <s v="DATA PROCESSING"/>
  </r>
  <r>
    <x v="2"/>
    <x v="74"/>
    <x v="25"/>
    <s v="82100"/>
    <s v="5188000"/>
    <x v="1"/>
    <x v="0"/>
    <s v="EMPLOYER PAID BENEFITS"/>
    <s v="50000-PROGRAM EXPENDITURE BUDGET"/>
    <s v="82000-APPLIED OVERHEAD"/>
    <m/>
    <n v="0"/>
    <n v="0"/>
    <n v="0"/>
    <n v="0"/>
    <n v="0"/>
    <s v="N/A"/>
    <n v="0"/>
    <n v="0"/>
    <n v="0"/>
    <n v="0"/>
    <n v="0"/>
    <n v="0"/>
    <n v="0"/>
    <n v="0"/>
    <n v="0"/>
    <n v="0"/>
    <n v="0"/>
    <n v="0"/>
    <n v="0"/>
    <s v="ITS CAPITAL"/>
    <x v="74"/>
    <s v="ITS CAPITAL"/>
    <s v="DATA PROCESSING"/>
  </r>
  <r>
    <x v="2"/>
    <x v="74"/>
    <x v="25"/>
    <s v="82200"/>
    <s v="5188000"/>
    <x v="0"/>
    <x v="0"/>
    <s v="PAID TIME OFF"/>
    <s v="50000-PROGRAM EXPENDITURE BUDGET"/>
    <s v="82000-APPLIED OVERHEAD"/>
    <m/>
    <n v="0"/>
    <n v="0"/>
    <n v="-10847.35"/>
    <n v="0"/>
    <n v="10847.35"/>
    <s v="N/A"/>
    <n v="0"/>
    <n v="0"/>
    <n v="0"/>
    <n v="0"/>
    <n v="0"/>
    <n v="0"/>
    <n v="0"/>
    <n v="0"/>
    <n v="-10847.35"/>
    <n v="0"/>
    <n v="0"/>
    <n v="0"/>
    <n v="0"/>
    <s v="ITS CAPITAL"/>
    <x v="74"/>
    <s v="ITS CAPITAL"/>
    <s v="DATA PROCESSING"/>
  </r>
  <r>
    <x v="2"/>
    <x v="74"/>
    <x v="25"/>
    <s v="82200"/>
    <s v="5188000"/>
    <x v="1"/>
    <x v="0"/>
    <s v="PAID TIME OFF"/>
    <s v="50000-PROGRAM EXPENDITURE BUDGET"/>
    <s v="82000-APPLIED OVERHEAD"/>
    <m/>
    <n v="0"/>
    <n v="0"/>
    <n v="0"/>
    <n v="0"/>
    <n v="0"/>
    <s v="N/A"/>
    <n v="0"/>
    <n v="0"/>
    <n v="0"/>
    <n v="0"/>
    <n v="0"/>
    <n v="0"/>
    <n v="0"/>
    <n v="0"/>
    <n v="0"/>
    <n v="0"/>
    <n v="0"/>
    <n v="0"/>
    <n v="0"/>
    <s v="ITS CAPITAL"/>
    <x v="74"/>
    <s v="ITS CAPITAL"/>
    <s v="DATA PROCESSING"/>
  </r>
  <r>
    <x v="2"/>
    <x v="74"/>
    <x v="2"/>
    <s v="39113"/>
    <s v="5188000"/>
    <x v="0"/>
    <x v="1"/>
    <s v="GENERAL OBLIGATION BONDS"/>
    <s v="R3000-REVENUE"/>
    <s v="R3900-OTHER FINANCING SOURCES"/>
    <m/>
    <n v="0"/>
    <n v="0"/>
    <n v="0"/>
    <n v="0"/>
    <n v="0"/>
    <s v="N/A"/>
    <n v="0"/>
    <n v="0"/>
    <n v="0"/>
    <n v="0"/>
    <n v="0"/>
    <n v="0"/>
    <n v="0"/>
    <n v="0"/>
    <n v="0"/>
    <n v="0"/>
    <n v="0"/>
    <n v="0"/>
    <n v="0"/>
    <s v="ITS CAPITAL"/>
    <x v="74"/>
    <s v="GAAP ADJUSTMENTS"/>
    <s v="DATA PROCESSING"/>
  </r>
  <r>
    <x v="2"/>
    <x v="74"/>
    <x v="2"/>
    <s v="39113"/>
    <s v="5188000"/>
    <x v="1"/>
    <x v="1"/>
    <s v="GENERAL OBLIGATION BONDS"/>
    <s v="R3000-REVENUE"/>
    <s v="R3900-OTHER FINANCING SOURCES"/>
    <m/>
    <n v="0"/>
    <n v="0"/>
    <n v="0"/>
    <n v="0"/>
    <n v="0"/>
    <s v="N/A"/>
    <n v="0"/>
    <n v="0"/>
    <n v="0"/>
    <n v="0"/>
    <n v="0"/>
    <n v="0"/>
    <n v="0"/>
    <n v="0"/>
    <n v="0"/>
    <n v="0"/>
    <n v="0"/>
    <n v="0"/>
    <n v="0"/>
    <s v="ITS CAPITAL"/>
    <x v="74"/>
    <s v="GAAP ADJUSTMENTS"/>
    <s v="DATA PROCESSING"/>
  </r>
  <r>
    <x v="2"/>
    <x v="74"/>
    <x v="2"/>
    <s v="51110"/>
    <s v="5188000"/>
    <x v="1"/>
    <x v="0"/>
    <s v="REGULAR SALARIED EMPLOYEE"/>
    <s v="50000-PROGRAM EXPENDITURE BUDGET"/>
    <s v="51000-WAGES AND BENEFITS"/>
    <s v="51100-SALARIES/WAGES"/>
    <n v="0"/>
    <n v="0"/>
    <n v="-203990.22"/>
    <n v="0"/>
    <n v="203990.22"/>
    <s v="N/A"/>
    <n v="0"/>
    <n v="0"/>
    <n v="0"/>
    <n v="0"/>
    <n v="0"/>
    <n v="0"/>
    <n v="0"/>
    <n v="0"/>
    <n v="0"/>
    <n v="0"/>
    <n v="0"/>
    <n v="0"/>
    <n v="-203990.22"/>
    <s v="ITS CAPITAL"/>
    <x v="74"/>
    <s v="GAAP ADJUSTMENTS"/>
    <s v="DATA PROCESSING"/>
  </r>
  <r>
    <x v="2"/>
    <x v="74"/>
    <x v="2"/>
    <s v="51120"/>
    <s v="5188000"/>
    <x v="0"/>
    <x v="0"/>
    <s v="TEMPORARY"/>
    <s v="50000-PROGRAM EXPENDITURE BUDGET"/>
    <s v="51000-WAGES AND BENEFITS"/>
    <s v="51100-SALARIES/WAGES"/>
    <n v="0"/>
    <n v="0"/>
    <n v="-395162.63"/>
    <n v="0"/>
    <n v="395162.63"/>
    <s v="N/A"/>
    <n v="0"/>
    <n v="0"/>
    <n v="0"/>
    <n v="0"/>
    <n v="0"/>
    <n v="0"/>
    <n v="0"/>
    <n v="0"/>
    <n v="0"/>
    <n v="0"/>
    <n v="0"/>
    <n v="0"/>
    <n v="-395162.63"/>
    <s v="ITS CAPITAL"/>
    <x v="74"/>
    <s v="GAAP ADJUSTMENTS"/>
    <s v="DATA PROCESSING"/>
  </r>
  <r>
    <x v="2"/>
    <x v="74"/>
    <x v="2"/>
    <s v="51120"/>
    <s v="5188000"/>
    <x v="1"/>
    <x v="0"/>
    <s v="TEMPORARY"/>
    <s v="50000-PROGRAM EXPENDITURE BUDGET"/>
    <s v="51000-WAGES AND BENEFITS"/>
    <s v="51100-SALARIES/WAGES"/>
    <n v="0"/>
    <n v="0"/>
    <n v="0"/>
    <n v="0"/>
    <n v="0"/>
    <s v="N/A"/>
    <n v="0"/>
    <n v="0"/>
    <n v="0"/>
    <n v="0"/>
    <n v="0"/>
    <n v="0"/>
    <n v="0"/>
    <n v="0"/>
    <n v="0"/>
    <n v="0"/>
    <n v="0"/>
    <n v="0"/>
    <n v="0"/>
    <s v="ITS CAPITAL"/>
    <x v="74"/>
    <s v="GAAP ADJUSTMENTS"/>
    <s v="DATA PROCESSING"/>
  </r>
  <r>
    <x v="2"/>
    <x v="74"/>
    <x v="2"/>
    <s v="51315"/>
    <s v="5188000"/>
    <x v="1"/>
    <x v="0"/>
    <s v="MED DENTAL LIFE INS BENEFITS/NON 587"/>
    <s v="50000-PROGRAM EXPENDITURE BUDGET"/>
    <s v="51000-WAGES AND BENEFITS"/>
    <s v="51300-PERSONNEL BENEFITS"/>
    <n v="0"/>
    <n v="0"/>
    <n v="-33875"/>
    <n v="0"/>
    <n v="33875"/>
    <s v="N/A"/>
    <n v="0"/>
    <n v="0"/>
    <n v="0"/>
    <n v="0"/>
    <n v="0"/>
    <n v="0"/>
    <n v="0"/>
    <n v="0"/>
    <n v="0"/>
    <n v="0"/>
    <n v="0"/>
    <n v="0"/>
    <n v="-33875"/>
    <s v="ITS CAPITAL"/>
    <x v="74"/>
    <s v="GAAP ADJUSTMENTS"/>
    <s v="DATA PROCESSING"/>
  </r>
  <r>
    <x v="2"/>
    <x v="74"/>
    <x v="2"/>
    <s v="51320"/>
    <s v="5188000"/>
    <x v="1"/>
    <x v="0"/>
    <s v="SOCIAL SECURITY MEDICARE FICA"/>
    <s v="50000-PROGRAM EXPENDITURE BUDGET"/>
    <s v="51000-WAGES AND BENEFITS"/>
    <s v="51300-PERSONNEL BENEFITS"/>
    <n v="0"/>
    <n v="0"/>
    <n v="-15316.460000000001"/>
    <n v="0"/>
    <n v="15316.460000000001"/>
    <s v="N/A"/>
    <n v="0"/>
    <n v="0"/>
    <n v="0"/>
    <n v="0"/>
    <n v="0"/>
    <n v="0"/>
    <n v="0"/>
    <n v="0"/>
    <n v="0"/>
    <n v="0"/>
    <n v="0"/>
    <n v="0"/>
    <n v="-15316.460000000001"/>
    <s v="ITS CAPITAL"/>
    <x v="74"/>
    <s v="GAAP ADJUSTMENTS"/>
    <s v="DATA PROCESSING"/>
  </r>
  <r>
    <x v="2"/>
    <x v="74"/>
    <x v="2"/>
    <s v="51330"/>
    <s v="5188000"/>
    <x v="1"/>
    <x v="0"/>
    <s v="RETIREMENT"/>
    <s v="50000-PROGRAM EXPENDITURE BUDGET"/>
    <s v="51000-WAGES AND BENEFITS"/>
    <s v="51300-PERSONNEL BENEFITS"/>
    <n v="0"/>
    <n v="0"/>
    <n v="-16965.2"/>
    <n v="0"/>
    <n v="16965.2"/>
    <s v="N/A"/>
    <n v="0"/>
    <n v="0"/>
    <n v="0"/>
    <n v="0"/>
    <n v="0"/>
    <n v="0"/>
    <n v="0"/>
    <n v="0"/>
    <n v="0"/>
    <n v="0"/>
    <n v="0"/>
    <n v="0"/>
    <n v="-16965.2"/>
    <s v="ITS CAPITAL"/>
    <x v="74"/>
    <s v="GAAP ADJUSTMENTS"/>
    <s v="DATA PROCESSING"/>
  </r>
  <r>
    <x v="2"/>
    <x v="74"/>
    <x v="2"/>
    <s v="52189"/>
    <s v="5188000"/>
    <x v="1"/>
    <x v="0"/>
    <s v="SOFTWARE NONCAP"/>
    <s v="50000-PROGRAM EXPENDITURE BUDGET"/>
    <s v="52000-SUPPLIES"/>
    <m/>
    <n v="0"/>
    <n v="0"/>
    <n v="-125521.19"/>
    <n v="0"/>
    <n v="125521.19"/>
    <s v="N/A"/>
    <n v="0"/>
    <n v="0"/>
    <n v="0"/>
    <n v="0"/>
    <n v="0"/>
    <n v="0"/>
    <n v="0"/>
    <n v="0"/>
    <n v="0"/>
    <n v="0"/>
    <n v="0"/>
    <n v="0"/>
    <n v="-125521.19"/>
    <s v="ITS CAPITAL"/>
    <x v="74"/>
    <s v="GAAP ADJUSTMENTS"/>
    <s v="DATA PROCESSING"/>
  </r>
  <r>
    <x v="2"/>
    <x v="74"/>
    <x v="2"/>
    <s v="52190"/>
    <s v="5188000"/>
    <x v="1"/>
    <x v="0"/>
    <s v="SUPPLIES IT"/>
    <s v="50000-PROGRAM EXPENDITURE BUDGET"/>
    <s v="52000-SUPPLIES"/>
    <m/>
    <n v="0"/>
    <n v="0"/>
    <n v="-212.17000000000002"/>
    <n v="0"/>
    <n v="212.17000000000002"/>
    <s v="N/A"/>
    <n v="0"/>
    <n v="0"/>
    <n v="0"/>
    <n v="0"/>
    <n v="0"/>
    <n v="0"/>
    <n v="0"/>
    <n v="0"/>
    <n v="0"/>
    <n v="0"/>
    <n v="0"/>
    <n v="0"/>
    <n v="-212.17000000000002"/>
    <s v="ITS CAPITAL"/>
    <x v="74"/>
    <s v="GAAP ADJUSTMENTS"/>
    <s v="DATA PROCESSING"/>
  </r>
  <r>
    <x v="2"/>
    <x v="74"/>
    <x v="2"/>
    <s v="52202"/>
    <s v="5188000"/>
    <x v="0"/>
    <x v="0"/>
    <s v="SUPPLIES MISCELLANEOUS"/>
    <s v="50000-PROGRAM EXPENDITURE BUDGET"/>
    <s v="52000-SUPPLIES"/>
    <m/>
    <n v="0"/>
    <n v="0"/>
    <n v="-182347.68"/>
    <n v="0"/>
    <n v="182347.68"/>
    <s v="N/A"/>
    <n v="0"/>
    <n v="0"/>
    <n v="0"/>
    <n v="0"/>
    <n v="0"/>
    <n v="0"/>
    <n v="0"/>
    <n v="0"/>
    <n v="0"/>
    <n v="0"/>
    <n v="0"/>
    <n v="0"/>
    <n v="-182347.68"/>
    <s v="ITS CAPITAL"/>
    <x v="74"/>
    <s v="GAAP ADJUSTMENTS"/>
    <s v="DATA PROCESSING"/>
  </r>
  <r>
    <x v="2"/>
    <x v="74"/>
    <x v="2"/>
    <s v="52202"/>
    <s v="5188000"/>
    <x v="1"/>
    <x v="0"/>
    <s v="SUPPLIES MISCELLANEOUS"/>
    <s v="50000-PROGRAM EXPENDITURE BUDGET"/>
    <s v="52000-SUPPLIES"/>
    <m/>
    <n v="0"/>
    <n v="0"/>
    <n v="0"/>
    <n v="0"/>
    <n v="0"/>
    <s v="N/A"/>
    <n v="0"/>
    <n v="0"/>
    <n v="0"/>
    <n v="0"/>
    <n v="0"/>
    <n v="0"/>
    <n v="0"/>
    <n v="0"/>
    <n v="0"/>
    <n v="0"/>
    <n v="0"/>
    <n v="0"/>
    <n v="0"/>
    <s v="ITS CAPITAL"/>
    <x v="74"/>
    <s v="GAAP ADJUSTMENTS"/>
    <s v="DATA PROCESSING"/>
  </r>
  <r>
    <x v="2"/>
    <x v="74"/>
    <x v="2"/>
    <s v="52222"/>
    <s v="5188000"/>
    <x v="1"/>
    <x v="0"/>
    <s v="SUPPLIES COMMUNICATIONS"/>
    <s v="50000-PROGRAM EXPENDITURE BUDGET"/>
    <s v="52000-SUPPLIES"/>
    <m/>
    <n v="0"/>
    <n v="0"/>
    <n v="-28.75"/>
    <n v="0"/>
    <n v="28.75"/>
    <s v="N/A"/>
    <n v="0"/>
    <n v="0"/>
    <n v="0"/>
    <n v="0"/>
    <n v="0"/>
    <n v="0"/>
    <n v="0"/>
    <n v="0"/>
    <n v="0"/>
    <n v="0"/>
    <n v="0"/>
    <n v="0"/>
    <n v="-28.75"/>
    <s v="ITS CAPITAL"/>
    <x v="74"/>
    <s v="GAAP ADJUSTMENTS"/>
    <s v="DATA PROCESSING"/>
  </r>
  <r>
    <x v="2"/>
    <x v="74"/>
    <x v="2"/>
    <s v="53104"/>
    <s v="5188000"/>
    <x v="1"/>
    <x v="0"/>
    <s v="CONSULTANT SERVICES"/>
    <s v="50000-PROGRAM EXPENDITURE BUDGET"/>
    <s v="53000-SERVICES-OTHER CHARGES"/>
    <m/>
    <n v="0"/>
    <n v="0"/>
    <n v="-1316934.3500000001"/>
    <n v="0"/>
    <n v="1316934.3500000001"/>
    <s v="N/A"/>
    <n v="0"/>
    <n v="0"/>
    <n v="0"/>
    <n v="0"/>
    <n v="0"/>
    <n v="0"/>
    <n v="0"/>
    <n v="0"/>
    <n v="0"/>
    <n v="0"/>
    <n v="0"/>
    <n v="0"/>
    <n v="-1316934.3500000001"/>
    <s v="ITS CAPITAL"/>
    <x v="74"/>
    <s v="GAAP ADJUSTMENTS"/>
    <s v="DATA PROCESSING"/>
  </r>
  <r>
    <x v="2"/>
    <x v="74"/>
    <x v="2"/>
    <s v="53106"/>
    <s v="5188000"/>
    <x v="1"/>
    <x v="0"/>
    <s v="PROFESSIONAL SERVICES IT"/>
    <s v="50000-PROGRAM EXPENDITURE BUDGET"/>
    <s v="53000-SERVICES-OTHER CHARGES"/>
    <m/>
    <n v="0"/>
    <n v="0"/>
    <n v="-38528"/>
    <n v="0"/>
    <n v="38528"/>
    <s v="N/A"/>
    <n v="0"/>
    <n v="0"/>
    <n v="0"/>
    <n v="0"/>
    <n v="0"/>
    <n v="0"/>
    <n v="0"/>
    <n v="0"/>
    <n v="0"/>
    <n v="0"/>
    <n v="0"/>
    <n v="0"/>
    <n v="-38528"/>
    <s v="ITS CAPITAL"/>
    <x v="74"/>
    <s v="GAAP ADJUSTMENTS"/>
    <s v="DATA PROCESSING"/>
  </r>
  <r>
    <x v="2"/>
    <x v="74"/>
    <x v="2"/>
    <s v="53117"/>
    <s v="5188000"/>
    <x v="1"/>
    <x v="0"/>
    <s v="TEMPORARY HELP"/>
    <s v="50000-PROGRAM EXPENDITURE BUDGET"/>
    <s v="53000-SERVICES-OTHER CHARGES"/>
    <m/>
    <n v="0"/>
    <n v="0"/>
    <n v="-61202.64"/>
    <n v="0"/>
    <n v="61202.64"/>
    <s v="N/A"/>
    <n v="0"/>
    <n v="0"/>
    <n v="0"/>
    <n v="0"/>
    <n v="0"/>
    <n v="0"/>
    <n v="0"/>
    <n v="0"/>
    <n v="0"/>
    <n v="0"/>
    <n v="0"/>
    <n v="0"/>
    <n v="-61202.64"/>
    <s v="ITS CAPITAL"/>
    <x v="74"/>
    <s v="GAAP ADJUSTMENTS"/>
    <s v="DATA PROCESSING"/>
  </r>
  <r>
    <x v="2"/>
    <x v="74"/>
    <x v="2"/>
    <s v="53120"/>
    <s v="5188000"/>
    <x v="1"/>
    <x v="0"/>
    <s v="MISCELLANEOUS SERVICES"/>
    <s v="50000-PROGRAM EXPENDITURE BUDGET"/>
    <s v="53000-SERVICES-OTHER CHARGES"/>
    <m/>
    <n v="0"/>
    <n v="0"/>
    <n v="-181.5"/>
    <n v="0"/>
    <n v="181.5"/>
    <s v="N/A"/>
    <n v="0"/>
    <n v="0"/>
    <n v="0"/>
    <n v="0"/>
    <n v="0"/>
    <n v="0"/>
    <n v="0"/>
    <n v="0"/>
    <n v="0"/>
    <n v="0"/>
    <n v="0"/>
    <n v="0"/>
    <n v="-181.5"/>
    <s v="ITS CAPITAL"/>
    <x v="74"/>
    <s v="GAAP ADJUSTMENTS"/>
    <s v="DATA PROCESSING"/>
  </r>
  <r>
    <x v="2"/>
    <x v="74"/>
    <x v="2"/>
    <s v="53213"/>
    <s v="5188000"/>
    <x v="1"/>
    <x v="0"/>
    <s v="SERVICES COMMUNICATIONS CELL PHONE PAGER SVC"/>
    <s v="50000-PROGRAM EXPENDITURE BUDGET"/>
    <s v="53000-SERVICES-OTHER CHARGES"/>
    <m/>
    <n v="0"/>
    <n v="0"/>
    <n v="-857.03"/>
    <n v="0"/>
    <n v="857.03"/>
    <s v="N/A"/>
    <n v="0"/>
    <n v="0"/>
    <n v="0"/>
    <n v="0"/>
    <n v="0"/>
    <n v="0"/>
    <n v="0"/>
    <n v="0"/>
    <n v="0"/>
    <n v="0"/>
    <n v="0"/>
    <n v="0"/>
    <n v="-857.03"/>
    <s v="ITS CAPITAL"/>
    <x v="74"/>
    <s v="GAAP ADJUSTMENTS"/>
    <s v="DATA PROCESSING"/>
  </r>
  <r>
    <x v="2"/>
    <x v="74"/>
    <x v="2"/>
    <s v="53310"/>
    <s v="5188000"/>
    <x v="1"/>
    <x v="0"/>
    <s v="TRAVEL SUBSISTENCE IN STATE"/>
    <s v="50000-PROGRAM EXPENDITURE BUDGET"/>
    <s v="53000-SERVICES-OTHER CHARGES"/>
    <m/>
    <n v="0"/>
    <n v="0"/>
    <n v="-3171.36"/>
    <n v="0"/>
    <n v="3171.36"/>
    <s v="N/A"/>
    <n v="0"/>
    <n v="0"/>
    <n v="0"/>
    <n v="0"/>
    <n v="0"/>
    <n v="0"/>
    <n v="0"/>
    <n v="0"/>
    <n v="0"/>
    <n v="0"/>
    <n v="0"/>
    <n v="0"/>
    <n v="-3171.36"/>
    <s v="ITS CAPITAL"/>
    <x v="74"/>
    <s v="GAAP ADJUSTMENTS"/>
    <s v="DATA PROCESSING"/>
  </r>
  <r>
    <x v="2"/>
    <x v="74"/>
    <x v="2"/>
    <s v="53812"/>
    <s v="5188000"/>
    <x v="0"/>
    <x v="0"/>
    <s v="LICENSES FEES"/>
    <s v="50000-PROGRAM EXPENDITURE BUDGET"/>
    <s v="53000-SERVICES-OTHER CHARGES"/>
    <m/>
    <n v="0"/>
    <n v="0"/>
    <n v="-1031311.36"/>
    <n v="0"/>
    <n v="1031311.36"/>
    <s v="N/A"/>
    <n v="0"/>
    <n v="0"/>
    <n v="0"/>
    <n v="0"/>
    <n v="0"/>
    <n v="0"/>
    <n v="0"/>
    <n v="0"/>
    <n v="0"/>
    <n v="0"/>
    <n v="0"/>
    <n v="0"/>
    <n v="-1031311.36"/>
    <s v="ITS CAPITAL"/>
    <x v="74"/>
    <s v="GAAP ADJUSTMENTS"/>
    <s v="DATA PROCESSING"/>
  </r>
  <r>
    <x v="2"/>
    <x v="74"/>
    <x v="2"/>
    <s v="53812"/>
    <s v="5188000"/>
    <x v="1"/>
    <x v="0"/>
    <s v="LICENSES FEES"/>
    <s v="50000-PROGRAM EXPENDITURE BUDGET"/>
    <s v="53000-SERVICES-OTHER CHARGES"/>
    <m/>
    <n v="0"/>
    <n v="0"/>
    <n v="0"/>
    <n v="0"/>
    <n v="0"/>
    <s v="N/A"/>
    <n v="0"/>
    <n v="0"/>
    <n v="0"/>
    <n v="0"/>
    <n v="0"/>
    <n v="0"/>
    <n v="0"/>
    <n v="0"/>
    <n v="0"/>
    <n v="0"/>
    <n v="0"/>
    <n v="0"/>
    <n v="0"/>
    <s v="ITS CAPITAL"/>
    <x v="74"/>
    <s v="GAAP ADJUSTMENTS"/>
    <s v="DATA PROCESSING"/>
  </r>
  <r>
    <x v="2"/>
    <x v="74"/>
    <x v="2"/>
    <s v="55021"/>
    <s v="5188000"/>
    <x v="0"/>
    <x v="0"/>
    <s v="ITS EXISTING PROGRAMS"/>
    <s v="50000-PROGRAM EXPENDITURE BUDGET"/>
    <s v="55000-INTRAGOVERNMENTAL SERVICES"/>
    <m/>
    <n v="0"/>
    <n v="0"/>
    <n v="6206796.8099999996"/>
    <n v="0"/>
    <n v="-6206796.8099999996"/>
    <s v="N/A"/>
    <n v="0"/>
    <n v="0"/>
    <n v="0"/>
    <n v="0"/>
    <n v="0"/>
    <n v="0"/>
    <n v="0"/>
    <n v="0"/>
    <n v="0"/>
    <n v="0"/>
    <n v="0"/>
    <n v="0"/>
    <n v="6206796.8099999996"/>
    <s v="ITS CAPITAL"/>
    <x v="74"/>
    <s v="GAAP ADJUSTMENTS"/>
    <s v="DATA PROCESSING"/>
  </r>
  <r>
    <x v="2"/>
    <x v="74"/>
    <x v="2"/>
    <s v="55021"/>
    <s v="5188000"/>
    <x v="1"/>
    <x v="0"/>
    <s v="ITS EXISTING PROGRAMS"/>
    <s v="50000-PROGRAM EXPENDITURE BUDGET"/>
    <s v="55000-INTRAGOVERNMENTAL SERVICES"/>
    <m/>
    <n v="0"/>
    <n v="0"/>
    <n v="0"/>
    <n v="0"/>
    <n v="0"/>
    <s v="N/A"/>
    <n v="0"/>
    <n v="0"/>
    <n v="0"/>
    <n v="0"/>
    <n v="0"/>
    <n v="0"/>
    <n v="0"/>
    <n v="0"/>
    <n v="0"/>
    <n v="0"/>
    <n v="0"/>
    <n v="0"/>
    <n v="0"/>
    <s v="ITS CAPITAL"/>
    <x v="74"/>
    <s v="GAAP ADJUSTMENTS"/>
    <s v="DATA PROCESSING"/>
  </r>
  <r>
    <x v="2"/>
    <x v="74"/>
    <x v="2"/>
    <s v="55023"/>
    <s v="5188000"/>
    <x v="1"/>
    <x v="0"/>
    <s v="ITS NEW DEVELOPMENT"/>
    <s v="50000-PROGRAM EXPENDITURE BUDGET"/>
    <s v="55000-INTRAGOVERNMENTAL SERVICES"/>
    <m/>
    <n v="0"/>
    <n v="0"/>
    <n v="-1379523.4100000001"/>
    <n v="0"/>
    <n v="1379523.4100000001"/>
    <s v="N/A"/>
    <n v="0"/>
    <n v="0"/>
    <n v="0"/>
    <n v="0"/>
    <n v="0"/>
    <n v="0"/>
    <n v="0"/>
    <n v="0"/>
    <n v="0"/>
    <n v="0"/>
    <n v="0"/>
    <n v="0"/>
    <n v="-1379523.4100000001"/>
    <s v="ITS CAPITAL"/>
    <x v="74"/>
    <s v="GAAP ADJUSTMENTS"/>
    <s v="DATA PROCESSING"/>
  </r>
  <r>
    <x v="2"/>
    <x v="74"/>
    <x v="2"/>
    <s v="55145"/>
    <s v="5188000"/>
    <x v="0"/>
    <x v="0"/>
    <s v="FACILITIES MANAGEMENT"/>
    <s v="50000-PROGRAM EXPENDITURE BUDGET"/>
    <s v="55000-INTRAGOVERNMENTAL SERVICES"/>
    <m/>
    <n v="0"/>
    <n v="0"/>
    <n v="-1333862"/>
    <n v="0"/>
    <n v="1333862"/>
    <s v="N/A"/>
    <n v="0"/>
    <n v="0"/>
    <n v="0"/>
    <n v="0"/>
    <n v="0"/>
    <n v="0"/>
    <n v="0"/>
    <n v="0"/>
    <n v="0"/>
    <n v="0"/>
    <n v="0"/>
    <n v="0"/>
    <n v="-1333862"/>
    <s v="ITS CAPITAL"/>
    <x v="74"/>
    <s v="GAAP ADJUSTMENTS"/>
    <s v="DATA PROCESSING"/>
  </r>
  <r>
    <x v="2"/>
    <x v="74"/>
    <x v="2"/>
    <s v="55145"/>
    <s v="5188000"/>
    <x v="1"/>
    <x v="0"/>
    <s v="FACILITIES MANAGEMENT"/>
    <s v="50000-PROGRAM EXPENDITURE BUDGET"/>
    <s v="55000-INTRAGOVERNMENTAL SERVICES"/>
    <m/>
    <n v="0"/>
    <n v="0"/>
    <n v="-558.85"/>
    <n v="0"/>
    <n v="558.85"/>
    <s v="N/A"/>
    <n v="0"/>
    <n v="0"/>
    <n v="0"/>
    <n v="0"/>
    <n v="0"/>
    <n v="0"/>
    <n v="0"/>
    <n v="0"/>
    <n v="0"/>
    <n v="0"/>
    <n v="0"/>
    <n v="0"/>
    <n v="-558.85"/>
    <s v="ITS CAPITAL"/>
    <x v="74"/>
    <s v="GAAP ADJUSTMENTS"/>
    <s v="DATA PROCESSING"/>
  </r>
  <r>
    <x v="2"/>
    <x v="74"/>
    <x v="2"/>
    <s v="56741"/>
    <s v="5188000"/>
    <x v="1"/>
    <x v="0"/>
    <s v="EDP HARDWARE"/>
    <s v="50000-PROGRAM EXPENDITURE BUDGET"/>
    <s v="56000-CAPITAL OUTLAY"/>
    <m/>
    <n v="0"/>
    <n v="0"/>
    <n v="-67387.570000000007"/>
    <n v="0"/>
    <n v="67387.570000000007"/>
    <s v="N/A"/>
    <n v="0"/>
    <n v="0"/>
    <n v="0"/>
    <n v="0"/>
    <n v="0"/>
    <n v="0"/>
    <n v="0"/>
    <n v="0"/>
    <n v="0"/>
    <n v="0"/>
    <n v="0"/>
    <n v="0"/>
    <n v="-67387.570000000007"/>
    <s v="ITS CAPITAL"/>
    <x v="74"/>
    <s v="GAAP ADJUSTMENTS"/>
    <s v="DATA PROCESSING"/>
  </r>
  <r>
    <x v="2"/>
    <x v="74"/>
    <x v="2"/>
    <s v="56742"/>
    <s v="5188000"/>
    <x v="0"/>
    <x v="0"/>
    <s v="EDP SOFTWARE"/>
    <s v="50000-PROGRAM EXPENDITURE BUDGET"/>
    <s v="56000-CAPITAL OUTLAY"/>
    <m/>
    <n v="0"/>
    <n v="0"/>
    <n v="-94147"/>
    <n v="0"/>
    <n v="94147"/>
    <s v="N/A"/>
    <n v="0"/>
    <n v="0"/>
    <n v="0"/>
    <n v="0"/>
    <n v="0"/>
    <n v="0"/>
    <n v="0"/>
    <n v="0"/>
    <n v="0"/>
    <n v="0"/>
    <n v="0"/>
    <n v="0"/>
    <n v="-94147"/>
    <s v="ITS CAPITAL"/>
    <x v="74"/>
    <s v="GAAP ADJUSTMENTS"/>
    <s v="DATA PROCESSING"/>
  </r>
  <r>
    <x v="2"/>
    <x v="74"/>
    <x v="2"/>
    <s v="56742"/>
    <s v="5188000"/>
    <x v="1"/>
    <x v="0"/>
    <s v="EDP SOFTWARE"/>
    <s v="50000-PROGRAM EXPENDITURE BUDGET"/>
    <s v="56000-CAPITAL OUTLAY"/>
    <m/>
    <n v="0"/>
    <n v="0"/>
    <n v="105754.01000000001"/>
    <n v="0"/>
    <n v="-105754.01000000001"/>
    <s v="N/A"/>
    <n v="0"/>
    <n v="0"/>
    <n v="0"/>
    <n v="0"/>
    <n v="0"/>
    <n v="0"/>
    <n v="0"/>
    <n v="0"/>
    <n v="0"/>
    <n v="0"/>
    <n v="0"/>
    <n v="0"/>
    <n v="105754.01000000001"/>
    <s v="ITS CAPITAL"/>
    <x v="74"/>
    <s v="GAAP ADJUSTMENTS"/>
    <s v="DATA PROCESSING"/>
  </r>
  <r>
    <x v="2"/>
    <x v="74"/>
    <x v="2"/>
    <s v="58053"/>
    <s v="5188000"/>
    <x v="0"/>
    <x v="0"/>
    <s v="T T ITS"/>
    <s v="50000-PROGRAM EXPENDITURE BUDGET"/>
    <s v="58000-INTRAGOVERNMENTAL CONTRIBUTIONS"/>
    <m/>
    <n v="0"/>
    <n v="0"/>
    <n v="0"/>
    <n v="0"/>
    <n v="0"/>
    <s v="N/A"/>
    <n v="0"/>
    <n v="0"/>
    <n v="0"/>
    <n v="0"/>
    <n v="0"/>
    <n v="0"/>
    <n v="0"/>
    <n v="0"/>
    <n v="0"/>
    <n v="0"/>
    <n v="0"/>
    <n v="0"/>
    <n v="0"/>
    <s v="ITS CAPITAL"/>
    <x v="74"/>
    <s v="GAAP ADJUSTMENTS"/>
    <s v="DATA PROCESSING"/>
  </r>
  <r>
    <x v="2"/>
    <x v="74"/>
    <x v="2"/>
    <s v="58053"/>
    <s v="5188000"/>
    <x v="1"/>
    <x v="0"/>
    <s v="T T ITS"/>
    <s v="50000-PROGRAM EXPENDITURE BUDGET"/>
    <s v="58000-INTRAGOVERNMENTAL CONTRIBUTIONS"/>
    <m/>
    <n v="0"/>
    <n v="0"/>
    <n v="0"/>
    <n v="0"/>
    <n v="0"/>
    <s v="N/A"/>
    <n v="0"/>
    <n v="0"/>
    <n v="0"/>
    <n v="0"/>
    <n v="0"/>
    <n v="0"/>
    <n v="0"/>
    <n v="0"/>
    <n v="0"/>
    <n v="0"/>
    <n v="0"/>
    <n v="0"/>
    <n v="0"/>
    <s v="ITS CAPITAL"/>
    <x v="74"/>
    <s v="GAAP ADJUSTMENTS"/>
    <s v="DATA PROCESSING"/>
  </r>
  <r>
    <x v="2"/>
    <x v="74"/>
    <x v="2"/>
    <s v="82100"/>
    <s v="5188000"/>
    <x v="0"/>
    <x v="0"/>
    <s v="EMPLOYER PAID BENEFITS"/>
    <s v="50000-PROGRAM EXPENDITURE BUDGET"/>
    <s v="82000-APPLIED OVERHEAD"/>
    <m/>
    <n v="0"/>
    <n v="0"/>
    <n v="28203.11"/>
    <n v="0"/>
    <n v="-28203.11"/>
    <s v="N/A"/>
    <n v="0"/>
    <n v="0"/>
    <n v="0"/>
    <n v="0"/>
    <n v="0"/>
    <n v="0"/>
    <n v="0"/>
    <n v="0"/>
    <n v="0"/>
    <n v="0"/>
    <n v="0"/>
    <n v="0"/>
    <n v="28203.11"/>
    <s v="ITS CAPITAL"/>
    <x v="74"/>
    <s v="GAAP ADJUSTMENTS"/>
    <s v="DATA PROCESSING"/>
  </r>
  <r>
    <x v="2"/>
    <x v="74"/>
    <x v="2"/>
    <s v="82100"/>
    <s v="5188000"/>
    <x v="1"/>
    <x v="0"/>
    <s v="EMPLOYER PAID BENEFITS"/>
    <s v="50000-PROGRAM EXPENDITURE BUDGET"/>
    <s v="82000-APPLIED OVERHEAD"/>
    <m/>
    <n v="0"/>
    <n v="0"/>
    <n v="0"/>
    <n v="0"/>
    <n v="0"/>
    <s v="N/A"/>
    <n v="0"/>
    <n v="0"/>
    <n v="0"/>
    <n v="0"/>
    <n v="0"/>
    <n v="0"/>
    <n v="0"/>
    <n v="0"/>
    <n v="0"/>
    <n v="0"/>
    <n v="0"/>
    <n v="0"/>
    <n v="0"/>
    <s v="ITS CAPITAL"/>
    <x v="74"/>
    <s v="GAAP ADJUSTMENTS"/>
    <s v="DATA PROCESSING"/>
  </r>
</pivotCacheRecords>
</file>

<file path=xl/pivotCache/pivotCacheRecords5.xml><?xml version="1.0" encoding="utf-8"?>
<pivotCacheRecords xmlns="http://schemas.openxmlformats.org/spreadsheetml/2006/main" xmlns:r="http://schemas.openxmlformats.org/officeDocument/2006/relationships" count="170">
  <r>
    <s v="000003473"/>
    <s v="0000000"/>
    <x v="0"/>
    <s v="10435"/>
    <s v="0000000"/>
    <n v="2015"/>
    <x v="0"/>
    <s v="CASH TRANSFERS"/>
    <s v="BS000-CURRENT ASSETS"/>
    <s v="B1000-CASH"/>
    <m/>
    <n v="0"/>
    <n v="0"/>
    <n v="116730.23"/>
    <n v="0"/>
    <n v="-116730.23"/>
    <s v="N/A"/>
    <n v="-17375.65"/>
    <n v="-19426.79"/>
    <n v="164199.32"/>
    <n v="-10666.65"/>
    <n v="0"/>
    <n v="0"/>
    <n v="0"/>
    <n v="0"/>
    <n v="0"/>
    <n v="0"/>
    <n v="0"/>
    <n v="0"/>
    <n v="0"/>
    <s v="RADIO COMM SRVS CIP FUND"/>
    <s v="Default"/>
    <s v="DEFAULT"/>
    <s v="Default"/>
  </r>
  <r>
    <s v="000003473"/>
    <s v="0000000"/>
    <x v="0"/>
    <s v="10441"/>
    <s v="0000000"/>
    <n v="2015"/>
    <x v="0"/>
    <s v="CASH HELD IN TRUST-ESCROW AGENT"/>
    <s v="BS000-CURRENT ASSETS"/>
    <s v="B1000-CASH"/>
    <m/>
    <n v="0"/>
    <n v="0"/>
    <n v="0"/>
    <n v="0"/>
    <n v="0"/>
    <s v="N/A"/>
    <n v="0"/>
    <n v="0"/>
    <n v="0"/>
    <n v="0"/>
    <n v="0"/>
    <n v="0"/>
    <n v="0"/>
    <n v="0"/>
    <n v="0"/>
    <n v="0"/>
    <n v="0"/>
    <n v="0"/>
    <n v="0"/>
    <s v="RADIO COMM SRVS CIP FUND"/>
    <s v="Default"/>
    <s v="DEFAULT"/>
    <s v="Default"/>
  </r>
  <r>
    <s v="000003473"/>
    <s v="0000000"/>
    <x v="0"/>
    <s v="10460"/>
    <s v="0000000"/>
    <n v="2015"/>
    <x v="0"/>
    <s v="CASH-IMPAIRED INVESTMENT"/>
    <s v="BS000-CURRENT ASSETS"/>
    <s v="B1000-CASH"/>
    <m/>
    <n v="0"/>
    <n v="0"/>
    <n v="-335.79"/>
    <n v="0"/>
    <n v="335.79"/>
    <s v="N/A"/>
    <n v="-94.25"/>
    <n v="-154.13"/>
    <n v="-87.41"/>
    <n v="0"/>
    <n v="0"/>
    <n v="0"/>
    <n v="0"/>
    <n v="0"/>
    <n v="0"/>
    <n v="0"/>
    <n v="0"/>
    <n v="0"/>
    <n v="0"/>
    <s v="RADIO COMM SRVS CIP FUND"/>
    <s v="Default"/>
    <s v="DEFAULT"/>
    <s v="Default"/>
  </r>
  <r>
    <s v="000003473"/>
    <s v="0000000"/>
    <x v="0"/>
    <s v="10461"/>
    <s v="0000000"/>
    <n v="2015"/>
    <x v="0"/>
    <s v="CASH-IMPAIRED INVEST GAAP ADJ"/>
    <s v="BS000-CURRENT ASSETS"/>
    <s v="B1000-CASH"/>
    <m/>
    <n v="0"/>
    <n v="0"/>
    <n v="4651.93"/>
    <n v="0"/>
    <n v="-4651.93"/>
    <s v="N/A"/>
    <n v="0"/>
    <n v="0"/>
    <n v="0"/>
    <n v="4651.93"/>
    <n v="0"/>
    <n v="0"/>
    <n v="0"/>
    <n v="0"/>
    <n v="0"/>
    <n v="0"/>
    <n v="0"/>
    <n v="0"/>
    <n v="0"/>
    <s v="RADIO COMM SRVS CIP FUND"/>
    <s v="Default"/>
    <s v="DEFAULT"/>
    <s v="Default"/>
  </r>
  <r>
    <s v="000003473"/>
    <s v="0000000"/>
    <x v="0"/>
    <s v="10490"/>
    <s v="0000000"/>
    <n v="2015"/>
    <x v="0"/>
    <s v="CASH POOL FMV GAAP ADJUSTMENTS"/>
    <s v="BS000-CURRENT ASSETS"/>
    <s v="B1000-CASH"/>
    <m/>
    <n v="0"/>
    <n v="0"/>
    <n v="0"/>
    <n v="0"/>
    <n v="0"/>
    <s v="N/A"/>
    <n v="0"/>
    <n v="0"/>
    <n v="0"/>
    <n v="0"/>
    <n v="0"/>
    <n v="0"/>
    <n v="0"/>
    <n v="0"/>
    <n v="0"/>
    <n v="0"/>
    <n v="0"/>
    <n v="0"/>
    <n v="0"/>
    <s v="RADIO COMM SRVS CIP FUND"/>
    <s v="Default"/>
    <s v="DEFAULT"/>
    <s v="Default"/>
  </r>
  <r>
    <s v="000003473"/>
    <s v="0000000"/>
    <x v="0"/>
    <s v="11500"/>
    <s v="0000000"/>
    <n v="2015"/>
    <x v="0"/>
    <s v="ACCOUNTS RECEIVABLE"/>
    <s v="BS000-CURRENT ASSETS"/>
    <s v="B1150-ACCOUNTS RECEIVABLE"/>
    <m/>
    <n v="0"/>
    <n v="0"/>
    <n v="0"/>
    <n v="0"/>
    <n v="0"/>
    <s v="N/A"/>
    <n v="0"/>
    <n v="0"/>
    <n v="0"/>
    <n v="0"/>
    <n v="0"/>
    <n v="0"/>
    <n v="0"/>
    <n v="0"/>
    <n v="0"/>
    <n v="0"/>
    <n v="0"/>
    <n v="0"/>
    <n v="0"/>
    <s v="RADIO COMM SRVS CIP FUND"/>
    <s v="Default"/>
    <s v="DEFAULT"/>
    <s v="Default"/>
  </r>
  <r>
    <s v="000003473"/>
    <s v="0000000"/>
    <x v="0"/>
    <s v="11506"/>
    <s v="0000000"/>
    <n v="2015"/>
    <x v="0"/>
    <s v="DUE FROM EMPLOYEES TRAVEL ADVANCES"/>
    <s v="BS000-CURRENT ASSETS"/>
    <s v="B1150-ACCOUNTS RECEIVABLE"/>
    <m/>
    <n v="0"/>
    <n v="0"/>
    <n v="0"/>
    <n v="0"/>
    <n v="0"/>
    <s v="N/A"/>
    <n v="0"/>
    <n v="0"/>
    <n v="0"/>
    <n v="0"/>
    <n v="0"/>
    <n v="0"/>
    <n v="0"/>
    <n v="0"/>
    <n v="0"/>
    <n v="0"/>
    <n v="0"/>
    <n v="0"/>
    <n v="0"/>
    <s v="RADIO COMM SRVS CIP FUND"/>
    <s v="Default"/>
    <s v="DEFAULT"/>
    <s v="Default"/>
  </r>
  <r>
    <s v="000003473"/>
    <s v="0000000"/>
    <x v="0"/>
    <s v="11530"/>
    <s v="0000000"/>
    <n v="2015"/>
    <x v="0"/>
    <s v="UNBILLED RECEIVABLES"/>
    <s v="BS000-CURRENT ASSETS"/>
    <s v="B1150-ACCOUNTS RECEIVABLE"/>
    <m/>
    <n v="0"/>
    <n v="0"/>
    <n v="0"/>
    <n v="0"/>
    <n v="0"/>
    <s v="N/A"/>
    <n v="0"/>
    <n v="0"/>
    <n v="0"/>
    <n v="0"/>
    <n v="0"/>
    <n v="0"/>
    <n v="0"/>
    <n v="0"/>
    <n v="0"/>
    <n v="0"/>
    <n v="0"/>
    <n v="0"/>
    <n v="0"/>
    <s v="RADIO COMM SRVS CIP FUND"/>
    <s v="Default"/>
    <s v="DEFAULT"/>
    <s v="Default"/>
  </r>
  <r>
    <s v="000003473"/>
    <s v="0000000"/>
    <x v="0"/>
    <s v="13101"/>
    <s v="0000000"/>
    <n v="2015"/>
    <x v="0"/>
    <s v="DUE FROM OTHER FUNDS"/>
    <s v="BS000-CURRENT ASSETS"/>
    <s v="B1310-DUE FROM OTHER FUNDS"/>
    <m/>
    <n v="0"/>
    <n v="0"/>
    <n v="-2228.58"/>
    <n v="0"/>
    <n v="2228.58"/>
    <s v="N/A"/>
    <n v="0"/>
    <n v="-2228.58"/>
    <n v="0"/>
    <n v="0"/>
    <n v="0"/>
    <n v="0"/>
    <n v="0"/>
    <n v="0"/>
    <n v="0"/>
    <n v="0"/>
    <n v="0"/>
    <n v="0"/>
    <n v="0"/>
    <s v="RADIO COMM SRVS CIP FUND"/>
    <s v="Default"/>
    <s v="DEFAULT"/>
    <s v="Default"/>
  </r>
  <r>
    <s v="000003473"/>
    <s v="0000000"/>
    <x v="0"/>
    <s v="13200"/>
    <s v="0000000"/>
    <n v="2015"/>
    <x v="0"/>
    <s v="INTERFUND LOANS RECEIVABLE"/>
    <s v="BS000-CURRENT ASSETS"/>
    <s v="B1310-DUE FROM OTHER FUNDS"/>
    <m/>
    <n v="0"/>
    <n v="0"/>
    <n v="-308148.42"/>
    <n v="0"/>
    <n v="308148.42"/>
    <s v="N/A"/>
    <n v="0"/>
    <n v="0"/>
    <n v="-308148.42"/>
    <n v="0"/>
    <n v="0"/>
    <n v="0"/>
    <n v="0"/>
    <n v="0"/>
    <n v="0"/>
    <n v="0"/>
    <n v="0"/>
    <n v="0"/>
    <n v="0"/>
    <s v="RADIO COMM SRVS CIP FUND"/>
    <s v="Default"/>
    <s v="DEFAULT"/>
    <s v="Default"/>
  </r>
  <r>
    <s v="000003473"/>
    <s v="0000000"/>
    <x v="0"/>
    <s v="15600"/>
    <s v="0000000"/>
    <n v="2015"/>
    <x v="0"/>
    <s v="ADVANCES TO OTHER FUNDS"/>
    <s v="BS000-CURRENT ASSETS"/>
    <s v="B1560-ADVANCES TO OTHER FUNDS"/>
    <m/>
    <n v="0"/>
    <n v="0"/>
    <n v="0"/>
    <n v="0"/>
    <n v="0"/>
    <s v="N/A"/>
    <n v="0"/>
    <n v="0"/>
    <n v="0"/>
    <n v="0"/>
    <n v="0"/>
    <n v="0"/>
    <n v="0"/>
    <n v="0"/>
    <n v="0"/>
    <n v="0"/>
    <n v="0"/>
    <n v="0"/>
    <n v="0"/>
    <s v="RADIO COMM SRVS CIP FUND"/>
    <s v="Default"/>
    <s v="DEFAULT"/>
    <s v="Default"/>
  </r>
  <r>
    <s v="000003473"/>
    <s v="0000000"/>
    <x v="0"/>
    <s v="16720"/>
    <s v="0000000"/>
    <n v="2015"/>
    <x v="0"/>
    <s v="FURNITURE, MACHINERY &amp; EQUIPMENT"/>
    <s v="BS160-CAPITAL ASSETS"/>
    <s v="B1670-EQUIPMENT"/>
    <m/>
    <n v="0"/>
    <n v="0"/>
    <n v="0"/>
    <n v="0"/>
    <n v="0"/>
    <s v="N/A"/>
    <n v="0"/>
    <n v="0"/>
    <n v="0"/>
    <n v="0"/>
    <n v="0"/>
    <n v="0"/>
    <n v="0"/>
    <n v="0"/>
    <n v="0"/>
    <n v="0"/>
    <n v="0"/>
    <n v="0"/>
    <n v="0"/>
    <s v="RADIO COMM SRVS CIP FUND"/>
    <s v="Default"/>
    <s v="DEFAULT"/>
    <s v="Default"/>
  </r>
  <r>
    <s v="000003473"/>
    <s v="0000000"/>
    <x v="0"/>
    <s v="16729"/>
    <s v="0000000"/>
    <n v="2015"/>
    <x v="0"/>
    <s v="EQUIPMENT ACCUM DEPRECIATION"/>
    <s v="BS160-CAPITAL ASSETS"/>
    <s v="B1670-EQUIPMENT"/>
    <m/>
    <n v="0"/>
    <n v="0"/>
    <n v="-2042.3700000000001"/>
    <n v="0"/>
    <n v="2042.3700000000001"/>
    <s v="N/A"/>
    <n v="-680.79"/>
    <n v="-680.79"/>
    <n v="-680.79"/>
    <n v="0"/>
    <n v="0"/>
    <n v="0"/>
    <n v="0"/>
    <n v="0"/>
    <n v="0"/>
    <n v="0"/>
    <n v="0"/>
    <n v="0"/>
    <n v="0"/>
    <s v="RADIO COMM SRVS CIP FUND"/>
    <s v="Default"/>
    <s v="DEFAULT"/>
    <s v="Default"/>
  </r>
  <r>
    <s v="000003473"/>
    <s v="0000000"/>
    <x v="0"/>
    <s v="16999"/>
    <s v="0000000"/>
    <n v="2015"/>
    <x v="0"/>
    <s v="FIXED ASSETS CLEARING  SYSTEM GENERATED"/>
    <s v="BS160-CAPITAL ASSETS"/>
    <s v="B1670-EQUIPMENT"/>
    <m/>
    <n v="0"/>
    <n v="0"/>
    <n v="0"/>
    <n v="0"/>
    <n v="0"/>
    <s v="N/A"/>
    <n v="0"/>
    <n v="0"/>
    <n v="0"/>
    <n v="0"/>
    <n v="0"/>
    <n v="0"/>
    <n v="0"/>
    <n v="0"/>
    <n v="0"/>
    <n v="0"/>
    <n v="0"/>
    <n v="0"/>
    <n v="0"/>
    <s v="RADIO COMM SRVS CIP FUND"/>
    <s v="Default"/>
    <s v="DEFAULT"/>
    <s v="Default"/>
  </r>
  <r>
    <s v="000003473"/>
    <s v="0000000"/>
    <x v="0"/>
    <s v="19904"/>
    <s v="0000000"/>
    <n v="2015"/>
    <x v="0"/>
    <s v="PAYROLL CONTROL"/>
    <s v="BS000-CURRENT ASSETS"/>
    <s v="B1990-CONTROL ACCOUNTS"/>
    <m/>
    <n v="0"/>
    <n v="0"/>
    <n v="34006.01"/>
    <n v="0"/>
    <n v="-34006.01"/>
    <s v="N/A"/>
    <n v="0"/>
    <n v="0"/>
    <n v="0"/>
    <n v="34006.01"/>
    <n v="0"/>
    <n v="0"/>
    <n v="0"/>
    <n v="0"/>
    <n v="0"/>
    <n v="0"/>
    <n v="0"/>
    <n v="0"/>
    <n v="0"/>
    <s v="RADIO COMM SRVS CIP FUND"/>
    <s v="Default"/>
    <s v="DEFAULT"/>
    <s v="Default"/>
  </r>
  <r>
    <s v="000003473"/>
    <s v="0000000"/>
    <x v="0"/>
    <s v="20200"/>
    <s v="0000000"/>
    <n v="2015"/>
    <x v="1"/>
    <s v="ACCOUNTS PAYABLE ORACLE"/>
    <s v="BS200-CURRENT LIABILITIES"/>
    <s v="B2020-ACCOUNTS PAYABLE"/>
    <m/>
    <n v="0"/>
    <n v="0"/>
    <n v="-287.62"/>
    <n v="0"/>
    <n v="287.62"/>
    <s v="N/A"/>
    <n v="0"/>
    <n v="0"/>
    <n v="0"/>
    <n v="-287.62"/>
    <n v="0"/>
    <n v="0"/>
    <n v="0"/>
    <n v="0"/>
    <n v="0"/>
    <n v="0"/>
    <n v="0"/>
    <n v="0"/>
    <n v="0"/>
    <s v="RADIO COMM SRVS CIP FUND"/>
    <s v="Default"/>
    <s v="DEFAULT"/>
    <s v="Default"/>
  </r>
  <r>
    <s v="000003473"/>
    <s v="0000000"/>
    <x v="0"/>
    <s v="20213"/>
    <s v="0000000"/>
    <n v="2015"/>
    <x v="1"/>
    <s v="PURCHASING RECEIPTS"/>
    <s v="BS200-CURRENT LIABILITIES"/>
    <s v="B2020-ACCOUNTS PAYABLE"/>
    <m/>
    <n v="0"/>
    <n v="0"/>
    <n v="0"/>
    <n v="0"/>
    <n v="0"/>
    <s v="N/A"/>
    <n v="0"/>
    <n v="-52582.65"/>
    <n v="52582.65"/>
    <n v="0"/>
    <n v="0"/>
    <n v="0"/>
    <n v="0"/>
    <n v="0"/>
    <n v="0"/>
    <n v="0"/>
    <n v="0"/>
    <n v="0"/>
    <n v="0"/>
    <s v="RADIO COMM SRVS CIP FUND"/>
    <s v="Default"/>
    <s v="DEFAULT"/>
    <s v="Default"/>
  </r>
  <r>
    <s v="000003473"/>
    <s v="0000000"/>
    <x v="0"/>
    <s v="20310"/>
    <s v="0000000"/>
    <n v="2015"/>
    <x v="1"/>
    <s v="ACCRUAL OFFSET"/>
    <s v="BS200-CURRENT LIABILITIES"/>
    <s v="B2020-ACCOUNTS PAYABLE"/>
    <m/>
    <n v="0"/>
    <n v="0"/>
    <n v="0"/>
    <n v="0"/>
    <n v="0"/>
    <s v="N/A"/>
    <n v="0"/>
    <n v="0"/>
    <n v="0"/>
    <n v="0"/>
    <n v="0"/>
    <n v="0"/>
    <n v="0"/>
    <n v="0"/>
    <n v="0"/>
    <n v="0"/>
    <n v="0"/>
    <n v="0"/>
    <n v="0"/>
    <s v="RADIO COMM SRVS CIP FUND"/>
    <s v="Default"/>
    <s v="DEFAULT"/>
    <s v="Default"/>
  </r>
  <r>
    <s v="000003473"/>
    <s v="0000000"/>
    <x v="0"/>
    <s v="20700"/>
    <s v="0000000"/>
    <n v="2015"/>
    <x v="1"/>
    <s v="DUE TO PAYROLL FUND"/>
    <s v="BS200-CURRENT LIABILITIES"/>
    <s v="B2070-DUE TO OTHER FUNDS"/>
    <m/>
    <n v="0"/>
    <n v="0"/>
    <n v="-34006.01"/>
    <n v="0"/>
    <n v="34006.01"/>
    <s v="N/A"/>
    <n v="-26961.03"/>
    <n v="0.01"/>
    <n v="-0.01"/>
    <n v="-7044.9800000000005"/>
    <n v="0"/>
    <n v="0"/>
    <n v="0"/>
    <n v="0"/>
    <n v="0"/>
    <n v="0"/>
    <n v="0"/>
    <n v="0"/>
    <n v="0"/>
    <s v="RADIO COMM SRVS CIP FUND"/>
    <s v="Default"/>
    <s v="DEFAULT"/>
    <s v="Default"/>
  </r>
  <r>
    <s v="000003473"/>
    <s v="0000000"/>
    <x v="0"/>
    <s v="21600"/>
    <s v="0000000"/>
    <n v="2015"/>
    <x v="1"/>
    <s v="WAGES PAYABLE"/>
    <s v="BS200-CURRENT LIABILITIES"/>
    <s v="B2160-WAGES PAYABLE"/>
    <m/>
    <n v="0"/>
    <n v="0"/>
    <n v="17147.05"/>
    <n v="0"/>
    <n v="-17147.05"/>
    <s v="N/A"/>
    <n v="17147.05"/>
    <n v="0"/>
    <n v="0"/>
    <n v="0"/>
    <n v="0"/>
    <n v="0"/>
    <n v="0"/>
    <n v="0"/>
    <n v="0"/>
    <n v="0"/>
    <n v="0"/>
    <n v="0"/>
    <n v="0"/>
    <s v="RADIO COMM SRVS CIP FUND"/>
    <s v="Default"/>
    <s v="DEFAULT"/>
    <s v="Default"/>
  </r>
  <r>
    <s v="000003473"/>
    <s v="0000000"/>
    <x v="0"/>
    <s v="21601"/>
    <s v="0000000"/>
    <n v="2015"/>
    <x v="1"/>
    <s v="WAGES PAYABLE MANUAL ENTRY"/>
    <s v="BS200-CURRENT LIABILITIES"/>
    <s v="B2160-WAGES PAYABLE"/>
    <m/>
    <n v="0"/>
    <n v="0"/>
    <n v="0"/>
    <n v="0"/>
    <n v="0"/>
    <s v="N/A"/>
    <n v="0"/>
    <n v="0"/>
    <n v="-5385"/>
    <n v="5385"/>
    <n v="0"/>
    <n v="0"/>
    <n v="0"/>
    <n v="0"/>
    <n v="0"/>
    <n v="0"/>
    <n v="0"/>
    <n v="0"/>
    <n v="0"/>
    <s v="RADIO COMM SRVS CIP FUND"/>
    <s v="Default"/>
    <s v="DEFAULT"/>
    <s v="Default"/>
  </r>
  <r>
    <s v="000003473"/>
    <s v="0000000"/>
    <x v="0"/>
    <s v="21800"/>
    <s v="0000000"/>
    <n v="2015"/>
    <x v="1"/>
    <s v="DEPOSITS"/>
    <s v="BS200-CURRENT LIABILITIES"/>
    <s v="B2180-DEPOSITS"/>
    <m/>
    <n v="0"/>
    <n v="0"/>
    <n v="0"/>
    <n v="0"/>
    <n v="0"/>
    <s v="N/A"/>
    <n v="0"/>
    <n v="0"/>
    <n v="0"/>
    <n v="0"/>
    <n v="0"/>
    <n v="0"/>
    <n v="0"/>
    <n v="0"/>
    <n v="0"/>
    <n v="0"/>
    <n v="0"/>
    <n v="0"/>
    <n v="0"/>
    <s v="RADIO COMM SRVS CIP FUND"/>
    <s v="Default"/>
    <s v="DEFAULT"/>
    <s v="Default"/>
  </r>
  <r>
    <s v="000003473"/>
    <s v="0000000"/>
    <x v="0"/>
    <s v="22340"/>
    <s v="0000000"/>
    <n v="2015"/>
    <x v="1"/>
    <s v="EXTERNAL BANK &amp; ESCROW RETENTION-CASH MGT/AP USE"/>
    <s v="BS200-CURRENT LIABILITIES"/>
    <s v="B2234-RETAINAGE PAYABLE"/>
    <m/>
    <n v="0"/>
    <n v="0"/>
    <n v="0"/>
    <n v="0"/>
    <n v="0"/>
    <s v="N/A"/>
    <n v="0"/>
    <n v="0"/>
    <n v="0"/>
    <n v="0"/>
    <n v="0"/>
    <n v="0"/>
    <n v="0"/>
    <n v="0"/>
    <n v="0"/>
    <n v="0"/>
    <n v="0"/>
    <n v="0"/>
    <n v="0"/>
    <s v="RADIO COMM SRVS CIP FUND"/>
    <s v="Default"/>
    <s v="DEFAULT"/>
    <s v="Default"/>
  </r>
  <r>
    <s v="000003473"/>
    <s v="0000000"/>
    <x v="0"/>
    <s v="22341"/>
    <s v="0000000"/>
    <n v="2015"/>
    <x v="2"/>
    <s v="DNU-IN-HOUSE RETENTION-AP ONLY"/>
    <s v="BS200-CURRENT LIABILITIES"/>
    <s v="B2234-RETAINAGE PAYABLE"/>
    <m/>
    <n v="0"/>
    <n v="0"/>
    <n v="0"/>
    <n v="0"/>
    <n v="0"/>
    <s v="N/A"/>
    <n v="0"/>
    <n v="0"/>
    <n v="0"/>
    <n v="0"/>
    <n v="0"/>
    <n v="0"/>
    <n v="0"/>
    <n v="0"/>
    <n v="0"/>
    <n v="0"/>
    <n v="0"/>
    <n v="0"/>
    <n v="0"/>
    <s v="RADIO COMM SRVS CIP FUND"/>
    <s v="Default"/>
    <s v="DEFAULT"/>
    <s v="Default"/>
  </r>
  <r>
    <s v="000003473"/>
    <s v="0000000"/>
    <x v="0"/>
    <s v="22342"/>
    <s v="0000000"/>
    <n v="2015"/>
    <x v="1"/>
    <s v="IN-HOUSE RETENTION-AP ONLY"/>
    <s v="BS200-CURRENT LIABILITIES"/>
    <s v="B2234-RETAINAGE PAYABLE"/>
    <m/>
    <n v="0"/>
    <n v="0"/>
    <n v="0"/>
    <n v="0"/>
    <n v="0"/>
    <s v="N/A"/>
    <n v="0"/>
    <n v="0"/>
    <n v="0"/>
    <n v="0"/>
    <n v="0"/>
    <n v="0"/>
    <n v="0"/>
    <n v="0"/>
    <n v="0"/>
    <n v="0"/>
    <n v="0"/>
    <n v="0"/>
    <n v="0"/>
    <s v="RADIO COMM SRVS CIP FUND"/>
    <s v="Default"/>
    <s v="DEFAULT"/>
    <s v="Default"/>
  </r>
  <r>
    <s v="000003473"/>
    <s v="0000000"/>
    <x v="0"/>
    <s v="24300"/>
    <s v="0000000"/>
    <n v="2015"/>
    <x v="1"/>
    <s v="RESERVE ENCUMBRANCES"/>
    <s v="BS250-NET ASSETS RESERVES"/>
    <s v="B2430-RESERVES"/>
    <m/>
    <n v="0"/>
    <n v="0"/>
    <n v="0"/>
    <n v="0"/>
    <n v="0"/>
    <s v="N/A"/>
    <n v="0"/>
    <n v="0"/>
    <n v="0"/>
    <n v="0"/>
    <n v="0"/>
    <n v="0"/>
    <n v="0"/>
    <n v="0"/>
    <n v="0"/>
    <n v="0"/>
    <n v="0"/>
    <n v="0"/>
    <n v="0"/>
    <s v="RADIO COMM SRVS CIP FUND"/>
    <s v="Default"/>
    <s v="DEFAULT"/>
    <s v="Default"/>
  </r>
  <r>
    <s v="000003473"/>
    <s v="0000000"/>
    <x v="0"/>
    <s v="27100"/>
    <s v="0000000"/>
    <n v="2015"/>
    <x v="3"/>
    <s v="FUND BALANCE"/>
    <s v="BS260-NET ASSETS/FUND BALANCE"/>
    <s v="B2710-FUND BALANCE"/>
    <m/>
    <n v="0"/>
    <n v="0"/>
    <n v="0"/>
    <n v="0"/>
    <n v="0"/>
    <s v="N/A"/>
    <n v="0"/>
    <n v="0"/>
    <n v="0"/>
    <n v="0"/>
    <n v="0"/>
    <n v="0"/>
    <n v="0"/>
    <n v="0"/>
    <n v="0"/>
    <n v="0"/>
    <n v="0"/>
    <n v="0"/>
    <n v="0"/>
    <s v="RADIO COMM SRVS CIP FUND"/>
    <s v="Default"/>
    <s v="DEFAULT"/>
    <s v="Default"/>
  </r>
  <r>
    <s v="000003473"/>
    <s v="0000000"/>
    <x v="0"/>
    <s v="27200"/>
    <s v="0000000"/>
    <n v="2015"/>
    <x v="3"/>
    <s v="FUND BALANCE/NET POSITION"/>
    <s v="BS260-NET ASSETS/FUND BALANCE"/>
    <s v="B2720-RETAINED EARNINGS"/>
    <m/>
    <n v="0"/>
    <n v="0"/>
    <n v="0"/>
    <n v="0"/>
    <n v="0"/>
    <s v="N/A"/>
    <n v="0"/>
    <n v="0"/>
    <n v="0"/>
    <n v="0"/>
    <n v="0"/>
    <n v="0"/>
    <n v="0"/>
    <n v="0"/>
    <n v="0"/>
    <n v="0"/>
    <n v="0"/>
    <n v="0"/>
    <n v="0"/>
    <s v="RADIO COMM SRVS CIP FUND"/>
    <s v="Default"/>
    <s v="DEFAULT"/>
    <s v="Default"/>
  </r>
  <r>
    <s v="000003473"/>
    <s v="0000000"/>
    <x v="1"/>
    <s v="34281"/>
    <s v="0000000"/>
    <n v="2015"/>
    <x v="4"/>
    <s v="RESERVE RADIO INFRASTRUCTURE"/>
    <s v="R3000-REVENUE"/>
    <s v="R3400-CHARGE FOR SERVICES"/>
    <m/>
    <n v="0"/>
    <n v="0"/>
    <n v="0"/>
    <n v="0"/>
    <n v="0"/>
    <s v="N/A"/>
    <n v="0"/>
    <n v="0"/>
    <n v="0"/>
    <n v="0"/>
    <n v="0"/>
    <n v="0"/>
    <n v="0"/>
    <n v="0"/>
    <n v="0"/>
    <n v="0"/>
    <n v="0"/>
    <n v="0"/>
    <n v="0"/>
    <s v="RADIO COMM SRVS CIP FUND"/>
    <s v="Default"/>
    <s v="RADIO COMM INFRASTRCTR RV"/>
    <s v="Default"/>
  </r>
  <r>
    <s v="000003473"/>
    <s v="0000000"/>
    <x v="1"/>
    <s v="36111"/>
    <s v="0000000"/>
    <n v="2015"/>
    <x v="4"/>
    <s v="INVESTMENT INTEREST GROSS"/>
    <s v="R3000-REVENUE"/>
    <s v="R3600-MISCELLANEOUS REVENUE"/>
    <m/>
    <n v="0"/>
    <n v="0"/>
    <n v="-7728.2300000000005"/>
    <n v="0"/>
    <n v="7728.2300000000005"/>
    <s v="N/A"/>
    <n v="-2375.82"/>
    <n v="-49.800000000000004"/>
    <n v="-2794.65"/>
    <n v="-2507.96"/>
    <n v="0"/>
    <n v="0"/>
    <n v="0"/>
    <n v="0"/>
    <n v="0"/>
    <n v="0"/>
    <n v="0"/>
    <n v="0"/>
    <n v="0"/>
    <s v="RADIO COMM SRVS CIP FUND"/>
    <s v="Default"/>
    <s v="RADIO COMM INFRASTRCTR RV"/>
    <s v="Default"/>
  </r>
  <r>
    <s v="000003473"/>
    <s v="0000000"/>
    <x v="1"/>
    <s v="36117"/>
    <s v="0000000"/>
    <n v="2015"/>
    <x v="4"/>
    <s v="CASH MANAGEMENT SVCS FEE"/>
    <s v="R3000-REVENUE"/>
    <s v="R3600-MISCELLANEOUS REVENUE"/>
    <m/>
    <n v="0"/>
    <n v="0"/>
    <n v="109.54"/>
    <n v="0"/>
    <n v="-109.54"/>
    <s v="N/A"/>
    <n v="35.63"/>
    <n v="0.76"/>
    <n v="35.51"/>
    <n v="37.64"/>
    <n v="0"/>
    <n v="0"/>
    <n v="0"/>
    <n v="0"/>
    <n v="0"/>
    <n v="0"/>
    <n v="0"/>
    <n v="0"/>
    <n v="0"/>
    <s v="RADIO COMM SRVS CIP FUND"/>
    <s v="Default"/>
    <s v="RADIO COMM INFRASTRCTR RV"/>
    <s v="Default"/>
  </r>
  <r>
    <s v="000003473"/>
    <s v="0000000"/>
    <x v="1"/>
    <s v="36118"/>
    <s v="0000000"/>
    <n v="2015"/>
    <x v="4"/>
    <s v="INVEST SERVICE FEE POOL"/>
    <s v="R3000-REVENUE"/>
    <s v="R3600-MISCELLANEOUS REVENUE"/>
    <m/>
    <n v="0"/>
    <n v="0"/>
    <n v="319.08"/>
    <n v="0"/>
    <n v="-319.08"/>
    <s v="N/A"/>
    <n v="111.61"/>
    <n v="-0.9400000000000001"/>
    <n v="99.51"/>
    <n v="108.9"/>
    <n v="0"/>
    <n v="0"/>
    <n v="0"/>
    <n v="0"/>
    <n v="0"/>
    <n v="0"/>
    <n v="0"/>
    <n v="0"/>
    <n v="0"/>
    <s v="RADIO COMM SRVS CIP FUND"/>
    <s v="Default"/>
    <s v="RADIO COMM INFRASTRCTR RV"/>
    <s v="Default"/>
  </r>
  <r>
    <s v="000003473"/>
    <s v="0000000"/>
    <x v="1"/>
    <s v="36129"/>
    <s v="0000000"/>
    <n v="2015"/>
    <x v="4"/>
    <s v="REALIZED LOSS-IMPAIRINV"/>
    <s v="R3000-REVENUE"/>
    <s v="R3600-MISCELLANEOUS REVENUE"/>
    <m/>
    <n v="0"/>
    <n v="0"/>
    <n v="0"/>
    <n v="0"/>
    <n v="0"/>
    <s v="N/A"/>
    <n v="0"/>
    <n v="0"/>
    <n v="0"/>
    <n v="0"/>
    <n v="0"/>
    <n v="0"/>
    <n v="0"/>
    <n v="0"/>
    <n v="0"/>
    <n v="0"/>
    <n v="0"/>
    <n v="0"/>
    <n v="0"/>
    <s v="RADIO COMM SRVS CIP FUND"/>
    <s v="Default"/>
    <s v="RADIO COMM INFRASTRCTR RV"/>
    <s v="Default"/>
  </r>
  <r>
    <s v="000003473"/>
    <s v="0000000"/>
    <x v="1"/>
    <s v="36131"/>
    <s v="0000000"/>
    <n v="2015"/>
    <x v="4"/>
    <s v="REALIZED GAIN LOSS INVEST"/>
    <s v="R3000-REVENUE"/>
    <s v="R3600-MISCELLANEOUS REVENUE"/>
    <m/>
    <n v="0"/>
    <n v="0"/>
    <n v="0"/>
    <n v="0"/>
    <n v="0"/>
    <s v="N/A"/>
    <n v="0"/>
    <n v="0"/>
    <n v="0"/>
    <n v="0"/>
    <n v="0"/>
    <n v="0"/>
    <n v="0"/>
    <n v="0"/>
    <n v="0"/>
    <n v="0"/>
    <n v="0"/>
    <n v="0"/>
    <n v="0"/>
    <s v="RADIO COMM SRVS CIP FUND"/>
    <s v="Default"/>
    <s v="RADIO COMM INFRASTRCTR RV"/>
    <s v="Default"/>
  </r>
  <r>
    <s v="000003473"/>
    <s v="0000000"/>
    <x v="1"/>
    <s v="36134"/>
    <s v="0000000"/>
    <n v="2015"/>
    <x v="4"/>
    <s v="UNREALIZED LOSS IMPAIRED INVESTMENT"/>
    <s v="R3000-REVENUE"/>
    <s v="R3600-MISCELLANEOUS REVENUE"/>
    <m/>
    <n v="0"/>
    <n v="0"/>
    <n v="-4651.93"/>
    <n v="0"/>
    <n v="4651.93"/>
    <s v="N/A"/>
    <n v="0"/>
    <n v="0"/>
    <n v="0"/>
    <n v="-4651.93"/>
    <n v="0"/>
    <n v="0"/>
    <n v="0"/>
    <n v="0"/>
    <n v="0"/>
    <n v="0"/>
    <n v="0"/>
    <n v="0"/>
    <n v="0"/>
    <s v="RADIO COMM SRVS CIP FUND"/>
    <s v="Default"/>
    <s v="RADIO COMM INFRASTRCTR RV"/>
    <s v="Default"/>
  </r>
  <r>
    <s v="000003473"/>
    <s v="0000000"/>
    <x v="1"/>
    <s v="36940"/>
    <s v="0000000"/>
    <n v="2015"/>
    <x v="4"/>
    <s v="JUDGMENTS SETTLEMENTS"/>
    <s v="R3000-REVENUE"/>
    <s v="R3600-MISCELLANEOUS REVENUE"/>
    <m/>
    <n v="0"/>
    <n v="0"/>
    <n v="0"/>
    <n v="0"/>
    <n v="0"/>
    <s v="N/A"/>
    <n v="0"/>
    <n v="0"/>
    <n v="0"/>
    <n v="0"/>
    <n v="0"/>
    <n v="0"/>
    <n v="0"/>
    <n v="0"/>
    <n v="0"/>
    <n v="0"/>
    <n v="0"/>
    <n v="0"/>
    <n v="0"/>
    <s v="RADIO COMM SRVS CIP FUND"/>
    <s v="Default"/>
    <s v="RADIO COMM INFRASTRCTR RV"/>
    <s v="Default"/>
  </r>
  <r>
    <s v="000003473"/>
    <s v="0000000"/>
    <x v="1"/>
    <s v="36994"/>
    <s v="0000000"/>
    <n v="2015"/>
    <x v="4"/>
    <s v="IMMATL PRIOR YEAR CORRECT"/>
    <s v="R3000-REVENUE"/>
    <s v="R3600-MISCELLANEOUS REVENUE"/>
    <m/>
    <n v="0"/>
    <n v="0"/>
    <n v="0"/>
    <n v="0"/>
    <n v="0"/>
    <s v="N/A"/>
    <n v="0"/>
    <n v="0"/>
    <n v="0"/>
    <n v="0"/>
    <n v="0"/>
    <n v="0"/>
    <n v="0"/>
    <n v="0"/>
    <n v="0"/>
    <n v="0"/>
    <n v="0"/>
    <n v="0"/>
    <n v="0"/>
    <s v="RADIO COMM SRVS CIP FUND"/>
    <s v="Default"/>
    <s v="RADIO COMM INFRASTRCTR RV"/>
    <s v="Default"/>
  </r>
  <r>
    <s v="000003473"/>
    <s v="0000000"/>
    <x v="1"/>
    <s v="36999"/>
    <s v="0000000"/>
    <n v="2015"/>
    <x v="4"/>
    <s v="OTHER MISC REVENUE"/>
    <s v="R3000-REVENUE"/>
    <s v="R3600-MISCELLANEOUS REVENUE"/>
    <m/>
    <n v="0"/>
    <n v="0"/>
    <n v="0"/>
    <n v="0"/>
    <n v="0"/>
    <s v="N/A"/>
    <n v="0"/>
    <n v="0"/>
    <n v="0"/>
    <n v="0"/>
    <n v="0"/>
    <n v="0"/>
    <n v="0"/>
    <n v="0"/>
    <n v="0"/>
    <n v="0"/>
    <n v="0"/>
    <n v="0"/>
    <n v="0"/>
    <s v="RADIO COMM SRVS CIP FUND"/>
    <s v="Default"/>
    <s v="RADIO COMM INFRASTRCTR RV"/>
    <s v="Default"/>
  </r>
  <r>
    <s v="000003473"/>
    <s v="0000000"/>
    <x v="1"/>
    <s v="39796"/>
    <s v="0000000"/>
    <n v="2015"/>
    <x v="4"/>
    <s v="CONTRIB OTHER FUNDS"/>
    <s v="R3000-REVENUE"/>
    <s v="R3900-OTHER FINANCING SOURCES"/>
    <m/>
    <n v="0"/>
    <n v="0"/>
    <n v="0"/>
    <n v="0"/>
    <n v="0"/>
    <s v="N/A"/>
    <n v="0"/>
    <n v="0"/>
    <n v="0"/>
    <n v="0"/>
    <n v="0"/>
    <n v="0"/>
    <n v="0"/>
    <n v="0"/>
    <n v="0"/>
    <n v="0"/>
    <n v="0"/>
    <n v="0"/>
    <n v="0"/>
    <s v="RADIO COMM SRVS CIP FUND"/>
    <s v="Default"/>
    <s v="RADIO COMM INFRASTRCTR RV"/>
    <s v="Default"/>
  </r>
  <r>
    <s v="000003473"/>
    <s v="0000000"/>
    <x v="1"/>
    <s v="44135"/>
    <s v="0000000"/>
    <n v="2015"/>
    <x v="4"/>
    <s v="RESERVE RADIO INFRASTRUCT"/>
    <s v="R3000-REVENUE"/>
    <s v="R3400-CHARGE FOR SERVICES"/>
    <m/>
    <n v="0"/>
    <n v="0"/>
    <n v="-81336"/>
    <n v="0"/>
    <n v="81336"/>
    <s v="N/A"/>
    <n v="-27136"/>
    <n v="-27096"/>
    <n v="-27104"/>
    <n v="0"/>
    <n v="0"/>
    <n v="0"/>
    <n v="0"/>
    <n v="0"/>
    <n v="0"/>
    <n v="0"/>
    <n v="0"/>
    <n v="0"/>
    <n v="0"/>
    <s v="RADIO COMM SRVS CIP FUND"/>
    <s v="Default"/>
    <s v="RADIO COMM INFRASTRCTR RV"/>
    <s v="Default"/>
  </r>
  <r>
    <s v="000003473"/>
    <s v="0000000"/>
    <x v="1"/>
    <s v="51115"/>
    <s v="0000000"/>
    <n v="2015"/>
    <x v="2"/>
    <s v="LABOR ACCRUAL ADJ GL ONLY"/>
    <s v="50000-PROGRAM EXPENDITURE BUDGET"/>
    <s v="51000-WAGES AND BENEFITS"/>
    <s v="51100-SALARIES/WAGES"/>
    <n v="0"/>
    <n v="0"/>
    <n v="0"/>
    <n v="0"/>
    <n v="0"/>
    <s v="N/A"/>
    <n v="0"/>
    <n v="0"/>
    <n v="4608"/>
    <n v="-4608"/>
    <n v="0"/>
    <n v="0"/>
    <n v="0"/>
    <n v="0"/>
    <n v="0"/>
    <n v="0"/>
    <n v="0"/>
    <n v="0"/>
    <n v="0"/>
    <s v="RADIO COMM SRVS CIP FUND"/>
    <s v="Default"/>
    <s v="RADIO COMM INFRASTRCTR RV"/>
    <s v="Default"/>
  </r>
  <r>
    <s v="000003473"/>
    <s v="0000000"/>
    <x v="1"/>
    <s v="51392"/>
    <s v="0000000"/>
    <n v="2015"/>
    <x v="2"/>
    <s v="BENEFIT ACCRUAL ADJ GL ONLY"/>
    <s v="50000-PROGRAM EXPENDITURE BUDGET"/>
    <s v="51000-WAGES AND BENEFITS"/>
    <s v="51300-PERSONNEL BENEFITS"/>
    <n v="0"/>
    <n v="0"/>
    <n v="0"/>
    <n v="0"/>
    <n v="0"/>
    <s v="N/A"/>
    <n v="0"/>
    <n v="0"/>
    <n v="777"/>
    <n v="-777"/>
    <n v="0"/>
    <n v="0"/>
    <n v="0"/>
    <n v="0"/>
    <n v="0"/>
    <n v="0"/>
    <n v="0"/>
    <n v="0"/>
    <n v="0"/>
    <s v="RADIO COMM SRVS CIP FUND"/>
    <s v="Default"/>
    <s v="RADIO COMM INFRASTRCTR RV"/>
    <s v="Default"/>
  </r>
  <r>
    <s v="000003473"/>
    <s v="0000000"/>
    <x v="2"/>
    <s v="10490"/>
    <s v="0000000"/>
    <n v="2015"/>
    <x v="0"/>
    <s v="CASH POOL FMV GAAP ADJUSTMENTS"/>
    <s v="BS000-CURRENT ASSETS"/>
    <s v="B1000-CASH"/>
    <m/>
    <n v="0"/>
    <n v="0"/>
    <n v="1000"/>
    <n v="0"/>
    <n v="-1000"/>
    <s v="N/A"/>
    <n v="0"/>
    <n v="0"/>
    <n v="0"/>
    <n v="1000"/>
    <n v="0"/>
    <n v="0"/>
    <n v="0"/>
    <n v="0"/>
    <n v="0"/>
    <n v="0"/>
    <n v="0"/>
    <n v="0"/>
    <n v="0"/>
    <s v="RADIO COMM SRVS CIP FUND"/>
    <s v="Default"/>
    <s v="GAAP ADJUSTMENTS"/>
    <s v="Default"/>
  </r>
  <r>
    <s v="000003473"/>
    <s v="0000000"/>
    <x v="2"/>
    <s v="27200"/>
    <s v="0000000"/>
    <n v="2015"/>
    <x v="3"/>
    <s v="FUND BALANCE/NET POSITION"/>
    <s v="BS260-NET ASSETS/FUND BALANCE"/>
    <s v="B2720-RETAINED EARNINGS"/>
    <m/>
    <n v="0"/>
    <n v="0"/>
    <n v="0"/>
    <n v="0"/>
    <n v="0"/>
    <s v="N/A"/>
    <n v="0"/>
    <n v="0"/>
    <n v="0"/>
    <n v="0"/>
    <n v="0"/>
    <n v="0"/>
    <n v="0"/>
    <n v="0"/>
    <n v="0"/>
    <n v="0"/>
    <n v="0"/>
    <n v="0"/>
    <n v="0"/>
    <s v="RADIO COMM SRVS CIP FUND"/>
    <s v="Default"/>
    <s v="GAAP ADJUSTMENTS"/>
    <s v="Default"/>
  </r>
  <r>
    <s v="000003473"/>
    <s v="0000000"/>
    <x v="2"/>
    <s v="36132"/>
    <s v="0000000"/>
    <n v="2015"/>
    <x v="4"/>
    <s v="UNREALIZED GAIN LOSS INVEST"/>
    <s v="R3000-REVENUE"/>
    <s v="R3600-MISCELLANEOUS REVENUE"/>
    <m/>
    <n v="0"/>
    <n v="0"/>
    <n v="-1000"/>
    <n v="0"/>
    <n v="1000"/>
    <s v="N/A"/>
    <n v="0"/>
    <n v="0"/>
    <n v="0"/>
    <n v="-1000"/>
    <n v="0"/>
    <n v="0"/>
    <n v="0"/>
    <n v="0"/>
    <n v="0"/>
    <n v="0"/>
    <n v="0"/>
    <n v="0"/>
    <n v="0"/>
    <s v="RADIO COMM SRVS CIP FUND"/>
    <s v="Default"/>
    <s v="GAAP ADJUSTMENTS"/>
    <s v="Default"/>
  </r>
  <r>
    <s v="000003473"/>
    <s v="0000000"/>
    <x v="2"/>
    <s v="39796"/>
    <s v="0000000"/>
    <n v="2015"/>
    <x v="4"/>
    <s v="CONTRIB OTHER FUNDS"/>
    <s v="R3000-REVENUE"/>
    <s v="R3900-OTHER FINANCING SOURCES"/>
    <m/>
    <n v="0"/>
    <n v="0"/>
    <n v="0"/>
    <n v="0"/>
    <n v="0"/>
    <s v="N/A"/>
    <n v="0"/>
    <n v="0"/>
    <n v="0"/>
    <n v="0"/>
    <n v="0"/>
    <n v="0"/>
    <n v="0"/>
    <n v="0"/>
    <n v="0"/>
    <n v="0"/>
    <n v="0"/>
    <n v="0"/>
    <n v="0"/>
    <s v="RADIO COMM SRVS CIP FUND"/>
    <s v="Default"/>
    <s v="GAAP ADJUSTMENTS"/>
    <s v="Default"/>
  </r>
  <r>
    <s v="000003473"/>
    <s v="0000000"/>
    <x v="2"/>
    <s v="59091"/>
    <s v="0000000"/>
    <n v="2015"/>
    <x v="2"/>
    <s v="DEPRECIATION"/>
    <s v="50000-PROGRAM EXPENDITURE BUDGET"/>
    <s v="59000-EXTRAORDINARY EXPENSES"/>
    <m/>
    <n v="0"/>
    <n v="0"/>
    <n v="0"/>
    <n v="0"/>
    <n v="0"/>
    <s v="N/A"/>
    <n v="0"/>
    <n v="0"/>
    <n v="0"/>
    <n v="0"/>
    <n v="0"/>
    <n v="0"/>
    <n v="0"/>
    <n v="0"/>
    <n v="0"/>
    <n v="0"/>
    <n v="0"/>
    <n v="0"/>
    <n v="0"/>
    <s v="RADIO COMM SRVS CIP FUND"/>
    <s v="Default"/>
    <s v="GAAP ADJUSTMENTS"/>
    <s v="Default"/>
  </r>
  <r>
    <s v="000003473"/>
    <s v="0000000"/>
    <x v="2"/>
    <s v="59091"/>
    <s v="5188000"/>
    <n v="2015"/>
    <x v="2"/>
    <s v="DEPRECIATION"/>
    <s v="50000-PROGRAM EXPENDITURE BUDGET"/>
    <s v="59000-EXTRAORDINARY EXPENSES"/>
    <m/>
    <n v="0"/>
    <n v="0"/>
    <n v="2042.3700000000001"/>
    <n v="0"/>
    <n v="-2042.3700000000001"/>
    <s v="N/A"/>
    <n v="680.79"/>
    <n v="680.79"/>
    <n v="680.79"/>
    <n v="0"/>
    <n v="0"/>
    <n v="0"/>
    <n v="0"/>
    <n v="0"/>
    <n v="0"/>
    <n v="0"/>
    <n v="0"/>
    <n v="0"/>
    <n v="0"/>
    <s v="RADIO COMM SRVS CIP FUND"/>
    <s v="Default"/>
    <s v="GAAP ADJUSTMENTS"/>
    <s v="DATA PROCESSING"/>
  </r>
  <r>
    <s v="000003473"/>
    <s v="0000000"/>
    <x v="2"/>
    <s v="59091"/>
    <s v="5188800"/>
    <n v="2015"/>
    <x v="2"/>
    <s v="DEPRECIATION"/>
    <s v="50000-PROGRAM EXPENDITURE BUDGET"/>
    <s v="59000-EXTRAORDINARY EXPENSES"/>
    <m/>
    <n v="0"/>
    <n v="0"/>
    <n v="0"/>
    <n v="0"/>
    <n v="0"/>
    <s v="N/A"/>
    <n v="0"/>
    <n v="0"/>
    <n v="0"/>
    <n v="0"/>
    <n v="0"/>
    <n v="0"/>
    <n v="0"/>
    <n v="0"/>
    <n v="0"/>
    <n v="0"/>
    <n v="0"/>
    <n v="0"/>
    <n v="0"/>
    <s v="RADIO COMM SRVS CIP FUND"/>
    <s v="Default"/>
    <s v="GAAP ADJUSTMENTS"/>
    <s v="INFORMATION TECHNOLOGY: OPERATIONS-GENERAL"/>
  </r>
  <r>
    <s v="000003473"/>
    <s v="1045836"/>
    <x v="3"/>
    <s v="34281"/>
    <s v="0000000"/>
    <n v="2015"/>
    <x v="4"/>
    <s v="RESERVE RADIO INFRASTRUCTURE"/>
    <s v="R3000-REVENUE"/>
    <s v="R3400-CHARGE FOR SERVICES"/>
    <m/>
    <n v="0"/>
    <n v="0"/>
    <n v="0"/>
    <n v="0"/>
    <n v="0"/>
    <s v="N/A"/>
    <n v="0"/>
    <n v="0"/>
    <n v="0"/>
    <n v="0"/>
    <n v="0"/>
    <n v="0"/>
    <n v="0"/>
    <n v="0"/>
    <n v="0"/>
    <n v="0"/>
    <n v="0"/>
    <n v="0"/>
    <n v="0"/>
    <s v="RADIO COMM SRVS CIP FUND"/>
    <s v="213002 ADMIN DEFAULT"/>
    <s v="RADIO INF EQUIP  RSRVS"/>
    <s v="Default"/>
  </r>
  <r>
    <s v="000003473"/>
    <s v="1045836"/>
    <x v="1"/>
    <s v="34281"/>
    <s v="0000000"/>
    <n v="2015"/>
    <x v="4"/>
    <s v="RESERVE RADIO INFRASTRUCTURE"/>
    <s v="R3000-REVENUE"/>
    <s v="R3400-CHARGE FOR SERVICES"/>
    <m/>
    <n v="0"/>
    <n v="0"/>
    <n v="0"/>
    <n v="0"/>
    <n v="0"/>
    <s v="N/A"/>
    <n v="0"/>
    <n v="0"/>
    <n v="0"/>
    <n v="0"/>
    <n v="0"/>
    <n v="0"/>
    <n v="0"/>
    <n v="0"/>
    <n v="0"/>
    <n v="0"/>
    <n v="0"/>
    <n v="0"/>
    <n v="0"/>
    <s v="RADIO COMM SRVS CIP FUND"/>
    <s v="213002 ADMIN DEFAULT"/>
    <s v="RADIO COMM INFRASTRCTR RV"/>
    <s v="Default"/>
  </r>
  <r>
    <s v="000003473"/>
    <s v="1047310"/>
    <x v="0"/>
    <s v="16900"/>
    <s v="0000000"/>
    <n v="2015"/>
    <x v="0"/>
    <s v="CONSTRUCTION WORK IN PROGRESS CWIP"/>
    <s v="BS160-CAPITAL ASSETS"/>
    <s v="B1690-CWIP"/>
    <m/>
    <n v="0"/>
    <n v="0"/>
    <n v="0"/>
    <n v="0"/>
    <n v="0"/>
    <s v="N/A"/>
    <n v="0"/>
    <n v="0"/>
    <n v="0"/>
    <n v="0"/>
    <n v="0"/>
    <n v="0"/>
    <n v="0"/>
    <n v="0"/>
    <n v="0"/>
    <n v="0"/>
    <n v="0"/>
    <n v="0"/>
    <n v="0"/>
    <s v="RADIO COMM SRVS CIP FUND"/>
    <s v="KCIT REGIONAL 800 MHZ TRUNKED"/>
    <s v="DEFAULT"/>
    <s v="Default"/>
  </r>
  <r>
    <s v="000003473"/>
    <s v="1047310"/>
    <x v="1"/>
    <s v="53311"/>
    <s v="5188000"/>
    <n v="2015"/>
    <x v="2"/>
    <s v="TRAVEL SUBSISTENCE OUT OF STATE"/>
    <s v="50000-PROGRAM EXPENDITURE BUDGET"/>
    <s v="53000-SERVICES-OTHER CHARGES"/>
    <m/>
    <n v="0"/>
    <n v="0"/>
    <n v="0"/>
    <n v="0"/>
    <n v="0"/>
    <s v="N/A"/>
    <n v="0"/>
    <n v="0"/>
    <n v="0"/>
    <n v="0"/>
    <n v="0"/>
    <n v="0"/>
    <n v="0"/>
    <n v="0"/>
    <n v="0"/>
    <n v="0"/>
    <n v="0"/>
    <n v="0"/>
    <n v="0"/>
    <s v="RADIO COMM SRVS CIP FUND"/>
    <s v="KCIT REGIONAL 800 MHZ TRUNKED"/>
    <s v="RADIO COMM INFRASTRCTR RV"/>
    <s v="DATA PROCESSING"/>
  </r>
  <r>
    <s v="000003473"/>
    <s v="1047310"/>
    <x v="1"/>
    <s v="53330"/>
    <s v="5188000"/>
    <n v="2015"/>
    <x v="2"/>
    <s v="PURCHASED TRANSPORTATION"/>
    <s v="50000-PROGRAM EXPENDITURE BUDGET"/>
    <s v="53000-SERVICES-OTHER CHARGES"/>
    <m/>
    <n v="0"/>
    <n v="0"/>
    <n v="0"/>
    <n v="0"/>
    <n v="0"/>
    <s v="N/A"/>
    <n v="0"/>
    <n v="0"/>
    <n v="0"/>
    <n v="0"/>
    <n v="0"/>
    <n v="0"/>
    <n v="0"/>
    <n v="0"/>
    <n v="0"/>
    <n v="0"/>
    <n v="0"/>
    <n v="0"/>
    <n v="0"/>
    <s v="RADIO COMM SRVS CIP FUND"/>
    <s v="KCIT REGIONAL 800 MHZ TRUNKED"/>
    <s v="RADIO COMM INFRASTRCTR RV"/>
    <s v="DATA PROCESSING"/>
  </r>
  <r>
    <s v="000003473"/>
    <s v="1047311"/>
    <x v="0"/>
    <s v="11530"/>
    <s v="0000000"/>
    <n v="2015"/>
    <x v="0"/>
    <s v="UNBILLED RECEIVABLES"/>
    <s v="BS000-CURRENT ASSETS"/>
    <s v="B1150-ACCOUNTS RECEIVABLE"/>
    <m/>
    <n v="0"/>
    <n v="0"/>
    <n v="0"/>
    <n v="0"/>
    <n v="0"/>
    <s v="N/A"/>
    <n v="0"/>
    <n v="0"/>
    <n v="0"/>
    <n v="0"/>
    <n v="0"/>
    <n v="0"/>
    <n v="0"/>
    <n v="0"/>
    <n v="0"/>
    <n v="0"/>
    <n v="0"/>
    <n v="0"/>
    <n v="0"/>
    <s v="RADIO COMM SRVS CIP FUND"/>
    <s v="KCIT EMER RADIO EQ REPLACE ASM"/>
    <s v="DEFAULT"/>
    <s v="Default"/>
  </r>
  <r>
    <s v="000003473"/>
    <s v="1047311"/>
    <x v="0"/>
    <s v="16900"/>
    <s v="0000000"/>
    <n v="2015"/>
    <x v="0"/>
    <s v="CONSTRUCTION WORK IN PROGRESS CWIP"/>
    <s v="BS160-CAPITAL ASSETS"/>
    <s v="B1690-CWIP"/>
    <m/>
    <n v="0"/>
    <n v="0"/>
    <n v="0"/>
    <n v="0"/>
    <n v="0"/>
    <s v="N/A"/>
    <n v="0"/>
    <n v="0"/>
    <n v="0"/>
    <n v="0"/>
    <n v="0"/>
    <n v="0"/>
    <n v="0"/>
    <n v="0"/>
    <n v="0"/>
    <n v="0"/>
    <n v="0"/>
    <n v="0"/>
    <n v="0"/>
    <s v="RADIO COMM SRVS CIP FUND"/>
    <s v="KCIT EMER RADIO EQ REPLACE ASM"/>
    <s v="DEFAULT"/>
    <s v="Default"/>
  </r>
  <r>
    <s v="000003473"/>
    <s v="1047311"/>
    <x v="0"/>
    <s v="22258"/>
    <s v="0000000"/>
    <n v="2015"/>
    <x v="1"/>
    <s v="DEFERRED ACCT REC 11503"/>
    <s v="BS200-CURRENT LIABILITIES"/>
    <s v="B2220-DEFERRED REVENUES"/>
    <m/>
    <n v="0"/>
    <n v="0"/>
    <n v="0"/>
    <n v="0"/>
    <n v="0"/>
    <s v="N/A"/>
    <n v="0"/>
    <n v="0"/>
    <n v="0"/>
    <n v="0"/>
    <n v="0"/>
    <n v="0"/>
    <n v="0"/>
    <n v="0"/>
    <n v="0"/>
    <n v="0"/>
    <n v="0"/>
    <n v="0"/>
    <n v="0"/>
    <s v="RADIO COMM SRVS CIP FUND"/>
    <s v="KCIT EMER RADIO EQ REPLACE ASM"/>
    <s v="DEFAULT"/>
    <s v="Default"/>
  </r>
  <r>
    <s v="000003473"/>
    <s v="1047311"/>
    <x v="4"/>
    <s v="55010"/>
    <s v="5188800"/>
    <n v="2015"/>
    <x v="2"/>
    <s v="MOTOR POOL ER R SERVICE"/>
    <s v="50000-PROGRAM EXPENDITURE BUDGET"/>
    <s v="55000-INTRAGOVERNMENTAL SERVICES"/>
    <m/>
    <n v="0"/>
    <n v="0"/>
    <n v="0"/>
    <n v="0"/>
    <n v="0"/>
    <s v="N/A"/>
    <n v="0"/>
    <n v="0"/>
    <n v="0"/>
    <n v="0"/>
    <n v="0"/>
    <n v="0"/>
    <n v="0"/>
    <n v="0"/>
    <n v="0"/>
    <n v="0"/>
    <n v="0"/>
    <n v="0"/>
    <n v="0"/>
    <s v="RADIO COMM SRVS CIP FUND"/>
    <s v="KCIT EMER RADIO EQ REPLACE ASM"/>
    <s v="VEHICLE MAINTENANCE"/>
    <s v="INFORMATION TECHNOLOGY: OPERATIONS-GENERAL"/>
  </r>
  <r>
    <s v="000003473"/>
    <s v="1047311"/>
    <x v="1"/>
    <s v="40858"/>
    <s v="0000000"/>
    <n v="2015"/>
    <x v="4"/>
    <s v="UASI INDIRECT"/>
    <s v="R3000-REVENUE"/>
    <s v="R3330-FEDERAL GRANTS INDIRECT"/>
    <m/>
    <n v="0"/>
    <n v="0"/>
    <n v="0"/>
    <n v="0"/>
    <n v="0"/>
    <s v="N/A"/>
    <n v="0"/>
    <n v="0"/>
    <n v="0"/>
    <n v="0"/>
    <n v="0"/>
    <n v="0"/>
    <n v="0"/>
    <n v="0"/>
    <n v="0"/>
    <n v="0"/>
    <n v="0"/>
    <n v="0"/>
    <n v="0"/>
    <s v="RADIO COMM SRVS CIP FUND"/>
    <s v="KCIT EMER RADIO EQ REPLACE ASM"/>
    <s v="RADIO COMM INFRASTRCTR RV"/>
    <s v="Default"/>
  </r>
  <r>
    <s v="000003473"/>
    <s v="1047311"/>
    <x v="1"/>
    <s v="43354"/>
    <s v="0000000"/>
    <n v="2015"/>
    <x v="4"/>
    <s v="HW INCORPORATED CITIES"/>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43399"/>
    <s v="0000000"/>
    <n v="2015"/>
    <x v="4"/>
    <s v="2009 IECGP IP-T9-0034"/>
    <s v="R3000-REVENUE"/>
    <s v="R3380-INTERGOVERNMENTAL PAYMENTS"/>
    <m/>
    <n v="0"/>
    <n v="0"/>
    <n v="0"/>
    <n v="0"/>
    <n v="0"/>
    <s v="N/A"/>
    <n v="0"/>
    <n v="0"/>
    <n v="0"/>
    <n v="0"/>
    <n v="0"/>
    <n v="0"/>
    <n v="0"/>
    <n v="0"/>
    <n v="0"/>
    <n v="0"/>
    <n v="0"/>
    <n v="0"/>
    <n v="0"/>
    <s v="RADIO COMM SRVS CIP FUND"/>
    <s v="KCIT EMER RADIO EQ REPLACE ASM"/>
    <s v="RADIO COMM INFRASTRCTR RV"/>
    <s v="Default"/>
  </r>
  <r>
    <s v="000003473"/>
    <s v="1047311"/>
    <x v="1"/>
    <s v="51110"/>
    <s v="5188000"/>
    <n v="2015"/>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DATA PROCESSING"/>
  </r>
  <r>
    <s v="000003473"/>
    <s v="1047311"/>
    <x v="1"/>
    <s v="51110"/>
    <s v="5188800"/>
    <n v="2015"/>
    <x v="2"/>
    <s v="REGULAR SALARIED EMPLOYEE"/>
    <s v="50000-PROGRAM EXPENDITURE BUDGET"/>
    <s v="51000-WAGES AND BENEFITS"/>
    <s v="51100-SALARIES/WAGES"/>
    <n v="0"/>
    <n v="0"/>
    <n v="0"/>
    <n v="0"/>
    <n v="0"/>
    <s v="N/A"/>
    <n v="0"/>
    <n v="0"/>
    <n v="0"/>
    <n v="0"/>
    <n v="0"/>
    <n v="0"/>
    <n v="0"/>
    <n v="0"/>
    <n v="0"/>
    <n v="0"/>
    <n v="0"/>
    <n v="0"/>
    <n v="0"/>
    <s v="RADIO COMM SRVS CIP FUND"/>
    <s v="KCIT EMER RADIO EQ REPLACE ASM"/>
    <s v="RADIO COMM INFRASTRCTR RV"/>
    <s v="INFORMATION TECHNOLOGY: OPERATIONS-GENERAL"/>
  </r>
  <r>
    <s v="000003473"/>
    <s v="1047311"/>
    <x v="1"/>
    <s v="51315"/>
    <s v="5188000"/>
    <n v="2015"/>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15"/>
    <s v="5188800"/>
    <n v="2015"/>
    <x v="2"/>
    <s v="MED DENTAL LIFE INS BENEFITS/NON 587"/>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20"/>
    <s v="5188000"/>
    <n v="2015"/>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20"/>
    <s v="5188800"/>
    <n v="2015"/>
    <x v="2"/>
    <s v="SOCIAL SECURITY MEDICARE FICA"/>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1330"/>
    <s v="5188000"/>
    <n v="2015"/>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DATA PROCESSING"/>
  </r>
  <r>
    <s v="000003473"/>
    <s v="1047311"/>
    <x v="1"/>
    <s v="51330"/>
    <s v="5188800"/>
    <n v="2015"/>
    <x v="2"/>
    <s v="RETIREMENT"/>
    <s v="50000-PROGRAM EXPENDITURE BUDGET"/>
    <s v="51000-WAGES AND BENEFITS"/>
    <s v="51300-PERSONNEL BENEFITS"/>
    <n v="0"/>
    <n v="0"/>
    <n v="0"/>
    <n v="0"/>
    <n v="0"/>
    <s v="N/A"/>
    <n v="0"/>
    <n v="0"/>
    <n v="0"/>
    <n v="0"/>
    <n v="0"/>
    <n v="0"/>
    <n v="0"/>
    <n v="0"/>
    <n v="0"/>
    <n v="0"/>
    <n v="0"/>
    <n v="0"/>
    <n v="0"/>
    <s v="RADIO COMM SRVS CIP FUND"/>
    <s v="KCIT EMER RADIO EQ REPLACE ASM"/>
    <s v="RADIO COMM INFRASTRCTR RV"/>
    <s v="INFORMATION TECHNOLOGY: OPERATIONS-GENERAL"/>
  </r>
  <r>
    <s v="000003473"/>
    <s v="1047311"/>
    <x v="1"/>
    <s v="52205"/>
    <s v="5188800"/>
    <n v="2015"/>
    <x v="2"/>
    <s v="SUPPLIES FOOD"/>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2410"/>
    <s v="5188800"/>
    <n v="2015"/>
    <x v="2"/>
    <s v="COST GOODS SOLD SUPPLIES FOR RESALE"/>
    <s v="50000-PROGRAM EXPENDITURE BUDGET"/>
    <s v="52000-SUPPLIES"/>
    <m/>
    <n v="0"/>
    <n v="0"/>
    <n v="0"/>
    <n v="0"/>
    <n v="0"/>
    <s v="N/A"/>
    <n v="0"/>
    <n v="0"/>
    <n v="0"/>
    <n v="0"/>
    <n v="0"/>
    <n v="0"/>
    <n v="0"/>
    <n v="0"/>
    <n v="0"/>
    <n v="0"/>
    <n v="0"/>
    <n v="0"/>
    <n v="0"/>
    <s v="RADIO COMM SRVS CIP FUND"/>
    <s v="KCIT EMER RADIO EQ REPLACE ASM"/>
    <s v="RADIO COMM INFRASTRCTR RV"/>
    <s v="INFORMATION TECHNOLOGY: OPERATIONS-GENERAL"/>
  </r>
  <r>
    <s v="000003473"/>
    <s v="1047311"/>
    <x v="1"/>
    <s v="53105"/>
    <s v="5188000"/>
    <n v="2015"/>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DATA PROCESSING"/>
  </r>
  <r>
    <s v="000003473"/>
    <s v="1047311"/>
    <x v="1"/>
    <s v="53105"/>
    <s v="5188800"/>
    <n v="2015"/>
    <x v="2"/>
    <s v="OTHER CONTRACTUAL PROF SVC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0"/>
    <s v="5188000"/>
    <n v="2015"/>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DATA PROCESSING"/>
  </r>
  <r>
    <s v="000003473"/>
    <s v="1047311"/>
    <x v="1"/>
    <s v="53310"/>
    <s v="5188800"/>
    <n v="2015"/>
    <x v="2"/>
    <s v="TRAVEL SUBSISTENCE IN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11"/>
    <s v="5188800"/>
    <n v="2015"/>
    <x v="2"/>
    <s v="TRAVEL SUBSISTENCE OUT OF STATE"/>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20"/>
    <s v="5188800"/>
    <n v="2015"/>
    <x v="2"/>
    <s v="FREIGHT AND DELIVRY SRV"/>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330"/>
    <s v="5188800"/>
    <n v="2015"/>
    <x v="2"/>
    <s v="PURCHASED TRANSPORTATION"/>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03"/>
    <s v="5188800"/>
    <n v="2015"/>
    <x v="2"/>
    <s v="DUES MEMBERSHIP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3890"/>
    <s v="5188800"/>
    <n v="2015"/>
    <x v="2"/>
    <s v="MISC SERVICES CHARGES"/>
    <s v="50000-PROGRAM EXPENDITURE BUDGET"/>
    <s v="53000-SERVICES-OTHER CHARGES"/>
    <m/>
    <n v="0"/>
    <n v="0"/>
    <n v="0"/>
    <n v="0"/>
    <n v="0"/>
    <s v="N/A"/>
    <n v="0"/>
    <n v="0"/>
    <n v="0"/>
    <n v="0"/>
    <n v="0"/>
    <n v="0"/>
    <n v="0"/>
    <n v="0"/>
    <n v="0"/>
    <n v="0"/>
    <n v="0"/>
    <n v="0"/>
    <n v="0"/>
    <s v="RADIO COMM SRVS CIP FUND"/>
    <s v="KCIT EMER RADIO EQ REPLACE ASM"/>
    <s v="RADIO COMM INFRASTRCTR RV"/>
    <s v="INFORMATION TECHNOLOGY: OPERATIONS-GENERAL"/>
  </r>
  <r>
    <s v="000003473"/>
    <s v="1047311"/>
    <x v="1"/>
    <s v="55010"/>
    <s v="5188000"/>
    <n v="2015"/>
    <x v="2"/>
    <s v="MOTOR POOL ER R SERVICE"/>
    <s v="50000-PROGRAM EXPENDITURE BUDGET"/>
    <s v="55000-INTRAGOVERNMENTAL SERVICES"/>
    <m/>
    <n v="0"/>
    <n v="0"/>
    <n v="0"/>
    <n v="0"/>
    <n v="0"/>
    <s v="N/A"/>
    <n v="0"/>
    <n v="0"/>
    <n v="0"/>
    <n v="0"/>
    <n v="0"/>
    <n v="0"/>
    <n v="0"/>
    <n v="0"/>
    <n v="0"/>
    <n v="0"/>
    <n v="0"/>
    <n v="0"/>
    <n v="0"/>
    <s v="RADIO COMM SRVS CIP FUND"/>
    <s v="KCIT EMER RADIO EQ REPLACE ASM"/>
    <s v="RADIO COMM INFRASTRCTR RV"/>
    <s v="DATA PROCESSING"/>
  </r>
  <r>
    <s v="000003473"/>
    <s v="1047312"/>
    <x v="0"/>
    <s v="16900"/>
    <s v="0000000"/>
    <n v="2015"/>
    <x v="0"/>
    <s v="CONSTRUCTION WORK IN PROGRESS CWIP"/>
    <s v="BS160-CAPITAL ASSETS"/>
    <s v="B1690-CWIP"/>
    <m/>
    <n v="0"/>
    <n v="0"/>
    <n v="0"/>
    <n v="0"/>
    <n v="0"/>
    <s v="N/A"/>
    <n v="0"/>
    <n v="0"/>
    <n v="0"/>
    <n v="0"/>
    <n v="0"/>
    <n v="0"/>
    <n v="0"/>
    <n v="0"/>
    <n v="0"/>
    <n v="0"/>
    <n v="0"/>
    <n v="0"/>
    <n v="0"/>
    <s v="RADIO COMM SRVS CIP FUND"/>
    <s v="KCIT PS Next Gen Voice/Data"/>
    <s v="DEFAULT"/>
    <s v="Default"/>
  </r>
  <r>
    <s v="000003473"/>
    <s v="1047313"/>
    <x v="0"/>
    <s v="16900"/>
    <s v="0000000"/>
    <n v="2015"/>
    <x v="0"/>
    <s v="CONSTRUCTION WORK IN PROGRESS CWIP"/>
    <s v="BS160-CAPITAL ASSETS"/>
    <s v="B1690-CWIP"/>
    <m/>
    <n v="0"/>
    <n v="0"/>
    <n v="0"/>
    <n v="0"/>
    <n v="0"/>
    <s v="N/A"/>
    <n v="0"/>
    <n v="0"/>
    <n v="0"/>
    <n v="0"/>
    <n v="0"/>
    <n v="0"/>
    <n v="0"/>
    <n v="0"/>
    <n v="0"/>
    <n v="0"/>
    <n v="0"/>
    <n v="0"/>
    <n v="0"/>
    <s v="RADIO COMM SRVS CIP FUND"/>
    <s v="KCIT REBANDING 800MHZ RADIO"/>
    <s v="DEFAULT"/>
    <s v="Default"/>
  </r>
  <r>
    <s v="000003473"/>
    <s v="1047313"/>
    <x v="5"/>
    <s v="55253"/>
    <s v="5188800"/>
    <n v="2015"/>
    <x v="2"/>
    <s v="SYSTEMS SERVICES SVC"/>
    <s v="50000-PROGRAM EXPENDITURE BUDGET"/>
    <s v="55000-INTRAGOVERNMENTAL SERVICES"/>
    <m/>
    <n v="0"/>
    <n v="0"/>
    <n v="0"/>
    <n v="0"/>
    <n v="0"/>
    <s v="N/A"/>
    <n v="0"/>
    <n v="0"/>
    <n v="0"/>
    <n v="0"/>
    <n v="0"/>
    <n v="0"/>
    <n v="0"/>
    <n v="0"/>
    <n v="0"/>
    <n v="0"/>
    <n v="0"/>
    <n v="0"/>
    <n v="0"/>
    <s v="RADIO COMM SRVS CIP FUND"/>
    <s v="KCIT REBANDING 800MHZ RADIO"/>
    <s v="PROJECT MANAGEMENT"/>
    <s v="INFORMATION TECHNOLOGY: OPERATIONS-GENERAL"/>
  </r>
  <r>
    <s v="000003473"/>
    <s v="1047313"/>
    <x v="1"/>
    <s v="53710"/>
    <s v="5188800"/>
    <n v="2015"/>
    <x v="2"/>
    <s v="RENT LEASE"/>
    <s v="50000-PROGRAM EXPENDITURE BUDGET"/>
    <s v="53000-SERVICES-OTHER CHARGES"/>
    <m/>
    <n v="0"/>
    <n v="0"/>
    <n v="0"/>
    <n v="0"/>
    <n v="0"/>
    <s v="N/A"/>
    <n v="0"/>
    <n v="0"/>
    <n v="0"/>
    <n v="0"/>
    <n v="0"/>
    <n v="0"/>
    <n v="0"/>
    <n v="0"/>
    <n v="0"/>
    <n v="0"/>
    <n v="0"/>
    <n v="0"/>
    <n v="0"/>
    <s v="RADIO COMM SRVS CIP FUND"/>
    <s v="KCIT REBANDING 800MHZ RADIO"/>
    <s v="RADIO COMM INFRASTRCTR RV"/>
    <s v="INFORMATION TECHNOLOGY: OPERATIONS-GENERAL"/>
  </r>
  <r>
    <s v="000003473"/>
    <s v="1047314"/>
    <x v="0"/>
    <s v="16900"/>
    <s v="0000000"/>
    <n v="2015"/>
    <x v="0"/>
    <s v="CONSTRUCTION WORK IN PROGRESS CWIP"/>
    <s v="BS160-CAPITAL ASSETS"/>
    <s v="B1690-CWIP"/>
    <m/>
    <n v="0"/>
    <n v="0"/>
    <n v="0"/>
    <n v="0"/>
    <n v="0"/>
    <s v="N/A"/>
    <n v="0"/>
    <n v="0"/>
    <n v="0"/>
    <n v="0"/>
    <n v="0"/>
    <n v="0"/>
    <n v="0"/>
    <n v="0"/>
    <n v="0"/>
    <n v="0"/>
    <n v="0"/>
    <n v="0"/>
    <n v="0"/>
    <s v="RADIO COMM SRVS CIP FUND"/>
    <s v="KCIT RADIO INFRA ASSESS/REPAIR"/>
    <s v="DEFAULT"/>
    <s v="Default"/>
  </r>
  <r>
    <s v="000003473"/>
    <s v="1047315"/>
    <x v="0"/>
    <s v="16900"/>
    <s v="0000000"/>
    <n v="2015"/>
    <x v="0"/>
    <s v="CONSTRUCTION WORK IN PROGRESS CWIP"/>
    <s v="BS160-CAPITAL ASSETS"/>
    <s v="B1690-CWIP"/>
    <m/>
    <n v="0"/>
    <n v="0"/>
    <n v="0"/>
    <n v="0"/>
    <n v="0"/>
    <s v="N/A"/>
    <n v="0"/>
    <n v="0"/>
    <n v="0"/>
    <n v="0"/>
    <n v="0"/>
    <n v="0"/>
    <n v="0"/>
    <n v="0"/>
    <n v="0"/>
    <n v="0"/>
    <n v="0"/>
    <n v="0"/>
    <n v="0"/>
    <s v="RADIO COMM SRVS CIP FUND"/>
    <s v="KCIT RADIO INFRA FACILITY AND"/>
    <s v="DEFAULT"/>
    <s v="Default"/>
  </r>
  <r>
    <s v="000003473"/>
    <s v="1047315"/>
    <x v="1"/>
    <s v="52181"/>
    <s v="5188800"/>
    <n v="2015"/>
    <x v="2"/>
    <s v="INVENTORY EQUIP 5K UNDER"/>
    <s v="50000-PROGRAM EXPENDITURE BUDGET"/>
    <s v="52000-SUPPLIES"/>
    <m/>
    <n v="0"/>
    <n v="0"/>
    <n v="0"/>
    <n v="0"/>
    <n v="0"/>
    <s v="N/A"/>
    <n v="0"/>
    <n v="0"/>
    <n v="0"/>
    <n v="0"/>
    <n v="0"/>
    <n v="0"/>
    <n v="0"/>
    <n v="0"/>
    <n v="0"/>
    <n v="0"/>
    <n v="0"/>
    <n v="0"/>
    <n v="0"/>
    <s v="RADIO COMM SRVS CIP FUND"/>
    <s v="KCIT RADIO INFRA FACILITY AND"/>
    <s v="RADIO COMM INFRASTRCTR RV"/>
    <s v="INFORMATION TECHNOLOGY: OPERATIONS-GENERAL"/>
  </r>
  <r>
    <s v="000003473"/>
    <s v="1047315"/>
    <x v="1"/>
    <s v="53610"/>
    <s v="5188000"/>
    <n v="2015"/>
    <x v="2"/>
    <s v="SERVICES REPAIR MAINTENANCE"/>
    <s v="50000-PROGRAM EXPENDITURE BUDGET"/>
    <s v="53000-SERVICES-OTHER CHARGES"/>
    <m/>
    <n v="0"/>
    <n v="0"/>
    <n v="0"/>
    <n v="0"/>
    <n v="0"/>
    <s v="N/A"/>
    <n v="0"/>
    <n v="0"/>
    <n v="0"/>
    <n v="0"/>
    <n v="0"/>
    <n v="0"/>
    <n v="0"/>
    <n v="0"/>
    <n v="0"/>
    <n v="0"/>
    <n v="0"/>
    <n v="0"/>
    <n v="0"/>
    <s v="RADIO COMM SRVS CIP FUND"/>
    <s v="KCIT RADIO INFRA FACILITY AND"/>
    <s v="RADIO COMM INFRASTRCTR RV"/>
    <s v="DATA PROCESSING"/>
  </r>
  <r>
    <s v="000003473"/>
    <s v="1047316"/>
    <x v="0"/>
    <s v="16900"/>
    <s v="0000000"/>
    <n v="2015"/>
    <x v="0"/>
    <s v="CONSTRUCTION WORK IN PROGRESS CWIP"/>
    <s v="BS160-CAPITAL ASSETS"/>
    <s v="B1690-CWIP"/>
    <m/>
    <n v="0"/>
    <n v="0"/>
    <n v="0"/>
    <n v="0"/>
    <n v="0"/>
    <s v="N/A"/>
    <n v="0"/>
    <n v="0"/>
    <n v="0"/>
    <n v="0"/>
    <n v="0"/>
    <n v="0"/>
    <n v="0"/>
    <n v="0"/>
    <n v="0"/>
    <n v="0"/>
    <n v="0"/>
    <n v="0"/>
    <n v="0"/>
    <s v="RADIO COMM SRVS CIP FUND"/>
    <s v="KCIT RADIO TOWER REPAIR WORK"/>
    <s v="DEFAULT"/>
    <s v="Default"/>
  </r>
  <r>
    <s v="000003473"/>
    <s v="1047316"/>
    <x v="1"/>
    <s v="53610"/>
    <s v="5188800"/>
    <n v="2015"/>
    <x v="2"/>
    <s v="SERVICES REPAIR MAINTENANCE"/>
    <s v="50000-PROGRAM EXPENDITURE BUDGET"/>
    <s v="53000-SERVICES-OTHER CHARGES"/>
    <m/>
    <n v="0"/>
    <n v="0"/>
    <n v="0"/>
    <n v="0"/>
    <n v="0"/>
    <s v="N/A"/>
    <n v="0"/>
    <n v="0"/>
    <n v="0"/>
    <n v="0"/>
    <n v="0"/>
    <n v="0"/>
    <n v="0"/>
    <n v="0"/>
    <n v="0"/>
    <n v="0"/>
    <n v="0"/>
    <n v="0"/>
    <n v="0"/>
    <s v="RADIO COMM SRVS CIP FUND"/>
    <s v="KCIT RADIO TOWER REPAIR WORK"/>
    <s v="RADIO COMM INFRASTRCTR RV"/>
    <s v="INFORMATION TECHNOLOGY: OPERATIONS-GENERAL"/>
  </r>
  <r>
    <s v="000003473"/>
    <s v="1047317"/>
    <x v="0"/>
    <s v="16900"/>
    <s v="0000000"/>
    <n v="2015"/>
    <x v="0"/>
    <s v="CONSTRUCTION WORK IN PROGRESS CWIP"/>
    <s v="BS160-CAPITAL ASSETS"/>
    <s v="B1690-CWIP"/>
    <m/>
    <n v="0"/>
    <n v="0"/>
    <n v="0"/>
    <n v="0"/>
    <n v="0"/>
    <s v="N/A"/>
    <n v="0"/>
    <n v="0"/>
    <n v="0"/>
    <n v="0"/>
    <n v="0"/>
    <n v="0"/>
    <n v="0"/>
    <n v="0"/>
    <n v="0"/>
    <n v="0"/>
    <n v="0"/>
    <n v="0"/>
    <n v="0"/>
    <s v="RADIO COMM SRVS CIP FUND"/>
    <s v="KCIT SOUTHLOOP MICROWAVE REPLA"/>
    <s v="DEFAULT"/>
    <s v="Default"/>
  </r>
  <r>
    <s v="000003473"/>
    <s v="1047317"/>
    <x v="0"/>
    <s v="20310"/>
    <s v="5188800"/>
    <n v="2015"/>
    <x v="1"/>
    <s v="ACCRUAL OFFSET"/>
    <s v="BS200-CURRENT LIABILITIES"/>
    <s v="B2020-ACCOUNTS PAYABLE"/>
    <m/>
    <n v="0"/>
    <n v="0"/>
    <n v="0"/>
    <n v="0"/>
    <n v="0"/>
    <s v="N/A"/>
    <n v="0"/>
    <n v="0"/>
    <n v="0"/>
    <n v="0"/>
    <n v="0"/>
    <n v="0"/>
    <n v="0"/>
    <n v="0"/>
    <n v="0"/>
    <n v="0"/>
    <n v="0"/>
    <n v="0"/>
    <n v="0"/>
    <s v="RADIO COMM SRVS CIP FUND"/>
    <s v="KCIT SOUTHLOOP MICROWAVE REPLA"/>
    <s v="DEFAULT"/>
    <s v="INFORMATION TECHNOLOGY: OPERATIONS-GENERAL"/>
  </r>
  <r>
    <s v="000003473"/>
    <s v="1047317"/>
    <x v="1"/>
    <s v="53610"/>
    <s v="5188000"/>
    <n v="2015"/>
    <x v="2"/>
    <s v="SERVICES REPAIR MAINTENANCE"/>
    <s v="50000-PROGRAM EXPENDITURE BUDGET"/>
    <s v="53000-SERVICES-OTHER CHARGES"/>
    <m/>
    <n v="0"/>
    <n v="0"/>
    <n v="0"/>
    <n v="0"/>
    <n v="0"/>
    <s v="N/A"/>
    <n v="0"/>
    <n v="0"/>
    <n v="0"/>
    <n v="0"/>
    <n v="0"/>
    <n v="0"/>
    <n v="0"/>
    <n v="0"/>
    <n v="0"/>
    <n v="0"/>
    <n v="0"/>
    <n v="0"/>
    <n v="0"/>
    <s v="RADIO COMM SRVS CIP FUND"/>
    <s v="KCIT SOUTHLOOP MICROWAVE REPLA"/>
    <s v="RADIO COMM INFRASTRCTR RV"/>
    <s v="DATA PROCESSING"/>
  </r>
  <r>
    <s v="000003473"/>
    <s v="1047317"/>
    <x v="1"/>
    <s v="53610"/>
    <s v="5188800"/>
    <n v="2015"/>
    <x v="2"/>
    <s v="SERVICES REPAIR MAINTENANCE"/>
    <s v="50000-PROGRAM EXPENDITURE BUDGET"/>
    <s v="53000-SERVICES-OTHER CHARGES"/>
    <m/>
    <n v="0"/>
    <n v="0"/>
    <n v="0"/>
    <n v="0"/>
    <n v="0"/>
    <s v="N/A"/>
    <n v="0"/>
    <n v="0"/>
    <n v="0"/>
    <n v="0"/>
    <n v="0"/>
    <n v="0"/>
    <n v="0"/>
    <n v="0"/>
    <n v="0"/>
    <n v="0"/>
    <n v="0"/>
    <n v="0"/>
    <n v="0"/>
    <s v="RADIO COMM SRVS CIP FUND"/>
    <s v="KCIT SOUTHLOOP MICROWAVE REPLA"/>
    <s v="RADIO COMM INFRASTRCTR RV"/>
    <s v="INFORMATION TECHNOLOGY: OPERATIONS-GENERAL"/>
  </r>
  <r>
    <s v="000003473"/>
    <s v="1047317"/>
    <x v="2"/>
    <s v="59306"/>
    <s v="5188000"/>
    <n v="2015"/>
    <x v="2"/>
    <s v="CAPITAL PROGRAM WRITE OFF"/>
    <s v="50000-PROGRAM EXPENDITURE BUDGET"/>
    <s v="59000-EXTRAORDINARY EXPENSES"/>
    <m/>
    <n v="0"/>
    <n v="0"/>
    <n v="0"/>
    <n v="0"/>
    <n v="0"/>
    <s v="N/A"/>
    <n v="0"/>
    <n v="0"/>
    <n v="0"/>
    <n v="0"/>
    <n v="0"/>
    <n v="0"/>
    <n v="0"/>
    <n v="0"/>
    <n v="0"/>
    <n v="0"/>
    <n v="0"/>
    <n v="0"/>
    <n v="0"/>
    <s v="RADIO COMM SRVS CIP FUND"/>
    <s v="KCIT SOUTHLOOP MICROWAVE REPLA"/>
    <s v="GAAP ADJUSTMENTS"/>
    <s v="DATA PROCESSING"/>
  </r>
  <r>
    <s v="000003473"/>
    <s v="1047319"/>
    <x v="0"/>
    <s v="16900"/>
    <s v="0000000"/>
    <n v="2015"/>
    <x v="0"/>
    <s v="CONSTRUCTION WORK IN PROGRESS CWIP"/>
    <s v="BS160-CAPITAL ASSETS"/>
    <s v="B1690-CWIP"/>
    <m/>
    <n v="0"/>
    <n v="0"/>
    <n v="0"/>
    <n v="0"/>
    <n v="0"/>
    <s v="N/A"/>
    <n v="0"/>
    <n v="0"/>
    <n v="0"/>
    <n v="0"/>
    <n v="0"/>
    <n v="0"/>
    <n v="0"/>
    <n v="0"/>
    <n v="0"/>
    <n v="0"/>
    <n v="0"/>
    <n v="0"/>
    <n v="0"/>
    <s v="RADIO COMM SRVS CIP FUND"/>
    <s v="KCIT CAP PROJ OVERSIGHT-RADIO"/>
    <s v="DEFAULT"/>
    <s v="Default"/>
  </r>
  <r>
    <s v="000003473"/>
    <s v="1047320"/>
    <x v="0"/>
    <s v="16900"/>
    <s v="0000000"/>
    <n v="2015"/>
    <x v="0"/>
    <s v="CONSTRUCTION WORK IN PROGRESS CWIP"/>
    <s v="BS160-CAPITAL ASSETS"/>
    <s v="B1690-CWIP"/>
    <m/>
    <n v="0"/>
    <n v="0"/>
    <n v="0"/>
    <n v="0"/>
    <n v="0"/>
    <s v="N/A"/>
    <n v="0"/>
    <n v="0"/>
    <n v="0"/>
    <n v="0"/>
    <n v="0"/>
    <n v="0"/>
    <n v="0"/>
    <n v="0"/>
    <n v="0"/>
    <n v="0"/>
    <n v="0"/>
    <n v="0"/>
    <n v="0"/>
    <s v="RADIO COMM SRVS CIP FUND"/>
    <s v="KCIT VHF UHF Narrowbanding"/>
    <s v="DEFAULT"/>
    <s v="Default"/>
  </r>
  <r>
    <s v="000003473"/>
    <s v="1047320"/>
    <x v="5"/>
    <s v="55253"/>
    <s v="5188800"/>
    <n v="2015"/>
    <x v="2"/>
    <s v="SYSTEMS SERVICES SVC"/>
    <s v="50000-PROGRAM EXPENDITURE BUDGET"/>
    <s v="55000-INTRAGOVERNMENTAL SERVICES"/>
    <m/>
    <n v="0"/>
    <n v="0"/>
    <n v="0"/>
    <n v="0"/>
    <n v="0"/>
    <s v="N/A"/>
    <n v="0"/>
    <n v="0"/>
    <n v="0"/>
    <n v="0"/>
    <n v="0"/>
    <n v="0"/>
    <n v="0"/>
    <n v="0"/>
    <n v="0"/>
    <n v="0"/>
    <n v="0"/>
    <n v="0"/>
    <n v="0"/>
    <s v="RADIO COMM SRVS CIP FUND"/>
    <s v="KCIT VHF UHF Narrowbanding"/>
    <s v="PROJECT MANAGEMENT"/>
    <s v="INFORMATION TECHNOLOGY: OPERATIONS-GENERAL"/>
  </r>
  <r>
    <s v="000003473"/>
    <s v="1047320"/>
    <x v="1"/>
    <s v="51110"/>
    <s v="5188800"/>
    <n v="2015"/>
    <x v="2"/>
    <s v="REGULAR SALARIED EMPLOYEE"/>
    <s v="50000-PROGRAM EXPENDITURE BUDGET"/>
    <s v="51000-WAGES AND BENEFITS"/>
    <s v="51100-SALARIES/WAGES"/>
    <n v="0"/>
    <n v="0"/>
    <n v="0"/>
    <n v="0"/>
    <n v="0"/>
    <s v="N/A"/>
    <n v="0"/>
    <n v="0"/>
    <n v="0"/>
    <n v="0"/>
    <n v="0"/>
    <n v="0"/>
    <n v="0"/>
    <n v="0"/>
    <n v="0"/>
    <n v="0"/>
    <n v="0"/>
    <n v="0"/>
    <n v="0"/>
    <s v="RADIO COMM SRVS CIP FUND"/>
    <s v="KCIT VHF UHF Narrowbanding"/>
    <s v="RADIO COMM INFRASTRCTR RV"/>
    <s v="INFORMATION TECHNOLOGY: OPERATIONS-GENERAL"/>
  </r>
  <r>
    <s v="000003473"/>
    <s v="1047320"/>
    <x v="1"/>
    <s v="51315"/>
    <s v="5188800"/>
    <n v="2015"/>
    <x v="2"/>
    <s v="MED DENTAL LIFE INS BENEFITS/NON 587"/>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20"/>
    <s v="5188800"/>
    <n v="2015"/>
    <x v="2"/>
    <s v="SOCIAL SECURITY MEDICARE FICA"/>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1330"/>
    <s v="5188800"/>
    <n v="2015"/>
    <x v="2"/>
    <s v="RETIREMENT"/>
    <s v="50000-PROGRAM EXPENDITURE BUDGET"/>
    <s v="51000-WAGES AND BENEFITS"/>
    <s v="51300-PERSONNEL BENEFITS"/>
    <n v="0"/>
    <n v="0"/>
    <n v="0"/>
    <n v="0"/>
    <n v="0"/>
    <s v="N/A"/>
    <n v="0"/>
    <n v="0"/>
    <n v="0"/>
    <n v="0"/>
    <n v="0"/>
    <n v="0"/>
    <n v="0"/>
    <n v="0"/>
    <n v="0"/>
    <n v="0"/>
    <n v="0"/>
    <n v="0"/>
    <n v="0"/>
    <s v="RADIO COMM SRVS CIP FUND"/>
    <s v="KCIT VHF UHF Narrowbanding"/>
    <s v="RADIO COMM INFRASTRCTR RV"/>
    <s v="INFORMATION TECHNOLOGY: OPERATIONS-GENERAL"/>
  </r>
  <r>
    <s v="000003473"/>
    <s v="1047320"/>
    <x v="1"/>
    <s v="52181"/>
    <s v="5188800"/>
    <n v="2015"/>
    <x v="2"/>
    <s v="INVENTORY EQUIP 5K UNDER"/>
    <s v="50000-PROGRAM EXPENDITURE BUDGET"/>
    <s v="52000-SUPPLIES"/>
    <m/>
    <n v="0"/>
    <n v="0"/>
    <n v="0"/>
    <n v="0"/>
    <n v="0"/>
    <s v="N/A"/>
    <n v="0"/>
    <n v="0"/>
    <n v="0"/>
    <n v="0"/>
    <n v="0"/>
    <n v="0"/>
    <n v="0"/>
    <n v="0"/>
    <n v="0"/>
    <n v="0"/>
    <n v="0"/>
    <n v="0"/>
    <n v="0"/>
    <s v="RADIO COMM SRVS CIP FUND"/>
    <s v="KCIT VHF UHF Narrowbanding"/>
    <s v="RADIO COMM INFRASTRCTR RV"/>
    <s v="INFORMATION TECHNOLOGY: OPERATIONS-GENERAL"/>
  </r>
  <r>
    <s v="000003473"/>
    <s v="1047320"/>
    <x v="1"/>
    <s v="53320"/>
    <s v="5188800"/>
    <n v="2015"/>
    <x v="2"/>
    <s v="FREIGHT AND DELIVRY SRV"/>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3610"/>
    <s v="5188800"/>
    <n v="2015"/>
    <x v="2"/>
    <s v="SERVICES REPAIR MAINTENANCE"/>
    <s v="50000-PROGRAM EXPENDITURE BUDGET"/>
    <s v="53000-SERVICES-OTHER CHARGES"/>
    <m/>
    <n v="0"/>
    <n v="0"/>
    <n v="0"/>
    <n v="0"/>
    <n v="0"/>
    <s v="N/A"/>
    <n v="0"/>
    <n v="0"/>
    <n v="0"/>
    <n v="0"/>
    <n v="0"/>
    <n v="0"/>
    <n v="0"/>
    <n v="0"/>
    <n v="0"/>
    <n v="0"/>
    <n v="0"/>
    <n v="0"/>
    <n v="0"/>
    <s v="RADIO COMM SRVS CIP FUND"/>
    <s v="KCIT VHF UHF Narrowbanding"/>
    <s v="RADIO COMM INFRASTRCTR RV"/>
    <s v="INFORMATION TECHNOLOGY: OPERATIONS-GENERAL"/>
  </r>
  <r>
    <s v="000003473"/>
    <s v="1047320"/>
    <x v="1"/>
    <s v="56787"/>
    <s v="5188000"/>
    <n v="2015"/>
    <x v="2"/>
    <s v="RADIO INFRASTRUCTURE EQUIP"/>
    <s v="50000-PROGRAM EXPENDITURE BUDGET"/>
    <s v="56000-CAPITAL OUTLAY"/>
    <m/>
    <n v="0"/>
    <n v="0"/>
    <n v="0"/>
    <n v="0"/>
    <n v="0"/>
    <s v="N/A"/>
    <n v="0"/>
    <n v="0"/>
    <n v="0"/>
    <n v="0"/>
    <n v="0"/>
    <n v="0"/>
    <n v="0"/>
    <n v="0"/>
    <n v="0"/>
    <n v="0"/>
    <n v="0"/>
    <n v="0"/>
    <n v="0"/>
    <s v="RADIO COMM SRVS CIP FUND"/>
    <s v="KCIT VHF UHF Narrowbanding"/>
    <s v="RADIO COMM INFRASTRCTR RV"/>
    <s v="DATA PROCESSING"/>
  </r>
  <r>
    <s v="000003473"/>
    <s v="1047320"/>
    <x v="2"/>
    <s v="56787"/>
    <s v="5188000"/>
    <n v="2015"/>
    <x v="2"/>
    <s v="RADIO INFRASTRUCTURE EQUIP"/>
    <s v="50000-PROGRAM EXPENDITURE BUDGET"/>
    <s v="56000-CAPITAL OUTLAY"/>
    <m/>
    <n v="0"/>
    <n v="0"/>
    <n v="0"/>
    <n v="0"/>
    <n v="0"/>
    <s v="N/A"/>
    <n v="0"/>
    <n v="0"/>
    <n v="0"/>
    <n v="0"/>
    <n v="0"/>
    <n v="0"/>
    <n v="0"/>
    <n v="0"/>
    <n v="0"/>
    <n v="0"/>
    <n v="0"/>
    <n v="0"/>
    <n v="0"/>
    <s v="RADIO COMM SRVS CIP FUND"/>
    <s v="KCIT VHF UHF Narrowbanding"/>
    <s v="GAAP ADJUSTMENTS"/>
    <s v="DATA PROCESSING"/>
  </r>
  <r>
    <s v="000003473"/>
    <s v="1111945"/>
    <x v="0"/>
    <s v="11530"/>
    <s v="0000000"/>
    <n v="2015"/>
    <x v="0"/>
    <s v="UNBILLED RECEIVABLES"/>
    <s v="BS000-CURRENT ASSETS"/>
    <s v="B1150-ACCOUNTS RECEIVABLE"/>
    <m/>
    <n v="0"/>
    <n v="0"/>
    <n v="0"/>
    <n v="0"/>
    <n v="0"/>
    <s v="N/A"/>
    <n v="0"/>
    <n v="0"/>
    <n v="0"/>
    <n v="0"/>
    <n v="0"/>
    <n v="0"/>
    <n v="0"/>
    <n v="0"/>
    <n v="0"/>
    <n v="0"/>
    <n v="0"/>
    <n v="0"/>
    <n v="0"/>
    <s v="RADIO COMM SRVS CIP FUND"/>
    <s v="KCIT Radio Comm Infrastructure"/>
    <s v="DEFAULT"/>
    <s v="Default"/>
  </r>
  <r>
    <s v="000003473"/>
    <s v="1111945"/>
    <x v="0"/>
    <s v="11540"/>
    <s v="0000000"/>
    <n v="2015"/>
    <x v="0"/>
    <s v="ACCOUNTS RECEIVABLE-ACCRUAL"/>
    <s v="BS000-CURRENT ASSETS"/>
    <s v="B1150-ACCOUNTS RECEIVABLE"/>
    <m/>
    <n v="0"/>
    <n v="0"/>
    <n v="-15792.800000000001"/>
    <n v="0"/>
    <n v="15792.800000000001"/>
    <s v="N/A"/>
    <n v="-15792.800000000001"/>
    <n v="0"/>
    <n v="0"/>
    <n v="0"/>
    <n v="0"/>
    <n v="0"/>
    <n v="0"/>
    <n v="0"/>
    <n v="0"/>
    <n v="0"/>
    <n v="0"/>
    <n v="0"/>
    <n v="0"/>
    <s v="RADIO COMM SRVS CIP FUND"/>
    <s v="KCIT Radio Comm Infrastructure"/>
    <s v="DEFAULT"/>
    <s v="Default"/>
  </r>
  <r>
    <s v="000003473"/>
    <s v="1111945"/>
    <x v="0"/>
    <s v="16900"/>
    <s v="0000000"/>
    <n v="2015"/>
    <x v="0"/>
    <s v="CONSTRUCTION WORK IN PROGRESS CWIP"/>
    <s v="BS160-CAPITAL ASSETS"/>
    <s v="B1690-CWIP"/>
    <m/>
    <n v="0"/>
    <n v="0"/>
    <n v="0"/>
    <n v="0"/>
    <n v="0"/>
    <s v="N/A"/>
    <n v="0"/>
    <n v="0"/>
    <n v="0"/>
    <n v="0"/>
    <n v="0"/>
    <n v="0"/>
    <n v="0"/>
    <n v="0"/>
    <n v="0"/>
    <n v="0"/>
    <n v="0"/>
    <n v="0"/>
    <n v="0"/>
    <s v="RADIO COMM SRVS CIP FUND"/>
    <s v="KCIT Radio Comm Infrastructure"/>
    <s v="DEFAULT"/>
    <s v="Default"/>
  </r>
  <r>
    <s v="000003473"/>
    <s v="1111945"/>
    <x v="6"/>
    <s v="55245"/>
    <s v="5188800"/>
    <n v="2015"/>
    <x v="2"/>
    <s v="FINANCIAL MGMT SVCS"/>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6"/>
    <s v="55255"/>
    <s v="5188800"/>
    <n v="2015"/>
    <x v="2"/>
    <s v="FINANCIAL MGMT SVCS REBATE"/>
    <s v="50000-PROGRAM EXPENDITURE BUDGET"/>
    <s v="55000-INTRAGOVERNMENTAL SERVICES"/>
    <m/>
    <n v="0"/>
    <n v="0"/>
    <n v="0"/>
    <n v="0"/>
    <n v="0"/>
    <s v="N/A"/>
    <n v="0"/>
    <n v="0"/>
    <n v="0"/>
    <n v="0"/>
    <n v="0"/>
    <n v="0"/>
    <n v="0"/>
    <n v="0"/>
    <n v="0"/>
    <n v="0"/>
    <n v="0"/>
    <n v="0"/>
    <n v="0"/>
    <s v="RADIO COMM SRVS CIP FUND"/>
    <s v="KCIT Radio Comm Infrastructure"/>
    <s v="FINANCE DIRECTOR"/>
    <s v="INFORMATION TECHNOLOGY: OPERATIONS-GENERAL"/>
  </r>
  <r>
    <s v="000003473"/>
    <s v="1111945"/>
    <x v="7"/>
    <s v="55347"/>
    <s v="5188800"/>
    <n v="2015"/>
    <x v="2"/>
    <s v="BRC SVC CHARGES"/>
    <s v="50000-PROGRAM EXPENDITURE BUDGET"/>
    <s v="55000-INTRAGOVERNMENTAL SERVICES"/>
    <m/>
    <n v="0"/>
    <n v="0"/>
    <n v="0"/>
    <n v="0"/>
    <n v="0"/>
    <s v="N/A"/>
    <n v="0"/>
    <n v="0"/>
    <n v="0"/>
    <n v="0"/>
    <n v="0"/>
    <n v="0"/>
    <n v="0"/>
    <n v="0"/>
    <n v="0"/>
    <n v="0"/>
    <n v="0"/>
    <n v="0"/>
    <n v="0"/>
    <s v="RADIO COMM SRVS CIP FUND"/>
    <s v="KCIT Radio Comm Infrastructure"/>
    <s v="BRC DIRECTORS OFFICE"/>
    <s v="INFORMATION TECHNOLOGY: OPERATIONS-GENERAL"/>
  </r>
  <r>
    <s v="000003473"/>
    <s v="1111945"/>
    <x v="1"/>
    <s v="34281"/>
    <s v="0000000"/>
    <n v="2015"/>
    <x v="4"/>
    <s v="RESERVE RADIO INFRASTRUCTURE"/>
    <s v="R3000-REVENUE"/>
    <s v="R3400-CHARGE FOR SERVICES"/>
    <m/>
    <n v="0"/>
    <n v="0"/>
    <n v="-39688.11"/>
    <n v="0"/>
    <n v="39688.11"/>
    <s v="N/A"/>
    <n v="5141.29"/>
    <n v="-15794"/>
    <n v="-12095"/>
    <n v="-16940.4"/>
    <n v="0"/>
    <n v="0"/>
    <n v="0"/>
    <n v="0"/>
    <n v="0"/>
    <n v="0"/>
    <n v="0"/>
    <n v="0"/>
    <n v="0"/>
    <s v="RADIO COMM SRVS CIP FUND"/>
    <s v="KCIT Radio Comm Infrastructure"/>
    <s v="RADIO COMM INFRASTRCTR RV"/>
    <s v="Default"/>
  </r>
  <r>
    <s v="000003473"/>
    <s v="1111945"/>
    <x v="1"/>
    <s v="34283"/>
    <s v="0000000"/>
    <n v="2015"/>
    <x v="4"/>
    <s v="RADIO SERVICES"/>
    <s v="R3000-REVENUE"/>
    <s v="R3400-CHARGE FOR SERVICES"/>
    <m/>
    <n v="0"/>
    <n v="0"/>
    <n v="0"/>
    <n v="0"/>
    <n v="0"/>
    <s v="N/A"/>
    <n v="0"/>
    <n v="0"/>
    <n v="0"/>
    <n v="0"/>
    <n v="0"/>
    <n v="0"/>
    <n v="0"/>
    <n v="0"/>
    <n v="0"/>
    <n v="0"/>
    <n v="0"/>
    <n v="0"/>
    <n v="0"/>
    <s v="RADIO COMM SRVS CIP FUND"/>
    <s v="KCIT Radio Comm Infrastructure"/>
    <s v="RADIO COMM INFRASTRCTR RV"/>
    <s v="Default"/>
  </r>
  <r>
    <s v="000003473"/>
    <s v="1111945"/>
    <x v="1"/>
    <s v="55245"/>
    <s v="5188000"/>
    <n v="2015"/>
    <x v="2"/>
    <s v="FINANCIAL MGMT SVCS"/>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1945"/>
    <x v="1"/>
    <s v="55255"/>
    <s v="5188000"/>
    <n v="2015"/>
    <x v="2"/>
    <s v="FINANCIAL MGMT SVCS REBATE"/>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1945"/>
    <x v="1"/>
    <s v="55347"/>
    <s v="5188000"/>
    <n v="2015"/>
    <x v="2"/>
    <s v="BRC SVC CHARGES"/>
    <s v="50000-PROGRAM EXPENDITURE BUDGET"/>
    <s v="55000-INTRAGOVERNMENTAL SERVICES"/>
    <m/>
    <n v="0"/>
    <n v="0"/>
    <n v="0"/>
    <n v="0"/>
    <n v="0"/>
    <s v="N/A"/>
    <n v="0"/>
    <n v="0"/>
    <n v="0"/>
    <n v="0"/>
    <n v="0"/>
    <n v="0"/>
    <n v="0"/>
    <n v="0"/>
    <n v="0"/>
    <n v="0"/>
    <n v="0"/>
    <n v="0"/>
    <n v="0"/>
    <s v="RADIO COMM SRVS CIP FUND"/>
    <s v="KCIT Radio Comm Infrastructure"/>
    <s v="RADIO COMM INFRASTRCTR RV"/>
    <s v="DATA PROCESSING"/>
  </r>
  <r>
    <s v="000003473"/>
    <s v="1115920"/>
    <x v="0"/>
    <s v="16900"/>
    <s v="0000000"/>
    <n v="2015"/>
    <x v="0"/>
    <s v="CONSTRUCTION WORK IN PROGRESS CWIP"/>
    <s v="BS160-CAPITAL ASSETS"/>
    <s v="B1690-CWIP"/>
    <m/>
    <n v="0"/>
    <n v="0"/>
    <n v="0"/>
    <n v="0"/>
    <n v="0"/>
    <s v="N/A"/>
    <n v="0"/>
    <n v="0"/>
    <n v="0"/>
    <n v="0"/>
    <n v="0"/>
    <n v="0"/>
    <n v="0"/>
    <n v="0"/>
    <n v="0"/>
    <n v="0"/>
    <n v="0"/>
    <n v="0"/>
    <n v="0"/>
    <s v="RADIO COMM SRVS CIP FUND"/>
    <s v="PSERN"/>
    <s v="DEFAULT"/>
    <s v="Default"/>
  </r>
  <r>
    <s v="000003473"/>
    <s v="1115920"/>
    <x v="1"/>
    <s v="51110"/>
    <s v="5188000"/>
    <n v="2015"/>
    <x v="2"/>
    <s v="REGULAR SALARIED EMPLOYEE"/>
    <s v="50000-PROGRAM EXPENDITURE BUDGET"/>
    <s v="51000-WAGES AND BENEFITS"/>
    <s v="51100-SALARIES/WAGES"/>
    <n v="0"/>
    <n v="0"/>
    <n v="142840.52"/>
    <n v="0"/>
    <n v="-142840.52"/>
    <s v="N/A"/>
    <n v="50685.35"/>
    <n v="46077.590000000004"/>
    <n v="46077.58"/>
    <n v="0"/>
    <n v="0"/>
    <n v="0"/>
    <n v="0"/>
    <n v="0"/>
    <n v="0"/>
    <n v="0"/>
    <n v="0"/>
    <n v="0"/>
    <n v="0"/>
    <s v="RADIO COMM SRVS CIP FUND"/>
    <s v="PSERN"/>
    <s v="RADIO COMM INFRASTRCTR RV"/>
    <s v="DATA PROCESSING"/>
  </r>
  <r>
    <s v="000003473"/>
    <s v="1115920"/>
    <x v="1"/>
    <s v="51198"/>
    <s v="5188000"/>
    <n v="2015"/>
    <x v="2"/>
    <s v="SALARIES AND WAGES REIMB"/>
    <s v="50000-PROGRAM EXPENDITURE BUDGET"/>
    <s v="51000-WAGES AND BENEFITS"/>
    <s v="51100-SALARIES/WAGES"/>
    <n v="0"/>
    <n v="0"/>
    <n v="0"/>
    <n v="0"/>
    <n v="0"/>
    <s v="N/A"/>
    <n v="0"/>
    <n v="0"/>
    <n v="0"/>
    <n v="0"/>
    <n v="0"/>
    <n v="0"/>
    <n v="0"/>
    <n v="0"/>
    <n v="0"/>
    <n v="0"/>
    <n v="0"/>
    <n v="0"/>
    <n v="0"/>
    <s v="RADIO COMM SRVS CIP FUND"/>
    <s v="PSERN"/>
    <s v="RADIO COMM INFRASTRCTR RV"/>
    <s v="DATA PROCESSING"/>
  </r>
  <r>
    <s v="000003473"/>
    <s v="1115920"/>
    <x v="1"/>
    <s v="51315"/>
    <s v="5188000"/>
    <n v="2015"/>
    <x v="2"/>
    <s v="MED DENTAL LIFE INS BENEFITS/NON 587"/>
    <s v="50000-PROGRAM EXPENDITURE BUDGET"/>
    <s v="51000-WAGES AND BENEFITS"/>
    <s v="51300-PERSONNEL BENEFITS"/>
    <n v="0"/>
    <n v="0"/>
    <n v="21135"/>
    <n v="0"/>
    <n v="-21135"/>
    <s v="N/A"/>
    <n v="7045"/>
    <n v="7045"/>
    <n v="7045"/>
    <n v="0"/>
    <n v="0"/>
    <n v="0"/>
    <n v="0"/>
    <n v="0"/>
    <n v="0"/>
    <n v="0"/>
    <n v="0"/>
    <n v="0"/>
    <n v="0"/>
    <s v="RADIO COMM SRVS CIP FUND"/>
    <s v="PSERN"/>
    <s v="RADIO COMM INFRASTRCTR RV"/>
    <s v="DATA PROCESSING"/>
  </r>
  <r>
    <s v="000003473"/>
    <s v="1115920"/>
    <x v="1"/>
    <s v="51320"/>
    <s v="5188000"/>
    <n v="2015"/>
    <x v="2"/>
    <s v="SOCIAL SECURITY MEDICARE FICA"/>
    <s v="50000-PROGRAM EXPENDITURE BUDGET"/>
    <s v="51000-WAGES AND BENEFITS"/>
    <s v="51300-PERSONNEL BENEFITS"/>
    <n v="0"/>
    <n v="0"/>
    <n v="10950.960000000001"/>
    <n v="0"/>
    <n v="-10950.960000000001"/>
    <s v="N/A"/>
    <n v="3879.4900000000002"/>
    <n v="3535.7400000000002"/>
    <n v="3535.73"/>
    <n v="0"/>
    <n v="0"/>
    <n v="0"/>
    <n v="0"/>
    <n v="0"/>
    <n v="0"/>
    <n v="0"/>
    <n v="0"/>
    <n v="0"/>
    <n v="0"/>
    <s v="RADIO COMM SRVS CIP FUND"/>
    <s v="PSERN"/>
    <s v="RADIO COMM INFRASTRCTR RV"/>
    <s v="DATA PROCESSING"/>
  </r>
  <r>
    <s v="000003473"/>
    <s v="1115920"/>
    <x v="1"/>
    <s v="51330"/>
    <s v="5188000"/>
    <n v="2015"/>
    <x v="2"/>
    <s v="RETIREMENT"/>
    <s v="50000-PROGRAM EXPENDITURE BUDGET"/>
    <s v="51000-WAGES AND BENEFITS"/>
    <s v="51300-PERSONNEL BENEFITS"/>
    <n v="0"/>
    <n v="0"/>
    <n v="13143.81"/>
    <n v="0"/>
    <n v="-13143.81"/>
    <s v="N/A"/>
    <n v="4656.33"/>
    <n v="4243.74"/>
    <n v="4243.74"/>
    <n v="0"/>
    <n v="0"/>
    <n v="0"/>
    <n v="0"/>
    <n v="0"/>
    <n v="0"/>
    <n v="0"/>
    <n v="0"/>
    <n v="0"/>
    <n v="0"/>
    <s v="RADIO COMM SRVS CIP FUND"/>
    <s v="PSERN"/>
    <s v="RADIO COMM INFRASTRCTR RV"/>
    <s v="DATA PROCESSING"/>
  </r>
  <r>
    <s v="000003473"/>
    <s v="1115920"/>
    <x v="1"/>
    <s v="51355"/>
    <s v="5188000"/>
    <n v="2015"/>
    <x v="2"/>
    <s v="FLEX BENEFIT CASHBACK"/>
    <s v="50000-PROGRAM EXPENDITURE BUDGET"/>
    <s v="51000-WAGES AND BENEFITS"/>
    <s v="51300-PERSONNEL BENEFITS"/>
    <n v="0"/>
    <n v="0"/>
    <n v="199.64000000000001"/>
    <n v="0"/>
    <n v="-199.64000000000001"/>
    <s v="N/A"/>
    <n v="69.64"/>
    <n v="65"/>
    <n v="65"/>
    <n v="0"/>
    <n v="0"/>
    <n v="0"/>
    <n v="0"/>
    <n v="0"/>
    <n v="0"/>
    <n v="0"/>
    <n v="0"/>
    <n v="0"/>
    <n v="0"/>
    <s v="RADIO COMM SRVS CIP FUND"/>
    <s v="PSERN"/>
    <s v="RADIO COMM INFRASTRCTR RV"/>
    <s v="DATA PROCESSING"/>
  </r>
  <r>
    <s v="000003473"/>
    <s v="1115920"/>
    <x v="1"/>
    <s v="51398"/>
    <s v="5188000"/>
    <n v="2015"/>
    <x v="2"/>
    <s v="LOAN IN OUT BNFTS MANUAL"/>
    <s v="50000-PROGRAM EXPENDITURE BUDGET"/>
    <s v="51000-WAGES AND BENEFITS"/>
    <s v="51300-PERSONNEL BENEFITS"/>
    <n v="0"/>
    <n v="0"/>
    <n v="0"/>
    <n v="0"/>
    <n v="0"/>
    <s v="N/A"/>
    <n v="0"/>
    <n v="0"/>
    <n v="0"/>
    <n v="0"/>
    <n v="0"/>
    <n v="0"/>
    <n v="0"/>
    <n v="0"/>
    <n v="0"/>
    <n v="0"/>
    <n v="0"/>
    <n v="0"/>
    <n v="0"/>
    <s v="RADIO COMM SRVS CIP FUND"/>
    <s v="PSERN"/>
    <s v="RADIO COMM INFRASTRCTR RV"/>
    <s v="DATA PROCESSING"/>
  </r>
  <r>
    <s v="000003473"/>
    <s v="1115920"/>
    <x v="1"/>
    <s v="52110"/>
    <s v="5188000"/>
    <n v="2015"/>
    <x v="2"/>
    <s v="OFFICE SUPPLIES"/>
    <s v="50000-PROGRAM EXPENDITURE BUDGET"/>
    <s v="52000-SUPPLIES"/>
    <m/>
    <n v="0"/>
    <n v="0"/>
    <n v="1226.04"/>
    <n v="0"/>
    <n v="-1226.04"/>
    <s v="N/A"/>
    <n v="538.16"/>
    <n v="186.28"/>
    <n v="501.6"/>
    <n v="0"/>
    <n v="0"/>
    <n v="0"/>
    <n v="0"/>
    <n v="0"/>
    <n v="0"/>
    <n v="0"/>
    <n v="0"/>
    <n v="0"/>
    <n v="0"/>
    <s v="RADIO COMM SRVS CIP FUND"/>
    <s v="PSERN"/>
    <s v="RADIO COMM INFRASTRCTR RV"/>
    <s v="DATA PROCESSING"/>
  </r>
  <r>
    <s v="000003473"/>
    <s v="1115920"/>
    <x v="1"/>
    <s v="52189"/>
    <s v="5188000"/>
    <n v="2015"/>
    <x v="2"/>
    <s v="SOFTWARE NONCAP"/>
    <s v="50000-PROGRAM EXPENDITURE BUDGET"/>
    <s v="52000-SUPPLIES"/>
    <m/>
    <n v="0"/>
    <n v="0"/>
    <n v="0"/>
    <n v="0"/>
    <n v="0"/>
    <s v="N/A"/>
    <n v="0"/>
    <n v="0"/>
    <n v="0"/>
    <n v="0"/>
    <n v="0"/>
    <n v="0"/>
    <n v="0"/>
    <n v="0"/>
    <n v="0"/>
    <n v="0"/>
    <n v="0"/>
    <n v="0"/>
    <n v="0"/>
    <s v="RADIO COMM SRVS CIP FUND"/>
    <s v="PSERN"/>
    <s v="RADIO COMM INFRASTRCTR RV"/>
    <s v="DATA PROCESSING"/>
  </r>
  <r>
    <s v="000003473"/>
    <s v="1115920"/>
    <x v="1"/>
    <s v="52190"/>
    <s v="5188000"/>
    <n v="2015"/>
    <x v="2"/>
    <s v="SUPPLIES IT"/>
    <s v="50000-PROGRAM EXPENDITURE BUDGET"/>
    <s v="52000-SUPPLIES"/>
    <m/>
    <n v="0"/>
    <n v="0"/>
    <n v="0"/>
    <n v="0"/>
    <n v="0"/>
    <s v="N/A"/>
    <n v="0"/>
    <n v="0"/>
    <n v="0"/>
    <n v="0"/>
    <n v="0"/>
    <n v="0"/>
    <n v="0"/>
    <n v="0"/>
    <n v="0"/>
    <n v="0"/>
    <n v="0"/>
    <n v="0"/>
    <n v="0"/>
    <s v="RADIO COMM SRVS CIP FUND"/>
    <s v="PSERN"/>
    <s v="RADIO COMM INFRASTRCTR RV"/>
    <s v="DATA PROCESSING"/>
  </r>
  <r>
    <s v="000003473"/>
    <s v="1115920"/>
    <x v="1"/>
    <s v="52205"/>
    <s v="5188000"/>
    <n v="2015"/>
    <x v="2"/>
    <s v="SUPPLIES FOOD"/>
    <s v="50000-PROGRAM EXPENDITURE BUDGET"/>
    <s v="52000-SUPPLIES"/>
    <m/>
    <n v="0"/>
    <n v="0"/>
    <n v="904.38"/>
    <n v="0"/>
    <n v="-904.38"/>
    <s v="N/A"/>
    <n v="0"/>
    <n v="338.03000000000003"/>
    <n v="278.73"/>
    <n v="287.62"/>
    <n v="0"/>
    <n v="0"/>
    <n v="0"/>
    <n v="0"/>
    <n v="0"/>
    <n v="0"/>
    <n v="0"/>
    <n v="0"/>
    <n v="0"/>
    <s v="RADIO COMM SRVS CIP FUND"/>
    <s v="PSERN"/>
    <s v="RADIO COMM INFRASTRCTR RV"/>
    <s v="DATA PROCESSING"/>
  </r>
  <r>
    <s v="000003473"/>
    <s v="1115920"/>
    <x v="1"/>
    <s v="52222"/>
    <s v="5188000"/>
    <n v="2015"/>
    <x v="2"/>
    <s v="SUPPLIES COMMUNICATIONS"/>
    <s v="50000-PROGRAM EXPENDITURE BUDGET"/>
    <s v="52000-SUPPLIES"/>
    <m/>
    <n v="0"/>
    <n v="0"/>
    <n v="0"/>
    <n v="0"/>
    <n v="0"/>
    <s v="N/A"/>
    <n v="0"/>
    <n v="0"/>
    <n v="0"/>
    <n v="0"/>
    <n v="0"/>
    <n v="0"/>
    <n v="0"/>
    <n v="0"/>
    <n v="0"/>
    <n v="0"/>
    <n v="0"/>
    <n v="0"/>
    <n v="0"/>
    <s v="RADIO COMM SRVS CIP FUND"/>
    <s v="PSERN"/>
    <s v="RADIO COMM INFRASTRCTR RV"/>
    <s v="DATA PROCESSING"/>
  </r>
  <r>
    <s v="000003473"/>
    <s v="1115920"/>
    <x v="1"/>
    <s v="52290"/>
    <s v="5188000"/>
    <n v="2015"/>
    <x v="2"/>
    <s v="MISC OPERATING SUPPLIES"/>
    <s v="50000-PROGRAM EXPENDITURE BUDGET"/>
    <s v="52000-SUPPLIES"/>
    <m/>
    <n v="0"/>
    <n v="0"/>
    <n v="0"/>
    <n v="0"/>
    <n v="0"/>
    <s v="N/A"/>
    <n v="0"/>
    <n v="0"/>
    <n v="0"/>
    <n v="0"/>
    <n v="0"/>
    <n v="0"/>
    <n v="0"/>
    <n v="0"/>
    <n v="0"/>
    <n v="0"/>
    <n v="0"/>
    <n v="0"/>
    <n v="0"/>
    <s v="RADIO COMM SRVS CIP FUND"/>
    <s v="PSERN"/>
    <s v="RADIO COMM INFRASTRCTR RV"/>
    <s v="DATA PROCESSING"/>
  </r>
  <r>
    <s v="000003473"/>
    <s v="1115920"/>
    <x v="1"/>
    <s v="53100"/>
    <s v="5188000"/>
    <n v="2015"/>
    <x v="2"/>
    <s v="ADVERTISING"/>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102"/>
    <s v="5188000"/>
    <n v="2015"/>
    <x v="2"/>
    <s v="PROFESSIONAL SERVICES"/>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104"/>
    <s v="5188000"/>
    <n v="2015"/>
    <x v="2"/>
    <s v="CONSULTANT SERVICES"/>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105"/>
    <s v="5188000"/>
    <n v="2015"/>
    <x v="2"/>
    <s v="OTHER CONTRACTUAL PROF SVCS"/>
    <s v="50000-PROGRAM EXPENDITURE BUDGET"/>
    <s v="53000-SERVICES-OTHER CHARGES"/>
    <m/>
    <n v="0"/>
    <n v="0"/>
    <n v="123020.05"/>
    <n v="0"/>
    <n v="-123020.05"/>
    <s v="N/A"/>
    <n v="0"/>
    <n v="52582.65"/>
    <n v="70437.40000000001"/>
    <n v="0"/>
    <n v="0"/>
    <n v="0"/>
    <n v="0"/>
    <n v="0"/>
    <n v="0"/>
    <n v="0"/>
    <n v="0"/>
    <n v="0"/>
    <n v="0"/>
    <s v="RADIO COMM SRVS CIP FUND"/>
    <s v="PSERN"/>
    <s v="RADIO COMM INFRASTRCTR RV"/>
    <s v="DATA PROCESSING"/>
  </r>
  <r>
    <s v="000003473"/>
    <s v="1115920"/>
    <x v="1"/>
    <s v="53213"/>
    <s v="5188000"/>
    <n v="2015"/>
    <x v="2"/>
    <s v="SERVICES COMMUNICATIONS CELL PHONE PAGER SVC"/>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310"/>
    <s v="5188000"/>
    <n v="2015"/>
    <x v="2"/>
    <s v="TRAVEL SUBSISTENCE IN STATE"/>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311"/>
    <s v="5188000"/>
    <n v="2015"/>
    <x v="2"/>
    <s v="TRAVEL SUBSISTENCE OUT OF STATE"/>
    <s v="50000-PROGRAM EXPENDITURE BUDGET"/>
    <s v="53000-SERVICES-OTHER CHARGES"/>
    <m/>
    <n v="0"/>
    <n v="0"/>
    <n v="2497"/>
    <n v="0"/>
    <n v="-2497"/>
    <s v="N/A"/>
    <n v="0"/>
    <n v="1342.04"/>
    <n v="0"/>
    <n v="1154.96"/>
    <n v="0"/>
    <n v="0"/>
    <n v="0"/>
    <n v="0"/>
    <n v="0"/>
    <n v="0"/>
    <n v="0"/>
    <n v="0"/>
    <n v="0"/>
    <s v="RADIO COMM SRVS CIP FUND"/>
    <s v="PSERN"/>
    <s v="RADIO COMM INFRASTRCTR RV"/>
    <s v="DATA PROCESSING"/>
  </r>
  <r>
    <s v="000003473"/>
    <s v="1115920"/>
    <x v="1"/>
    <s v="53320"/>
    <s v="5188000"/>
    <n v="2015"/>
    <x v="2"/>
    <s v="FREIGHT AND DELIVRY SRV"/>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330"/>
    <s v="5188000"/>
    <n v="2015"/>
    <x v="2"/>
    <s v="PURCHASED TRANSPORTATION"/>
    <s v="50000-PROGRAM EXPENDITURE BUDGET"/>
    <s v="53000-SERVICES-OTHER CHARGES"/>
    <m/>
    <n v="0"/>
    <n v="0"/>
    <n v="473.55"/>
    <n v="0"/>
    <n v="-473.55"/>
    <s v="N/A"/>
    <n v="0"/>
    <n v="243.09"/>
    <n v="0"/>
    <n v="230.46"/>
    <n v="0"/>
    <n v="0"/>
    <n v="0"/>
    <n v="0"/>
    <n v="0"/>
    <n v="0"/>
    <n v="0"/>
    <n v="0"/>
    <n v="0"/>
    <s v="RADIO COMM SRVS CIP FUND"/>
    <s v="PSERN"/>
    <s v="RADIO COMM INFRASTRCTR RV"/>
    <s v="DATA PROCESSING"/>
  </r>
  <r>
    <s v="000003473"/>
    <s v="1115920"/>
    <x v="1"/>
    <s v="53611"/>
    <s v="5188000"/>
    <n v="2015"/>
    <x v="2"/>
    <s v="SERVICES REPAIR MAINTENANCE IT EQUIP"/>
    <s v="50000-PROGRAM EXPENDITURE BUDGET"/>
    <s v="53000-SERVICES-OTHER CHARGES"/>
    <m/>
    <n v="0"/>
    <n v="0"/>
    <n v="41.22"/>
    <n v="0"/>
    <n v="-41.22"/>
    <s v="N/A"/>
    <n v="0"/>
    <n v="0"/>
    <n v="41.22"/>
    <n v="0"/>
    <n v="0"/>
    <n v="0"/>
    <n v="0"/>
    <n v="0"/>
    <n v="0"/>
    <n v="0"/>
    <n v="0"/>
    <n v="0"/>
    <n v="0"/>
    <s v="RADIO COMM SRVS CIP FUND"/>
    <s v="PSERN"/>
    <s v="RADIO COMM INFRASTRCTR RV"/>
    <s v="DATA PROCESSING"/>
  </r>
  <r>
    <s v="000003473"/>
    <s v="1115920"/>
    <x v="1"/>
    <s v="53712"/>
    <s v="5188000"/>
    <n v="2015"/>
    <x v="2"/>
    <s v="RENT LEASE COPY MACHINE"/>
    <s v="50000-PROGRAM EXPENDITURE BUDGET"/>
    <s v="53000-SERVICES-OTHER CHARGES"/>
    <m/>
    <n v="0"/>
    <n v="0"/>
    <n v="1609.97"/>
    <n v="0"/>
    <n v="-1609.97"/>
    <s v="N/A"/>
    <n v="0"/>
    <n v="0"/>
    <n v="0"/>
    <n v="1609.97"/>
    <n v="0"/>
    <n v="0"/>
    <n v="0"/>
    <n v="0"/>
    <n v="0"/>
    <n v="0"/>
    <n v="0"/>
    <n v="0"/>
    <n v="0"/>
    <s v="RADIO COMM SRVS CIP FUND"/>
    <s v="PSERN"/>
    <s v="RADIO COMM INFRASTRCTR RV"/>
    <s v="DATA PROCESSING"/>
  </r>
  <r>
    <s v="000003473"/>
    <s v="1115920"/>
    <x v="1"/>
    <s v="53801"/>
    <s v="5188000"/>
    <n v="2015"/>
    <x v="2"/>
    <s v="SERVICES LEGAL"/>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3803"/>
    <s v="5188000"/>
    <n v="2015"/>
    <x v="2"/>
    <s v="DUES MEMBERSHIPS"/>
    <s v="50000-PROGRAM EXPENDITURE BUDGET"/>
    <s v="53000-SERVICES-OTHER CHARGES"/>
    <m/>
    <n v="0"/>
    <n v="0"/>
    <n v="477.5"/>
    <n v="0"/>
    <n v="-477.5"/>
    <s v="N/A"/>
    <n v="0"/>
    <n v="0"/>
    <n v="477.5"/>
    <n v="0"/>
    <n v="0"/>
    <n v="0"/>
    <n v="0"/>
    <n v="0"/>
    <n v="0"/>
    <n v="0"/>
    <n v="0"/>
    <n v="0"/>
    <n v="0"/>
    <s v="RADIO COMM SRVS CIP FUND"/>
    <s v="PSERN"/>
    <s v="RADIO COMM INFRASTRCTR RV"/>
    <s v="DATA PROCESSING"/>
  </r>
  <r>
    <s v="000003473"/>
    <s v="1115920"/>
    <x v="1"/>
    <s v="53814"/>
    <s v="5188000"/>
    <n v="2015"/>
    <x v="2"/>
    <s v="TRAINING"/>
    <s v="50000-PROGRAM EXPENDITURE BUDGET"/>
    <s v="53000-SERVICES-OTHER CHARGES"/>
    <m/>
    <n v="0"/>
    <n v="0"/>
    <n v="199"/>
    <n v="0"/>
    <n v="-199"/>
    <s v="N/A"/>
    <n v="0"/>
    <n v="199"/>
    <n v="0"/>
    <n v="0"/>
    <n v="0"/>
    <n v="0"/>
    <n v="0"/>
    <n v="0"/>
    <n v="0"/>
    <n v="0"/>
    <n v="0"/>
    <n v="0"/>
    <n v="0"/>
    <s v="RADIO COMM SRVS CIP FUND"/>
    <s v="PSERN"/>
    <s v="RADIO COMM INFRASTRCTR RV"/>
    <s v="DATA PROCESSING"/>
  </r>
  <r>
    <s v="000003473"/>
    <s v="1115920"/>
    <x v="1"/>
    <s v="53890"/>
    <s v="5188000"/>
    <n v="2015"/>
    <x v="2"/>
    <s v="MISC SERVICES CHARGES"/>
    <s v="50000-PROGRAM EXPENDITURE BUDGET"/>
    <s v="53000-SERVICES-OTHER CHARGES"/>
    <m/>
    <n v="0"/>
    <n v="0"/>
    <n v="43.75"/>
    <n v="0"/>
    <n v="-43.75"/>
    <s v="N/A"/>
    <n v="0"/>
    <n v="31.7"/>
    <n v="0"/>
    <n v="12.05"/>
    <n v="0"/>
    <n v="0"/>
    <n v="0"/>
    <n v="0"/>
    <n v="0"/>
    <n v="0"/>
    <n v="0"/>
    <n v="0"/>
    <n v="0"/>
    <s v="RADIO COMM SRVS CIP FUND"/>
    <s v="PSERN"/>
    <s v="RADIO COMM INFRASTRCTR RV"/>
    <s v="DATA PROCESSING"/>
  </r>
  <r>
    <s v="000003473"/>
    <s v="1115920"/>
    <x v="1"/>
    <s v="53892"/>
    <s v="5188000"/>
    <n v="2015"/>
    <x v="2"/>
    <s v="TRAINING IT"/>
    <s v="50000-PROGRAM EXPENDITURE BUDGET"/>
    <s v="53000-SERVICES-OTHER CHARGES"/>
    <m/>
    <n v="0"/>
    <n v="0"/>
    <n v="0"/>
    <n v="0"/>
    <n v="0"/>
    <s v="N/A"/>
    <n v="0"/>
    <n v="0"/>
    <n v="0"/>
    <n v="0"/>
    <n v="0"/>
    <n v="0"/>
    <n v="0"/>
    <n v="0"/>
    <n v="0"/>
    <n v="0"/>
    <n v="0"/>
    <n v="0"/>
    <n v="0"/>
    <s v="RADIO COMM SRVS CIP FUND"/>
    <s v="PSERN"/>
    <s v="RADIO COMM INFRASTRCTR RV"/>
    <s v="DATA PROCESSING"/>
  </r>
  <r>
    <s v="000003473"/>
    <s v="1115920"/>
    <x v="1"/>
    <s v="55010"/>
    <s v="5188000"/>
    <n v="2015"/>
    <x v="2"/>
    <s v="MOTOR POOL ER R SERVICE"/>
    <s v="50000-PROGRAM EXPENDITURE BUDGET"/>
    <s v="55000-INTRAGOVERNMENTAL SERVICES"/>
    <m/>
    <n v="0"/>
    <n v="0"/>
    <n v="1689"/>
    <n v="0"/>
    <n v="-1689"/>
    <s v="N/A"/>
    <n v="426"/>
    <n v="654"/>
    <n v="609"/>
    <n v="0"/>
    <n v="0"/>
    <n v="0"/>
    <n v="0"/>
    <n v="0"/>
    <n v="0"/>
    <n v="0"/>
    <n v="0"/>
    <n v="0"/>
    <n v="0"/>
    <s v="RADIO COMM SRVS CIP FUND"/>
    <s v="PSERN"/>
    <s v="RADIO COMM INFRASTRCTR RV"/>
    <s v="DATA PROCESSING"/>
  </r>
  <r>
    <s v="000003473"/>
    <s v="1115920"/>
    <x v="1"/>
    <s v="55023"/>
    <s v="5188000"/>
    <n v="2015"/>
    <x v="2"/>
    <s v="ITS NEW DEVELOPMENT"/>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5051"/>
    <s v="5188000"/>
    <n v="2015"/>
    <x v="2"/>
    <s v="GIS CLIENT SERVICES"/>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5145"/>
    <s v="5188000"/>
    <n v="2015"/>
    <x v="2"/>
    <s v="FACILITIES MANAGEMENT"/>
    <s v="50000-PROGRAM EXPENDITURE BUDGET"/>
    <s v="55000-INTRAGOVERNMENTAL SERVICES"/>
    <m/>
    <n v="0"/>
    <n v="0"/>
    <n v="788.26"/>
    <n v="0"/>
    <n v="-788.26"/>
    <s v="N/A"/>
    <n v="0"/>
    <n v="788.26"/>
    <n v="0"/>
    <n v="0"/>
    <n v="0"/>
    <n v="0"/>
    <n v="0"/>
    <n v="0"/>
    <n v="0"/>
    <n v="0"/>
    <n v="0"/>
    <n v="0"/>
    <n v="0"/>
    <s v="RADIO COMM SRVS CIP FUND"/>
    <s v="PSERN"/>
    <s v="RADIO COMM INFRASTRCTR RV"/>
    <s v="DATA PROCESSING"/>
  </r>
  <r>
    <s v="000003473"/>
    <s v="1115920"/>
    <x v="1"/>
    <s v="55150"/>
    <s v="5188000"/>
    <n v="2015"/>
    <x v="2"/>
    <s v="PROSECUTING ATTORNEY"/>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5159"/>
    <s v="5188000"/>
    <n v="2015"/>
    <x v="2"/>
    <s v="FMD COPY CENTER"/>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5253"/>
    <s v="5188000"/>
    <n v="2015"/>
    <x v="2"/>
    <s v="SYSTEMS SERVICES SVC"/>
    <s v="50000-PROGRAM EXPENDITURE BUDGET"/>
    <s v="55000-INTRAGOVERNMENTAL SERVICES"/>
    <m/>
    <n v="0"/>
    <n v="0"/>
    <n v="0"/>
    <n v="0"/>
    <n v="0"/>
    <s v="N/A"/>
    <n v="0"/>
    <n v="0"/>
    <n v="0"/>
    <n v="0"/>
    <n v="0"/>
    <n v="0"/>
    <n v="0"/>
    <n v="0"/>
    <n v="0"/>
    <n v="0"/>
    <n v="0"/>
    <n v="0"/>
    <n v="0"/>
    <s v="RADIO COMM SRVS CIP FUND"/>
    <s v="PSERN"/>
    <s v="RADIO COMM INFRASTRCTR RV"/>
    <s v="DATA PROCESSING"/>
  </r>
  <r>
    <s v="000003473"/>
    <s v="1115920"/>
    <x v="1"/>
    <s v="57105"/>
    <s v="5188000"/>
    <n v="2015"/>
    <x v="2"/>
    <s v="BOND SALE EXPENSE"/>
    <s v="50000-PROGRAM EXPENDITURE BUDGET"/>
    <s v="57000-DEBT SERVICE"/>
    <m/>
    <n v="0"/>
    <n v="0"/>
    <n v="0"/>
    <n v="0"/>
    <n v="0"/>
    <s v="N/A"/>
    <n v="0"/>
    <n v="0"/>
    <n v="0"/>
    <n v="0"/>
    <n v="0"/>
    <n v="0"/>
    <n v="0"/>
    <n v="0"/>
    <n v="0"/>
    <n v="0"/>
    <n v="0"/>
    <n v="0"/>
    <n v="0"/>
    <s v="RADIO COMM SRVS CIP FUND"/>
    <s v="PSERN"/>
    <s v="RADIO COMM INFRASTRCTR RV"/>
    <s v="DATA PROCESSING"/>
  </r>
  <r>
    <s v="000003473"/>
    <s v="1115922"/>
    <x v="0"/>
    <s v="16900"/>
    <s v="0000000"/>
    <n v="2015"/>
    <x v="0"/>
    <s v="CONSTRUCTION WORK IN PROGRESS CWIP"/>
    <s v="BS160-CAPITAL ASSETS"/>
    <s v="B1690-CWIP"/>
    <m/>
    <n v="0"/>
    <n v="0"/>
    <n v="0"/>
    <n v="0"/>
    <n v="0"/>
    <s v="N/A"/>
    <n v="0"/>
    <n v="0"/>
    <n v="0"/>
    <n v="0"/>
    <n v="0"/>
    <n v="0"/>
    <n v="0"/>
    <n v="0"/>
    <n v="0"/>
    <n v="0"/>
    <n v="0"/>
    <n v="0"/>
    <n v="0"/>
    <s v="RADIO COMM SRVS CIP FUND"/>
    <s v="Subscriber Radios Rplc"/>
    <s v="DEFAULT"/>
    <s v="Default"/>
  </r>
  <r>
    <s v="000003473"/>
    <s v="1115922"/>
    <x v="1"/>
    <s v="39796"/>
    <s v="0000000"/>
    <n v="2015"/>
    <x v="4"/>
    <s v="CONTRIB OTHER FUNDS"/>
    <s v="R3000-REVENUE"/>
    <s v="R3900-OTHER FINANCING SOURCES"/>
    <m/>
    <n v="0"/>
    <n v="0"/>
    <n v="0"/>
    <n v="0"/>
    <n v="0"/>
    <s v="N/A"/>
    <n v="0"/>
    <n v="0"/>
    <n v="0"/>
    <n v="0"/>
    <n v="0"/>
    <n v="0"/>
    <n v="0"/>
    <n v="0"/>
    <n v="0"/>
    <n v="0"/>
    <n v="0"/>
    <n v="0"/>
    <n v="0"/>
    <s v="RADIO COMM SRVS CIP FUND"/>
    <s v="Subscriber Radios Rplc"/>
    <s v="RADIO COMM INFRASTRCTR RV"/>
    <s v="Default"/>
  </r>
  <r>
    <s v="000003473"/>
    <s v="1115922"/>
    <x v="1"/>
    <s v="52222"/>
    <s v="5188000"/>
    <n v="2015"/>
    <x v="2"/>
    <s v="SUPPLIES COMMUNICATIONS"/>
    <s v="50000-PROGRAM EXPENDITURE BUDGET"/>
    <s v="52000-SUPPLIES"/>
    <m/>
    <n v="0"/>
    <n v="0"/>
    <n v="0"/>
    <n v="0"/>
    <n v="0"/>
    <s v="N/A"/>
    <n v="0"/>
    <n v="0"/>
    <n v="0"/>
    <n v="0"/>
    <n v="0"/>
    <n v="0"/>
    <n v="0"/>
    <n v="0"/>
    <n v="0"/>
    <n v="0"/>
    <n v="0"/>
    <n v="0"/>
    <n v="0"/>
    <s v="RADIO COMM SRVS CIP FUND"/>
    <s v="Subscriber Radios Rplc"/>
    <s v="RADIO COMM INFRASTRCTR RV"/>
    <s v="DATA PROCESSING"/>
  </r>
  <r>
    <s v="000003473"/>
    <s v="1115922"/>
    <x v="1"/>
    <s v="55352"/>
    <s v="5188000"/>
    <n v="2015"/>
    <x v="2"/>
    <s v="RADIO SERVICES GENERAL"/>
    <s v="50000-PROGRAM EXPENDITURE BUDGET"/>
    <s v="55000-INTRAGOVERNMENTAL SERVICES"/>
    <m/>
    <n v="0"/>
    <n v="0"/>
    <n v="0"/>
    <n v="0"/>
    <n v="0"/>
    <s v="N/A"/>
    <n v="0"/>
    <n v="0"/>
    <n v="0"/>
    <n v="0"/>
    <n v="0"/>
    <n v="0"/>
    <n v="0"/>
    <n v="0"/>
    <n v="0"/>
    <n v="0"/>
    <n v="0"/>
    <n v="0"/>
    <n v="0"/>
    <s v="RADIO COMM SRVS CIP FUND"/>
    <s v="Subscriber Radios Rplc"/>
    <s v="RADIO COMM INFRASTRCTR RV"/>
    <s v="DATA PROCESSING"/>
  </r>
  <r>
    <s v="000003473"/>
    <s v="1116591"/>
    <x v="0"/>
    <s v="16900"/>
    <s v="0000000"/>
    <n v="2015"/>
    <x v="0"/>
    <s v="CONSTRUCTION WORK IN PROGRESS CWIP"/>
    <s v="BS160-CAPITAL ASSETS"/>
    <s v="B1690-CWIP"/>
    <m/>
    <n v="0"/>
    <n v="0"/>
    <n v="0"/>
    <n v="0"/>
    <n v="0"/>
    <s v="N/A"/>
    <n v="0"/>
    <n v="0"/>
    <n v="0"/>
    <n v="0"/>
    <n v="0"/>
    <n v="0"/>
    <n v="0"/>
    <n v="0"/>
    <n v="0"/>
    <n v="0"/>
    <n v="0"/>
    <n v="0"/>
    <n v="0"/>
    <s v="RADIO COMM SRVS CIP FUND"/>
    <s v="Sobieski Tower Repair"/>
    <s v="DEFAULT"/>
    <s v="Default"/>
  </r>
  <r>
    <s v="000003473"/>
    <s v="1116591"/>
    <x v="1"/>
    <s v="52181"/>
    <s v="5188000"/>
    <n v="2015"/>
    <x v="2"/>
    <s v="INVENTORY EQUIP 5K UNDER"/>
    <s v="50000-PROGRAM EXPENDITURE BUDGET"/>
    <s v="52000-SUPPLIES"/>
    <m/>
    <n v="0"/>
    <n v="0"/>
    <n v="0"/>
    <n v="0"/>
    <n v="0"/>
    <s v="N/A"/>
    <n v="0"/>
    <n v="0"/>
    <n v="0"/>
    <n v="0"/>
    <n v="0"/>
    <n v="0"/>
    <n v="0"/>
    <n v="0"/>
    <n v="0"/>
    <n v="0"/>
    <n v="0"/>
    <n v="0"/>
    <n v="0"/>
    <s v="RADIO COMM SRVS CIP FUND"/>
    <s v="Sobieski Tower Repair"/>
    <s v="RADIO COMM INFRASTRCTR RV"/>
    <s v="DATA PROCESSING"/>
  </r>
  <r>
    <s v="000003473"/>
    <s v="1116591"/>
    <x v="1"/>
    <s v="53105"/>
    <s v="5188000"/>
    <n v="2015"/>
    <x v="2"/>
    <s v="OTHER CONTRACTUAL PROF SVCS"/>
    <s v="50000-PROGRAM EXPENDITURE BUDGET"/>
    <s v="53000-SERVICES-OTHER CHARGES"/>
    <m/>
    <n v="0"/>
    <n v="0"/>
    <n v="0"/>
    <n v="0"/>
    <n v="0"/>
    <s v="N/A"/>
    <n v="0"/>
    <n v="0"/>
    <n v="0"/>
    <n v="0"/>
    <n v="0"/>
    <n v="0"/>
    <n v="0"/>
    <n v="0"/>
    <n v="0"/>
    <n v="0"/>
    <n v="0"/>
    <n v="0"/>
    <n v="0"/>
    <s v="RADIO COMM SRVS CIP FUND"/>
    <s v="Sobieski Tower Repair"/>
    <s v="RADIO COMM INFRASTRCTR RV"/>
    <s v="DATA PROCESSING"/>
  </r>
  <r>
    <s v="000003473"/>
    <s v="1116591"/>
    <x v="1"/>
    <s v="53610"/>
    <s v="5188000"/>
    <n v="2015"/>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DATA PROCESSING"/>
  </r>
  <r>
    <s v="000003473"/>
    <s v="1116591"/>
    <x v="1"/>
    <s v="53610"/>
    <s v="5188800"/>
    <n v="2015"/>
    <x v="2"/>
    <s v="SERVICES REPAIR MAINTENANCE"/>
    <s v="50000-PROGRAM EXPENDITURE BUDGET"/>
    <s v="53000-SERVICES-OTHER CHARGES"/>
    <m/>
    <n v="0"/>
    <n v="0"/>
    <n v="0"/>
    <n v="0"/>
    <n v="0"/>
    <s v="N/A"/>
    <n v="0"/>
    <n v="0"/>
    <n v="0"/>
    <n v="0"/>
    <n v="0"/>
    <n v="0"/>
    <n v="0"/>
    <n v="0"/>
    <n v="0"/>
    <n v="0"/>
    <n v="0"/>
    <n v="0"/>
    <n v="0"/>
    <s v="RADIO COMM SRVS CIP FUND"/>
    <s v="Sobieski Tower Repair"/>
    <s v="RADIO COMM INFRASTRCTR RV"/>
    <s v="INFORMATION TECHNOLOGY: OPERATIONS-GENERAL"/>
  </r>
  <r>
    <s v="000003473"/>
    <s v="1116591"/>
    <x v="1"/>
    <s v="55352"/>
    <s v="5188000"/>
    <n v="2015"/>
    <x v="2"/>
    <s v="RADIO SERVICES GENERAL"/>
    <s v="50000-PROGRAM EXPENDITURE BUDGET"/>
    <s v="55000-INTRAGOVERNMENTAL SERVICES"/>
    <m/>
    <n v="0"/>
    <n v="0"/>
    <n v="0"/>
    <n v="0"/>
    <n v="0"/>
    <s v="N/A"/>
    <n v="0"/>
    <n v="0"/>
    <n v="0"/>
    <n v="0"/>
    <n v="0"/>
    <n v="0"/>
    <n v="0"/>
    <n v="0"/>
    <n v="0"/>
    <n v="0"/>
    <n v="0"/>
    <n v="0"/>
    <n v="0"/>
    <s v="RADIO COMM SRVS CIP FUND"/>
    <s v="Sobieski Tower Repair"/>
    <s v="RADIO COMM INFRASTRCTR RV"/>
    <s v="DATA PROCESSING"/>
  </r>
  <r>
    <s v="000003473"/>
    <s v="C00391X"/>
    <x v="0"/>
    <s v="22340"/>
    <s v="0000000"/>
    <n v="2015"/>
    <x v="1"/>
    <s v="EXTERNAL BANK &amp; ESCROW RETENTION-CASH MGT/AP USE"/>
    <s v="BS200-CURRENT LIABILITIES"/>
    <s v="B2234-RETAINAGE PAYABLE"/>
    <m/>
    <n v="0"/>
    <n v="0"/>
    <n v="0"/>
    <n v="0"/>
    <n v="0"/>
    <s v="N/A"/>
    <n v="0"/>
    <n v="0"/>
    <n v="0"/>
    <n v="0"/>
    <n v="0"/>
    <n v="0"/>
    <n v="0"/>
    <n v="0"/>
    <n v="0"/>
    <n v="0"/>
    <n v="0"/>
    <n v="0"/>
    <n v="0"/>
    <s v="RADIO COMM SRVS CIP FUND"/>
    <s v="BCI COMMUNICATIONS INC"/>
    <s v="DEFAULT"/>
    <s v="Default"/>
  </r>
  <r>
    <s v="000003473"/>
    <s v="C00391X"/>
    <x v="0"/>
    <s v="22341"/>
    <s v="0000000"/>
    <n v="2015"/>
    <x v="2"/>
    <s v="DNU-IN-HOUSE RETENTION-AP ONLY"/>
    <s v="BS200-CURRENT LIABILITIES"/>
    <s v="B2234-RETAINAGE PAYABLE"/>
    <m/>
    <n v="0"/>
    <n v="0"/>
    <n v="0"/>
    <n v="0"/>
    <n v="0"/>
    <s v="N/A"/>
    <n v="0"/>
    <n v="0"/>
    <n v="0"/>
    <n v="0"/>
    <n v="0"/>
    <n v="0"/>
    <n v="0"/>
    <n v="0"/>
    <n v="0"/>
    <n v="0"/>
    <n v="0"/>
    <n v="0"/>
    <n v="0"/>
    <s v="RADIO COMM SRVS CIP FUND"/>
    <s v="BCI COMMUNICATIONS INC"/>
    <s v="DEFAULT"/>
    <s v="Default"/>
  </r>
  <r>
    <s v="000003473"/>
    <s v="C00391X"/>
    <x v="0"/>
    <s v="22342"/>
    <s v="0000000"/>
    <n v="2015"/>
    <x v="1"/>
    <s v="IN-HOUSE RETENTION-AP ONLY"/>
    <s v="BS200-CURRENT LIABILITIES"/>
    <s v="B2234-RETAINAGE PAYABLE"/>
    <m/>
    <n v="0"/>
    <n v="0"/>
    <n v="0"/>
    <n v="0"/>
    <n v="0"/>
    <s v="N/A"/>
    <n v="0"/>
    <n v="0"/>
    <n v="0"/>
    <n v="0"/>
    <n v="0"/>
    <n v="0"/>
    <n v="0"/>
    <n v="0"/>
    <n v="0"/>
    <n v="0"/>
    <n v="0"/>
    <n v="0"/>
    <n v="0"/>
    <s v="RADIO COMM SRVS CIP FUND"/>
    <s v="BCI COMMUNICATIONS INC"/>
    <s v="DEFAULT"/>
    <s v="Default"/>
  </r>
</pivotCacheRecord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5.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4.xml" /></Relationships>
</file>

<file path=xl/pivotTables/pivotTable10.xml><?xml version="1.0" encoding="utf-8"?>
<pivotTableDefinition xmlns="http://schemas.openxmlformats.org/spreadsheetml/2006/main" name="PivotTable1" cacheId="3" applyNumberFormats="0" applyBorderFormats="0" applyFontFormats="0" applyPatternFormats="0" applyAlignmentFormats="0" applyWidthHeightFormats="1" dataCaption="Data" showMissing="1" preserveFormatting="1" useAutoFormatting="1" itemPrintTitles="1" compactData="0" createdVersion="1" updatedVersion="4" indent="0" gridDropZones="1" showMemberPropertyTips="0">
  <location ref="A4:D8" firstHeaderRow="1" firstDataRow="2" firstDataCol="1" rowPageCount="2" colPageCount="1"/>
  <pivotFields count="34">
    <pivotField axis="axisPage" compact="0" outline="0" subtotalTop="0" showAll="0" includeNewItemsInFilter="1">
      <items count="4">
        <item x="0"/>
        <item x="1"/>
        <item x="2"/>
        <item t="default"/>
      </items>
    </pivotField>
    <pivotField compact="0" outline="0" subtotalTop="0" showAll="0" includeNewItemsInFilter="1"/>
    <pivotField axis="axisPage" compact="0" outline="0" subtotalTop="0" showAll="0" includeNewItemsInFilter="1">
      <items count="35">
        <item x="0"/>
        <item x="6"/>
        <item x="3"/>
        <item x="7"/>
        <item x="5"/>
        <item x="4"/>
        <item x="1"/>
        <item x="8"/>
        <item x="9"/>
        <item x="10"/>
        <item x="11"/>
        <item x="12"/>
        <item x="24"/>
        <item x="28"/>
        <item x="27"/>
        <item x="31"/>
        <item x="14"/>
        <item x="21"/>
        <item x="23"/>
        <item x="13"/>
        <item x="29"/>
        <item x="22"/>
        <item x="26"/>
        <item x="16"/>
        <item x="17"/>
        <item x="19"/>
        <item x="15"/>
        <item x="18"/>
        <item x="20"/>
        <item x="30"/>
        <item x="32"/>
        <item x="25"/>
        <item x="33"/>
        <item h="1" x="2"/>
        <item t="default"/>
      </items>
    </pivotField>
    <pivotField compact="0" outline="0" subtotalTop="0" showAll="0" includeNewItemsInFilter="1"/>
    <pivotField compact="0" outline="0" subtotalTop="0" showAll="0" includeNewItemsInFilter="1"/>
    <pivotField axis="axisCol" compact="0" outline="0" subtotalTop="0" showAll="0" includeNewItemsInFilter="1">
      <items count="3">
        <item x="0"/>
        <item x="1"/>
        <item t="default"/>
      </items>
    </pivotField>
    <pivotField axis="axisRow"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6"/>
  </rowFields>
  <rowItems count="3">
    <i>
      <x/>
    </i>
    <i>
      <x v="1"/>
    </i>
    <i t="grand">
      <x/>
    </i>
  </rowItems>
  <colFields count="1">
    <field x="5"/>
  </colFields>
  <colItems count="3">
    <i>
      <x/>
    </i>
    <i>
      <x v="1"/>
    </i>
    <i t="grand">
      <x/>
    </i>
  </colItems>
  <pageFields count="2">
    <pageField fld="0" item="0" hier="0"/>
    <pageField fld="2" hier="0"/>
  </pageFields>
  <dataFields count="1">
    <dataField name="Sum of Actuals" fld="13" baseField="6" baseItem="0" numFmtId="42"/>
  </dataField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3" cacheId="3" applyNumberFormats="0" applyBorderFormats="0" applyFontFormats="0" applyPatternFormats="0" applyAlignmentFormats="0" applyWidthHeightFormats="1" dataCaption="Data" showMissing="1" preserveFormatting="1" useAutoFormatting="1" itemPrintTitles="1" compactData="0" createdVersion="1" updatedVersion="4" indent="0" gridDropZones="1" showMemberPropertyTips="0">
  <location ref="A30:E45" firstHeaderRow="1" firstDataRow="2" firstDataCol="2" rowPageCount="3" colPageCount="1"/>
  <pivotFields count="34">
    <pivotField axis="axisPage" compact="0" outline="0" subtotalTop="0" showAll="0" includeNewItemsInFilter="1">
      <items count="4">
        <item x="0"/>
        <item x="1"/>
        <item x="2"/>
        <item t="default"/>
      </items>
    </pivotField>
    <pivotField axis="axisRow" compact="0" outline="0" subtotalTop="0" showAll="0" includeNewItemsInFilter="1" defaultSubtotal="0">
      <items count="137">
        <item x="0"/>
        <item x="14"/>
        <item x="15"/>
        <item x="16"/>
        <item x="1"/>
        <item x="17"/>
        <item x="18"/>
        <item x="19"/>
        <item x="20"/>
        <item x="21"/>
        <item x="22"/>
        <item x="23"/>
        <item x="24"/>
        <item x="25"/>
        <item x="26"/>
        <item x="27"/>
        <item x="28"/>
        <item x="29"/>
        <item x="30"/>
        <item x="31"/>
        <item x="32"/>
        <item x="33"/>
        <item x="34"/>
        <item x="35"/>
        <item x="36"/>
        <item x="37"/>
        <item x="38"/>
        <item x="120"/>
        <item x="121"/>
        <item x="2"/>
        <item x="3"/>
        <item x="4"/>
        <item x="5"/>
        <item x="6"/>
        <item x="7"/>
        <item x="8"/>
        <item x="122"/>
        <item x="123"/>
        <item x="124"/>
        <item x="125"/>
        <item x="126"/>
        <item x="127"/>
        <item x="128"/>
        <item x="129"/>
        <item x="39"/>
        <item x="40"/>
        <item x="41"/>
        <item x="42"/>
        <item x="130"/>
        <item x="43"/>
        <item x="44"/>
        <item x="45"/>
        <item x="46"/>
        <item x="47"/>
        <item x="48"/>
        <item x="49"/>
        <item x="50"/>
        <item x="51"/>
        <item x="131"/>
        <item x="52"/>
        <item x="53"/>
        <item x="54"/>
        <item x="55"/>
        <item x="56"/>
        <item x="57"/>
        <item x="58"/>
        <item x="59"/>
        <item x="60"/>
        <item x="61"/>
        <item x="9"/>
        <item x="62"/>
        <item x="132"/>
        <item x="133"/>
        <item x="63"/>
        <item x="64"/>
        <item x="134"/>
        <item x="65"/>
        <item x="135"/>
        <item x="66"/>
        <item x="136"/>
        <item x="67"/>
        <item x="68"/>
        <item x="69"/>
        <item x="70"/>
        <item x="71"/>
        <item x="72"/>
        <item x="73"/>
        <item x="74"/>
        <item x="10"/>
        <item x="11"/>
        <item x="75"/>
        <item x="76"/>
        <item x="77"/>
        <item x="12"/>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3"/>
      </items>
    </pivotField>
    <pivotField axis="axisPage" compact="0" outline="0" subtotalTop="0" showAll="0" includeNewItemsInFilter="1">
      <items count="35">
        <item x="0"/>
        <item x="6"/>
        <item x="3"/>
        <item x="7"/>
        <item x="5"/>
        <item x="4"/>
        <item x="1"/>
        <item x="8"/>
        <item x="9"/>
        <item x="10"/>
        <item x="11"/>
        <item x="12"/>
        <item x="24"/>
        <item x="28"/>
        <item x="27"/>
        <item x="31"/>
        <item x="14"/>
        <item x="21"/>
        <item x="23"/>
        <item x="13"/>
        <item x="29"/>
        <item x="22"/>
        <item x="26"/>
        <item x="16"/>
        <item x="17"/>
        <item x="19"/>
        <item x="15"/>
        <item x="18"/>
        <item x="20"/>
        <item x="30"/>
        <item x="32"/>
        <item x="25"/>
        <item x="33"/>
        <item h="1" x="2"/>
        <item t="default"/>
      </items>
    </pivotField>
    <pivotField compact="0" outline="0" subtotalTop="0" showAll="0" includeNewItemsInFilter="1"/>
    <pivotField compact="0" outline="0" subtotalTop="0" showAll="0" includeNewItemsInFilter="1"/>
    <pivotField axis="axisCol" compact="0" outline="0" subtotalTop="0" showAll="0" includeNewItemsInFilter="1">
      <items count="3">
        <item x="0"/>
        <item x="1"/>
        <item t="default"/>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38">
        <item x="1"/>
        <item x="70"/>
        <item x="13"/>
        <item x="14"/>
        <item x="17"/>
        <item x="15"/>
        <item x="18"/>
        <item x="102"/>
        <item x="77"/>
        <item x="113"/>
        <item x="71"/>
        <item x="96"/>
        <item x="16"/>
        <item x="0"/>
        <item x="23"/>
        <item x="22"/>
        <item x="28"/>
        <item x="24"/>
        <item x="25"/>
        <item x="21"/>
        <item x="29"/>
        <item x="19"/>
        <item x="20"/>
        <item x="27"/>
        <item x="26"/>
        <item x="114"/>
        <item x="112"/>
        <item x="39"/>
        <item x="79"/>
        <item x="95"/>
        <item x="100"/>
        <item x="80"/>
        <item x="40"/>
        <item x="118"/>
        <item x="115"/>
        <item x="76"/>
        <item x="119"/>
        <item x="93"/>
        <item x="108"/>
        <item x="109"/>
        <item x="73"/>
        <item x="72"/>
        <item x="60"/>
        <item x="81"/>
        <item x="82"/>
        <item x="75"/>
        <item x="78"/>
        <item x="97"/>
        <item x="84"/>
        <item x="101"/>
        <item x="83"/>
        <item x="130"/>
        <item x="45"/>
        <item x="88"/>
        <item x="94"/>
        <item x="68"/>
        <item x="48"/>
        <item x="66"/>
        <item x="133"/>
        <item x="92"/>
        <item x="105"/>
        <item x="31"/>
        <item x="38"/>
        <item x="55"/>
        <item x="30"/>
        <item x="135"/>
        <item x="107"/>
        <item x="51"/>
        <item x="36"/>
        <item x="67"/>
        <item x="89"/>
        <item x="90"/>
        <item x="98"/>
        <item x="134"/>
        <item x="64"/>
        <item x="44"/>
        <item x="59"/>
        <item x="124"/>
        <item x="61"/>
        <item x="65"/>
        <item x="3"/>
        <item x="34"/>
        <item x="63"/>
        <item x="91"/>
        <item x="120"/>
        <item x="32"/>
        <item x="136"/>
        <item x="125"/>
        <item x="33"/>
        <item x="129"/>
        <item x="132"/>
        <item x="122"/>
        <item x="35"/>
        <item x="52"/>
        <item x="57"/>
        <item x="126"/>
        <item x="74"/>
        <item x="131"/>
        <item x="123"/>
        <item x="37"/>
        <item x="56"/>
        <item x="53"/>
        <item x="58"/>
        <item x="43"/>
        <item x="41"/>
        <item x="9"/>
        <item x="5"/>
        <item x="6"/>
        <item x="69"/>
        <item x="4"/>
        <item x="2"/>
        <item x="116"/>
        <item x="7"/>
        <item x="117"/>
        <item x="62"/>
        <item x="121"/>
        <item x="8"/>
        <item x="127"/>
        <item x="54"/>
        <item x="128"/>
        <item x="111"/>
        <item x="46"/>
        <item x="49"/>
        <item x="50"/>
        <item x="99"/>
        <item x="103"/>
        <item x="104"/>
        <item x="42"/>
        <item x="85"/>
        <item x="47"/>
        <item x="106"/>
        <item x="110"/>
        <item x="10"/>
        <item x="86"/>
        <item x="12"/>
        <item x="11"/>
        <item x="87"/>
        <item t="default"/>
      </items>
    </pivotField>
    <pivotField compact="0" outline="0" subtotalTop="0" showAll="0" includeNewItemsInFilter="1"/>
    <pivotField compact="0" outline="0" subtotalTop="0" showAll="0" includeNewItemsInFilter="1"/>
  </pivotFields>
  <rowFields count="2">
    <field x="1"/>
    <field x="31"/>
  </rowFields>
  <rowItems count="14">
    <i>
      <x/>
      <x v="13"/>
    </i>
    <i>
      <x v="29"/>
      <x v="110"/>
    </i>
    <i>
      <x v="30"/>
      <x v="80"/>
    </i>
    <i>
      <x v="31"/>
      <x v="109"/>
    </i>
    <i>
      <x v="32"/>
      <x v="106"/>
    </i>
    <i>
      <x v="33"/>
      <x v="107"/>
    </i>
    <i>
      <x v="34"/>
      <x v="112"/>
    </i>
    <i>
      <x v="35"/>
      <x v="116"/>
    </i>
    <i>
      <x v="69"/>
      <x v="105"/>
    </i>
    <i>
      <x v="88"/>
      <x v="132"/>
    </i>
    <i>
      <x v="89"/>
      <x v="135"/>
    </i>
    <i>
      <x v="93"/>
      <x v="134"/>
    </i>
    <i>
      <x v="136"/>
      <x v="2"/>
    </i>
    <i t="grand">
      <x/>
    </i>
  </rowItems>
  <colFields count="1">
    <field x="5"/>
  </colFields>
  <colItems count="3">
    <i>
      <x/>
    </i>
    <i>
      <x v="1"/>
    </i>
    <i t="grand">
      <x/>
    </i>
  </colItems>
  <pageFields count="3">
    <pageField fld="0" item="0" hier="0"/>
    <pageField fld="2" hier="0"/>
    <pageField fld="6" item="0" hier="0"/>
  </pageFields>
  <dataFields count="1">
    <dataField name="Sum of Actuals" fld="13" baseField="6" baseItem="0" numFmtId="42"/>
  </dataField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1" cacheId="1" applyNumberFormats="0" applyBorderFormats="0" applyFontFormats="0" applyPatternFormats="0" applyAlignmentFormats="0" applyWidthHeightFormats="1" dataCaption="Values" showMissing="1" preserveFormatting="1" useAutoFormatting="1" itemPrintTitles="1" compactData="0" createdVersion="3" updatedVersion="3" indent="0" gridDropZones="1" multipleFieldFilters="0" showMemberPropertyTips="1">
  <location ref="F112:J125" firstHeaderRow="1" firstDataRow="2" firstDataCol="2"/>
  <pivotFields count="32">
    <pivotField compact="0" outline="0" showAll="0"/>
    <pivotField axis="axisRow" compact="0" outline="0" showAll="0" defaultSubtotal="0">
      <items count="11">
        <item x="9"/>
        <item x="8"/>
        <item x="3"/>
        <item x="1"/>
        <item x="4"/>
        <item x="5"/>
        <item x="6"/>
        <item x="2"/>
        <item x="0"/>
        <item x="10"/>
        <item x="7"/>
      </items>
    </pivotField>
    <pivotField compact="0" outline="0" showAll="0"/>
    <pivotField compact="0" outline="0" showAll="0"/>
    <pivotField compact="0" outline="0" showAll="0"/>
    <pivotField compact="0" outline="0" showAll="0"/>
    <pivotField axis="axisCol"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dataField="1" compact="0" outline="0" showAll="0" numFmtId="43"/>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11">
        <item x="8"/>
        <item x="9"/>
        <item x="3"/>
        <item x="0"/>
        <item x="4"/>
        <item x="5"/>
        <item x="1"/>
        <item x="6"/>
        <item x="2"/>
        <item x="7"/>
        <item x="10"/>
      </items>
    </pivotField>
  </pivotFields>
  <rowFields count="2">
    <field x="1"/>
    <field x="31"/>
  </rowFields>
  <rowItems count="12">
    <i>
      <x/>
      <x v="1"/>
    </i>
    <i>
      <x v="1"/>
      <x/>
    </i>
    <i>
      <x v="2"/>
      <x v="2"/>
    </i>
    <i>
      <x v="3"/>
      <x v="6"/>
    </i>
    <i>
      <x v="4"/>
      <x v="4"/>
    </i>
    <i>
      <x v="5"/>
      <x v="5"/>
    </i>
    <i>
      <x v="6"/>
      <x v="7"/>
    </i>
    <i>
      <x v="7"/>
      <x v="8"/>
    </i>
    <i>
      <x v="8"/>
      <x v="3"/>
    </i>
    <i>
      <x v="9"/>
      <x v="10"/>
    </i>
    <i>
      <x v="10"/>
      <x v="9"/>
    </i>
    <i t="grand">
      <x/>
    </i>
  </rowItems>
  <colFields count="1">
    <field x="6"/>
  </colFields>
  <colItems count="3">
    <i>
      <x/>
    </i>
    <i>
      <x v="1"/>
    </i>
    <i t="grand">
      <x/>
    </i>
  </colItems>
  <dataFields count="1">
    <dataField name="Sum of Actuals" fld="13" baseField="0" baseItem="0" numFmtId="164"/>
  </dataFields>
  <formats count="1">
    <format dxfId="2">
      <pivotArea outline="0" fieldPosition="0" collapsedLevelsAreSubtotals="1"/>
    </format>
  </formats>
  <pivotTableStyleInfo name="PivotStyleLight16" showRowHeaders="1" showColHeaders="1" showRowStripes="0" showColStripes="0" showLastColumn="1"/>
</pivotTableDefinition>
</file>

<file path=xl/pivotTables/pivotTable13.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3" updatedVersion="3" indent="0" multipleFieldFilters="0" showMemberPropertyTips="1">
  <location ref="F81:G104" firstHeaderRow="1" firstDataRow="1" firstDataCol="1" rowPageCount="1" colPageCount="1"/>
  <pivotFields count="8">
    <pivotField axis="axisPage" showAll="0">
      <items count="3">
        <item x="0"/>
        <item x="1"/>
        <item t="default"/>
      </items>
    </pivotField>
    <pivotField axis="axisRow" showAll="0">
      <items count="39">
        <item x="35"/>
        <item x="2"/>
        <item x="24"/>
        <item x="37"/>
        <item x="10"/>
        <item x="16"/>
        <item x="0"/>
        <item x="1"/>
        <item x="14"/>
        <item x="34"/>
        <item x="30"/>
        <item x="19"/>
        <item x="25"/>
        <item x="23"/>
        <item x="29"/>
        <item x="6"/>
        <item x="17"/>
        <item x="4"/>
        <item x="11"/>
        <item x="31"/>
        <item x="15"/>
        <item x="21"/>
        <item x="36"/>
        <item x="27"/>
        <item x="26"/>
        <item x="5"/>
        <item x="18"/>
        <item x="32"/>
        <item x="22"/>
        <item x="8"/>
        <item x="20"/>
        <item x="7"/>
        <item x="9"/>
        <item x="3"/>
        <item x="12"/>
        <item x="13"/>
        <item x="33"/>
        <item x="28"/>
        <item t="default"/>
      </items>
    </pivotField>
    <pivotField showAll="0"/>
    <pivotField showAll="0"/>
    <pivotField showAll="0"/>
    <pivotField showAll="0"/>
    <pivotField showAll="0"/>
    <pivotField dataField="1" showAll="0" numFmtId="43"/>
  </pivotFields>
  <rowFields count="1">
    <field x="1"/>
  </rowFields>
  <rowItems count="23">
    <i>
      <x v="1"/>
    </i>
    <i>
      <x v="4"/>
    </i>
    <i>
      <x v="5"/>
    </i>
    <i>
      <x v="6"/>
    </i>
    <i>
      <x v="7"/>
    </i>
    <i>
      <x v="8"/>
    </i>
    <i>
      <x v="11"/>
    </i>
    <i>
      <x v="15"/>
    </i>
    <i>
      <x v="16"/>
    </i>
    <i>
      <x v="17"/>
    </i>
    <i>
      <x v="18"/>
    </i>
    <i>
      <x v="20"/>
    </i>
    <i>
      <x v="21"/>
    </i>
    <i>
      <x v="25"/>
    </i>
    <i>
      <x v="26"/>
    </i>
    <i>
      <x v="29"/>
    </i>
    <i>
      <x v="30"/>
    </i>
    <i>
      <x v="31"/>
    </i>
    <i>
      <x v="32"/>
    </i>
    <i>
      <x v="33"/>
    </i>
    <i>
      <x v="34"/>
    </i>
    <i>
      <x v="35"/>
    </i>
    <i t="grand">
      <x/>
    </i>
  </rowItems>
  <colItems count="1">
    <i/>
  </colItems>
  <pageFields count="1">
    <pageField fld="0" item="0" hier="-1"/>
  </pageFields>
  <dataFields count="1">
    <dataField name="Sum of Actuals" fld="7" baseField="0" baseItem="0" numFmtId="164"/>
  </dataFields>
  <formats count="1">
    <format dxfId="3">
      <pivotArea outline="0" fieldPosition="0" collapsedLevelsAreSubtotals="1"/>
    </format>
  </formats>
  <pivotTableStyleInfo name="PivotStyleLight16" showRowHeaders="1" showColHeaders="1" showRowStripes="0" showColStripes="0" showLastColumn="1"/>
</pivotTableDefinition>
</file>

<file path=xl/pivotTables/pivotTable14.xml><?xml version="1.0" encoding="utf-8"?>
<pivotTableDefinition xmlns="http://schemas.openxmlformats.org/spreadsheetml/2006/main" name="PivotTable3" cacheId="0" applyNumberFormats="0" applyBorderFormats="0" applyFontFormats="0" applyPatternFormats="0" applyAlignmentFormats="0" applyWidthHeightFormats="1" dataCaption="Values" showMissing="1" preserveFormatting="1" useAutoFormatting="1" itemPrintTitles="1" compactData="0" createdVersion="3" updatedVersion="3" indent="0" multipleFieldFilters="0" showMemberPropertyTips="1">
  <location ref="F57:G74" firstHeaderRow="1" firstDataRow="1" firstDataCol="1" rowPageCount="1" colPageCount="1"/>
  <pivotFields count="8">
    <pivotField axis="axisPage" showAll="0">
      <items count="3">
        <item x="0"/>
        <item x="1"/>
        <item t="default"/>
      </items>
    </pivotField>
    <pivotField axis="axisRow" showAll="0">
      <items count="39">
        <item x="35"/>
        <item x="2"/>
        <item x="24"/>
        <item x="37"/>
        <item x="10"/>
        <item x="16"/>
        <item x="0"/>
        <item x="1"/>
        <item x="14"/>
        <item x="34"/>
        <item x="30"/>
        <item x="19"/>
        <item x="25"/>
        <item x="23"/>
        <item x="29"/>
        <item x="6"/>
        <item x="17"/>
        <item x="4"/>
        <item x="11"/>
        <item x="31"/>
        <item x="15"/>
        <item x="21"/>
        <item x="36"/>
        <item x="27"/>
        <item x="26"/>
        <item x="5"/>
        <item x="18"/>
        <item x="32"/>
        <item x="22"/>
        <item x="8"/>
        <item x="20"/>
        <item x="7"/>
        <item x="9"/>
        <item x="3"/>
        <item x="12"/>
        <item x="13"/>
        <item x="33"/>
        <item x="28"/>
        <item t="default"/>
      </items>
    </pivotField>
    <pivotField showAll="0"/>
    <pivotField showAll="0"/>
    <pivotField showAll="0"/>
    <pivotField showAll="0"/>
    <pivotField showAll="0"/>
    <pivotField dataField="1" showAll="0" numFmtId="43"/>
  </pivotFields>
  <rowFields count="1">
    <field x="1"/>
  </rowFields>
  <rowItems count="17">
    <i>
      <x/>
    </i>
    <i>
      <x v="2"/>
    </i>
    <i>
      <x v="3"/>
    </i>
    <i>
      <x v="9"/>
    </i>
    <i>
      <x v="10"/>
    </i>
    <i>
      <x v="12"/>
    </i>
    <i>
      <x v="13"/>
    </i>
    <i>
      <x v="14"/>
    </i>
    <i>
      <x v="19"/>
    </i>
    <i>
      <x v="22"/>
    </i>
    <i>
      <x v="23"/>
    </i>
    <i>
      <x v="24"/>
    </i>
    <i>
      <x v="27"/>
    </i>
    <i>
      <x v="28"/>
    </i>
    <i>
      <x v="36"/>
    </i>
    <i>
      <x v="37"/>
    </i>
    <i t="grand">
      <x/>
    </i>
  </rowItems>
  <colItems count="1">
    <i/>
  </colItems>
  <pageFields count="1">
    <pageField fld="0" item="1" hier="-1"/>
  </pageFields>
  <dataFields count="1">
    <dataField name="Sum of Actuals" fld="7" baseField="0" baseItem="0" numFmtId="43"/>
  </dataFields>
  <formats count="1">
    <format dxfId="4">
      <pivotArea outline="0" fieldPosition="0" collapsedLevelsAreSubtotals="1"/>
    </format>
  </formats>
  <pivotTableStyleInfo name="PivotStyleLight16" showRowHeaders="1" showColHeaders="1" showRowStripes="0" showColStripes="0" showLastColumn="1"/>
</pivotTableDefinition>
</file>

<file path=xl/pivotTables/pivotTable15.xml><?xml version="1.0" encoding="utf-8"?>
<pivotTableDefinition xmlns="http://schemas.openxmlformats.org/spreadsheetml/2006/main" name="PivotTable2" cacheId="2" applyNumberFormats="0" applyBorderFormats="0" applyFontFormats="0" applyPatternFormats="0" applyAlignmentFormats="0" applyWidthHeightFormats="1" dataCaption="Values" showMissing="1" preserveFormatting="1" useAutoFormatting="1" itemPrintTitles="1" compactData="0" createdVersion="4" updatedVersion="4" indent="0" multipleFieldFilters="0" showMemberPropertyTips="1">
  <location ref="A296:D300" firstHeaderRow="1" firstDataRow="2" firstDataCol="1" rowPageCount="1" colPageCount="1"/>
  <pivotFields count="34">
    <pivotField showAll="0"/>
    <pivotField showAll="0"/>
    <pivotField axis="axisPage" showAll="0" multipleItemSelectionAllowed="1">
      <items count="9">
        <item x="0"/>
        <item x="6"/>
        <item x="3"/>
        <item x="7"/>
        <item x="5"/>
        <item x="4"/>
        <item x="1"/>
        <item h="1" x="2"/>
        <item t="default"/>
      </items>
    </pivotField>
    <pivotField showAll="0"/>
    <pivotField showAll="0"/>
    <pivotField axis="axisCol" showAll="0">
      <items count="3">
        <item x="0"/>
        <item x="1"/>
        <item t="default"/>
      </items>
    </pivotField>
    <pivotField axis="axisRow" showAll="0">
      <items count="6">
        <item h="1" x="0"/>
        <item x="2"/>
        <item h="1" x="1"/>
        <item h="1" x="3"/>
        <item x="4"/>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3">
    <i>
      <x v="1"/>
    </i>
    <i>
      <x v="4"/>
    </i>
    <i t="grand">
      <x/>
    </i>
  </rowItems>
  <colFields count="1">
    <field x="5"/>
  </colFields>
  <colItems count="3">
    <i>
      <x/>
    </i>
    <i>
      <x v="1"/>
    </i>
    <i t="grand">
      <x/>
    </i>
  </colItems>
  <pageFields count="1">
    <pageField fld="2" hier="-1"/>
  </pageFields>
  <dataFields count="1">
    <dataField name="Sum of Actuals" fld="13" baseField="0" baseItem="0" numFmtId="164"/>
  </dataFields>
  <formats count="1">
    <format dxfId="1">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16.xml><?xml version="1.0" encoding="utf-8"?>
<pivotTableDefinition xmlns="http://schemas.openxmlformats.org/spreadsheetml/2006/main" name="PivotTable6" cacheId="4" applyNumberFormats="0" applyBorderFormats="0" applyFontFormats="0" applyPatternFormats="0" applyAlignmentFormats="0" applyWidthHeightFormats="1" dataCaption="Values" showMissing="1" preserveFormatting="1" useAutoFormatting="1" itemPrintTitles="1" compactData="0" createdVersion="4" updatedVersion="4" indent="0" multipleFieldFilters="0" showMemberPropertyTips="1">
  <location ref="A178:B181" firstHeaderRow="1" firstDataRow="1" firstDataCol="1" rowPageCount="1" colPageCount="1"/>
  <pivotFields count="34">
    <pivotField showAll="0"/>
    <pivotField showAll="0"/>
    <pivotField axis="axisPage" showAll="0" multipleItemSelectionAllowed="1">
      <items count="9">
        <item x="0"/>
        <item x="6"/>
        <item x="3"/>
        <item x="7"/>
        <item x="5"/>
        <item x="4"/>
        <item x="1"/>
        <item h="1" x="2"/>
        <item t="default"/>
      </items>
    </pivotField>
    <pivotField showAll="0"/>
    <pivotField showAll="0"/>
    <pivotField showAll="0"/>
    <pivotField axis="axisRow" showAll="0">
      <items count="6">
        <item h="1" x="0"/>
        <item x="2"/>
        <item h="1" x="1"/>
        <item h="1" x="3"/>
        <item x="4"/>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6"/>
  </rowFields>
  <rowItems count="3">
    <i>
      <x v="1"/>
    </i>
    <i>
      <x v="4"/>
    </i>
    <i t="grand">
      <x/>
    </i>
  </rowItems>
  <colItems count="1">
    <i/>
  </colItems>
  <pageFields count="1">
    <pageField fld="2" hier="-1"/>
  </pageFields>
  <dataFields count="1">
    <dataField name="Sum of Actuals" fld="13" baseField="0" baseItem="0" numFmtId="164"/>
  </dataFields>
  <formats count="1">
    <format dxfId="0">
      <pivotArea outline="0" fieldPosition="0" collapsedLevelsAreSubtotals="1"/>
    </format>
  </format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9.xml><?xml version="1.0" encoding="utf-8"?>
<pivotTableDefinition xmlns="http://schemas.openxmlformats.org/spreadsheetml/2006/main" name="PivotTable2" cacheId="3" applyNumberFormats="0" applyBorderFormats="0" applyFontFormats="0" applyPatternFormats="0" applyAlignmentFormats="0" applyWidthHeightFormats="1" dataCaption="Data" showMissing="1" preserveFormatting="1" useAutoFormatting="1" itemPrintTitles="1" compactData="0" createdVersion="1" updatedVersion="4" indent="0" gridDropZones="1" showMemberPropertyTips="0">
  <location ref="A16:E23" firstHeaderRow="1" firstDataRow="2" firstDataCol="2" rowPageCount="3" colPageCount="1"/>
  <pivotFields count="34">
    <pivotField axis="axisPage" compact="0" outline="0" subtotalTop="0" showAll="0" includeNewItemsInFilter="1">
      <items count="4">
        <item x="0"/>
        <item x="1"/>
        <item x="2"/>
        <item t="default"/>
      </items>
    </pivotField>
    <pivotField axis="axisRow" compact="0" outline="0" subtotalTop="0" showAll="0" includeNewItemsInFilter="1" defaultSubtotal="0">
      <items count="137">
        <item x="0"/>
        <item x="14"/>
        <item x="15"/>
        <item x="16"/>
        <item x="1"/>
        <item x="17"/>
        <item x="18"/>
        <item x="19"/>
        <item x="20"/>
        <item x="21"/>
        <item x="22"/>
        <item x="23"/>
        <item x="24"/>
        <item x="25"/>
        <item x="26"/>
        <item x="27"/>
        <item x="28"/>
        <item x="29"/>
        <item x="30"/>
        <item x="31"/>
        <item x="32"/>
        <item x="33"/>
        <item x="34"/>
        <item x="35"/>
        <item x="36"/>
        <item x="37"/>
        <item x="38"/>
        <item x="120"/>
        <item x="121"/>
        <item x="2"/>
        <item x="3"/>
        <item x="4"/>
        <item x="5"/>
        <item x="6"/>
        <item x="7"/>
        <item x="8"/>
        <item x="122"/>
        <item x="123"/>
        <item x="124"/>
        <item x="125"/>
        <item x="126"/>
        <item x="127"/>
        <item x="128"/>
        <item x="129"/>
        <item x="39"/>
        <item x="40"/>
        <item x="41"/>
        <item x="42"/>
        <item x="130"/>
        <item x="43"/>
        <item x="44"/>
        <item x="45"/>
        <item x="46"/>
        <item x="47"/>
        <item x="48"/>
        <item x="49"/>
        <item x="50"/>
        <item x="51"/>
        <item x="131"/>
        <item x="52"/>
        <item x="53"/>
        <item x="54"/>
        <item x="55"/>
        <item x="56"/>
        <item x="57"/>
        <item x="58"/>
        <item x="59"/>
        <item x="60"/>
        <item x="61"/>
        <item x="9"/>
        <item x="62"/>
        <item x="132"/>
        <item x="133"/>
        <item x="63"/>
        <item x="64"/>
        <item x="134"/>
        <item x="65"/>
        <item x="135"/>
        <item x="66"/>
        <item x="136"/>
        <item x="67"/>
        <item x="68"/>
        <item x="69"/>
        <item x="70"/>
        <item x="71"/>
        <item x="72"/>
        <item x="73"/>
        <item x="74"/>
        <item x="10"/>
        <item x="11"/>
        <item x="75"/>
        <item x="76"/>
        <item x="77"/>
        <item x="12"/>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3"/>
      </items>
    </pivotField>
    <pivotField axis="axisPage" compact="0" outline="0" subtotalTop="0" showAll="0" includeNewItemsInFilter="1">
      <items count="35">
        <item x="0"/>
        <item x="6"/>
        <item x="3"/>
        <item x="7"/>
        <item x="5"/>
        <item x="4"/>
        <item x="1"/>
        <item x="8"/>
        <item x="9"/>
        <item x="10"/>
        <item x="11"/>
        <item x="12"/>
        <item x="24"/>
        <item x="28"/>
        <item x="27"/>
        <item x="31"/>
        <item x="14"/>
        <item x="21"/>
        <item x="23"/>
        <item x="13"/>
        <item x="29"/>
        <item x="22"/>
        <item x="26"/>
        <item x="16"/>
        <item x="17"/>
        <item x="19"/>
        <item x="15"/>
        <item x="18"/>
        <item x="20"/>
        <item x="30"/>
        <item x="32"/>
        <item x="25"/>
        <item x="33"/>
        <item h="1" x="2"/>
        <item t="default"/>
      </items>
    </pivotField>
    <pivotField compact="0" outline="0" subtotalTop="0" showAll="0" includeNewItemsInFilter="1"/>
    <pivotField compact="0" outline="0" subtotalTop="0" showAll="0" includeNewItemsInFilter="1"/>
    <pivotField axis="axisCol" compact="0" outline="0" subtotalTop="0" showAll="0" includeNewItemsInFilter="1">
      <items count="3">
        <item x="0"/>
        <item x="1"/>
        <item t="default"/>
      </items>
    </pivotField>
    <pivotField axis="axisPage" compact="0" outline="0" subtotalTop="0" showAll="0" includeNewItemsInFilter="1">
      <items count="3">
        <item x="0"/>
        <item x="1"/>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138">
        <item x="1"/>
        <item x="70"/>
        <item x="13"/>
        <item x="14"/>
        <item x="17"/>
        <item x="15"/>
        <item x="18"/>
        <item x="102"/>
        <item x="77"/>
        <item x="113"/>
        <item x="71"/>
        <item x="96"/>
        <item x="16"/>
        <item x="0"/>
        <item x="23"/>
        <item x="22"/>
        <item x="28"/>
        <item x="24"/>
        <item x="25"/>
        <item x="21"/>
        <item x="29"/>
        <item x="19"/>
        <item x="20"/>
        <item x="27"/>
        <item x="26"/>
        <item x="114"/>
        <item x="112"/>
        <item x="39"/>
        <item x="79"/>
        <item x="95"/>
        <item x="100"/>
        <item x="80"/>
        <item x="40"/>
        <item x="118"/>
        <item x="115"/>
        <item x="76"/>
        <item x="119"/>
        <item x="93"/>
        <item x="108"/>
        <item x="109"/>
        <item x="73"/>
        <item x="72"/>
        <item x="60"/>
        <item x="81"/>
        <item x="82"/>
        <item x="75"/>
        <item x="78"/>
        <item x="97"/>
        <item x="84"/>
        <item x="101"/>
        <item x="83"/>
        <item x="130"/>
        <item x="45"/>
        <item x="88"/>
        <item x="94"/>
        <item x="68"/>
        <item x="48"/>
        <item x="66"/>
        <item x="133"/>
        <item x="92"/>
        <item x="105"/>
        <item x="31"/>
        <item x="38"/>
        <item x="55"/>
        <item x="30"/>
        <item x="135"/>
        <item x="107"/>
        <item x="51"/>
        <item x="36"/>
        <item x="67"/>
        <item x="89"/>
        <item x="90"/>
        <item x="98"/>
        <item x="134"/>
        <item x="64"/>
        <item x="44"/>
        <item x="59"/>
        <item x="124"/>
        <item x="61"/>
        <item x="65"/>
        <item x="3"/>
        <item x="34"/>
        <item x="63"/>
        <item x="91"/>
        <item x="120"/>
        <item x="32"/>
        <item x="136"/>
        <item x="125"/>
        <item x="33"/>
        <item x="129"/>
        <item x="132"/>
        <item x="122"/>
        <item x="35"/>
        <item x="52"/>
        <item x="57"/>
        <item x="126"/>
        <item x="74"/>
        <item x="131"/>
        <item x="123"/>
        <item x="37"/>
        <item x="56"/>
        <item x="53"/>
        <item x="58"/>
        <item x="43"/>
        <item x="41"/>
        <item x="9"/>
        <item x="5"/>
        <item x="6"/>
        <item x="69"/>
        <item x="4"/>
        <item x="2"/>
        <item x="116"/>
        <item x="7"/>
        <item x="117"/>
        <item x="62"/>
        <item x="121"/>
        <item x="8"/>
        <item x="127"/>
        <item x="54"/>
        <item x="128"/>
        <item x="111"/>
        <item x="46"/>
        <item x="49"/>
        <item x="50"/>
        <item x="99"/>
        <item x="103"/>
        <item x="104"/>
        <item x="42"/>
        <item x="85"/>
        <item x="47"/>
        <item x="106"/>
        <item x="110"/>
        <item x="10"/>
        <item x="86"/>
        <item x="12"/>
        <item x="11"/>
        <item x="87"/>
        <item t="default"/>
      </items>
    </pivotField>
    <pivotField compact="0" outline="0" subtotalTop="0" showAll="0" includeNewItemsInFilter="1"/>
    <pivotField compact="0" outline="0" subtotalTop="0" showAll="0" includeNewItemsInFilter="1"/>
  </pivotFields>
  <rowFields count="2">
    <field x="1"/>
    <field x="31"/>
  </rowFields>
  <rowItems count="6">
    <i>
      <x/>
      <x v="13"/>
    </i>
    <i>
      <x v="4"/>
      <x/>
    </i>
    <i>
      <x v="30"/>
      <x v="80"/>
    </i>
    <i>
      <x v="69"/>
      <x v="105"/>
    </i>
    <i>
      <x v="89"/>
      <x v="135"/>
    </i>
    <i t="grand">
      <x/>
    </i>
  </rowItems>
  <colFields count="1">
    <field x="5"/>
  </colFields>
  <colItems count="3">
    <i>
      <x/>
    </i>
    <i>
      <x v="1"/>
    </i>
    <i t="grand">
      <x/>
    </i>
  </colItems>
  <pageFields count="3">
    <pageField fld="0" item="0" hier="0"/>
    <pageField fld="2" hier="0"/>
    <pageField fld="6" item="1" hier="0"/>
  </pageFields>
  <dataFields count="1">
    <dataField name="Sum of Actuals" fld="13" baseField="6" baseItem="0" numFmtId="42"/>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pivotTable" Target="../pivotTables/pivotTable12.xml" /><Relationship Id="rId3" Type="http://schemas.openxmlformats.org/officeDocument/2006/relationships/pivotTable" Target="../pivotTables/pivotTable13.xml" /><Relationship Id="rId4" Type="http://schemas.openxmlformats.org/officeDocument/2006/relationships/pivotTable" Target="../pivotTables/pivotTable14.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pivotTable" Target="../pivotTables/pivotTable1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9.xml" /><Relationship Id="rId3" Type="http://schemas.openxmlformats.org/officeDocument/2006/relationships/pivotTable" Target="../pivotTables/pivotTable10.xml" /><Relationship Id="rId4" Type="http://schemas.openxmlformats.org/officeDocument/2006/relationships/pivotTable" Target="../pivotTables/pivotTable1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5" Type="http://schemas.openxmlformats.org/officeDocument/2006/relationships/ctrlProp" Target="../ctrlProps/ctrlProp2.xml" /><Relationship Id="rId6" Type="http://schemas.openxmlformats.org/officeDocument/2006/relationships/ctrlProp" Target="../ctrlProps/ctrlProp3.xml" /><Relationship Id="rId4" Type="http://schemas.openxmlformats.org/officeDocument/2006/relationships/ctrlProp" Target="../ctrlProps/ctrlProp1.xml" /><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1"/>
  <sheetViews>
    <sheetView tabSelected="1" workbookViewId="0" topLeftCell="A1">
      <selection activeCell="M16" sqref="M16"/>
    </sheetView>
  </sheetViews>
  <sheetFormatPr defaultColWidth="9.140625" defaultRowHeight="15"/>
  <cols>
    <col min="1" max="1" width="39.7109375" style="0" customWidth="1"/>
    <col min="2" max="3" width="14.7109375" style="0" customWidth="1"/>
    <col min="4" max="5" width="14.7109375" style="383" customWidth="1"/>
    <col min="6" max="6" width="14.7109375" style="339" customWidth="1"/>
    <col min="7" max="8" width="14.7109375" style="0" customWidth="1"/>
  </cols>
  <sheetData>
    <row r="1" spans="1:8" s="244" customFormat="1" ht="15.75">
      <c r="A1" s="392" t="s">
        <v>578</v>
      </c>
      <c r="B1" s="392"/>
      <c r="C1" s="392"/>
      <c r="D1" s="392"/>
      <c r="E1" s="392"/>
      <c r="F1" s="392"/>
      <c r="G1" s="392"/>
      <c r="H1" s="392"/>
    </row>
    <row r="2" spans="1:8" s="244" customFormat="1" ht="15.75">
      <c r="A2" s="393" t="s">
        <v>568</v>
      </c>
      <c r="B2" s="393"/>
      <c r="C2" s="393"/>
      <c r="D2" s="393"/>
      <c r="E2" s="393"/>
      <c r="F2" s="393"/>
      <c r="G2" s="393"/>
      <c r="H2" s="393"/>
    </row>
    <row r="3" spans="1:8" ht="15.75">
      <c r="A3" s="245"/>
      <c r="B3" s="246"/>
      <c r="G3" s="247"/>
      <c r="H3" s="248"/>
    </row>
    <row r="4" spans="1:8" ht="15.75">
      <c r="A4" s="245"/>
      <c r="B4" s="246"/>
      <c r="H4" s="248"/>
    </row>
    <row r="5" spans="1:8" ht="47.25">
      <c r="A5" s="249" t="s">
        <v>464</v>
      </c>
      <c r="B5" s="250" t="s">
        <v>569</v>
      </c>
      <c r="C5" s="251" t="s">
        <v>570</v>
      </c>
      <c r="D5" s="251" t="s">
        <v>571</v>
      </c>
      <c r="E5" s="251" t="s">
        <v>572</v>
      </c>
      <c r="F5" s="251" t="s">
        <v>573</v>
      </c>
      <c r="G5" s="251" t="s">
        <v>574</v>
      </c>
      <c r="H5" s="251" t="s">
        <v>575</v>
      </c>
    </row>
    <row r="6" spans="1:8" ht="15.75">
      <c r="A6" s="252" t="s">
        <v>465</v>
      </c>
      <c r="B6" s="253"/>
      <c r="C6" s="254"/>
      <c r="D6" s="254"/>
      <c r="E6" s="254"/>
      <c r="F6" s="254">
        <f>B21</f>
        <v>0</v>
      </c>
      <c r="G6" s="254">
        <f>F21</f>
        <v>130397788</v>
      </c>
      <c r="H6" s="254">
        <f>G21</f>
        <v>49374915</v>
      </c>
    </row>
    <row r="7" spans="1:8" ht="15.75">
      <c r="A7" s="255" t="s">
        <v>4</v>
      </c>
      <c r="B7" s="256"/>
      <c r="C7" s="257"/>
      <c r="D7" s="257"/>
      <c r="E7" s="257"/>
      <c r="F7" s="257"/>
      <c r="G7" s="257"/>
      <c r="H7" s="257"/>
    </row>
    <row r="8" spans="1:8" ht="18">
      <c r="A8" s="275" t="s">
        <v>576</v>
      </c>
      <c r="B8" s="259"/>
      <c r="C8" s="259"/>
      <c r="D8" s="259"/>
      <c r="E8" s="259"/>
      <c r="F8" s="389">
        <v>26352237</v>
      </c>
      <c r="G8" s="259">
        <v>17323982</v>
      </c>
      <c r="H8" s="260">
        <v>11034276</v>
      </c>
    </row>
    <row r="9" spans="1:8" s="339" customFormat="1" ht="18">
      <c r="A9" s="385" t="s">
        <v>577</v>
      </c>
      <c r="B9" s="259"/>
      <c r="C9" s="259"/>
      <c r="D9" s="259"/>
      <c r="E9" s="259"/>
      <c r="F9" s="389">
        <v>140000000</v>
      </c>
      <c r="G9" s="389"/>
      <c r="H9" s="389">
        <f>32809852-510407</f>
        <v>32299445</v>
      </c>
    </row>
    <row r="10" spans="1:8" ht="15.75">
      <c r="A10" s="258"/>
      <c r="B10" s="259"/>
      <c r="C10" s="261"/>
      <c r="D10" s="261"/>
      <c r="E10" s="261"/>
      <c r="F10" s="262"/>
      <c r="G10" s="262"/>
      <c r="H10" s="262"/>
    </row>
    <row r="11" spans="1:8" ht="15.75">
      <c r="A11" s="263" t="s">
        <v>3</v>
      </c>
      <c r="B11" s="264"/>
      <c r="C11" s="264"/>
      <c r="D11" s="264"/>
      <c r="E11" s="264"/>
      <c r="F11" s="265">
        <f>SUM(F7:F10)</f>
        <v>166352237</v>
      </c>
      <c r="G11" s="265">
        <f>SUM(G7:G9)</f>
        <v>17323982</v>
      </c>
      <c r="H11" s="265">
        <f>SUM(H7:H9)</f>
        <v>43333721</v>
      </c>
    </row>
    <row r="12" spans="1:71" ht="15.75">
      <c r="A12" s="255" t="s">
        <v>466</v>
      </c>
      <c r="B12" s="266"/>
      <c r="C12" s="257"/>
      <c r="D12" s="257"/>
      <c r="E12" s="257"/>
      <c r="F12" s="257"/>
      <c r="G12" s="257"/>
      <c r="H12" s="25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c r="AS12" s="267"/>
      <c r="AT12" s="267"/>
      <c r="AU12" s="267"/>
      <c r="AV12" s="267"/>
      <c r="AW12" s="267"/>
      <c r="AX12" s="267"/>
      <c r="AY12" s="267"/>
      <c r="AZ12" s="267"/>
      <c r="BA12" s="267"/>
      <c r="BB12" s="267"/>
      <c r="BC12" s="267"/>
      <c r="BD12" s="267"/>
      <c r="BE12" s="267"/>
      <c r="BF12" s="267"/>
      <c r="BG12" s="267"/>
      <c r="BH12" s="267"/>
      <c r="BI12" s="267"/>
      <c r="BJ12" s="267"/>
      <c r="BK12" s="267"/>
      <c r="BL12" s="267"/>
      <c r="BM12" s="267"/>
      <c r="BN12" s="267"/>
      <c r="BO12" s="267"/>
      <c r="BP12" s="267"/>
      <c r="BQ12" s="267"/>
      <c r="BR12" s="267"/>
      <c r="BS12" s="267"/>
    </row>
    <row r="13" spans="1:71" ht="15.75">
      <c r="A13" s="268" t="s">
        <v>467</v>
      </c>
      <c r="B13" s="259"/>
      <c r="C13" s="266"/>
      <c r="D13" s="266"/>
      <c r="E13" s="266"/>
      <c r="F13" s="266"/>
      <c r="G13" s="266"/>
      <c r="H13" s="266"/>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7"/>
      <c r="AV13" s="267"/>
      <c r="AW13" s="267"/>
      <c r="AX13" s="267"/>
      <c r="AY13" s="267"/>
      <c r="AZ13" s="267"/>
      <c r="BA13" s="267"/>
      <c r="BB13" s="267"/>
      <c r="BC13" s="267"/>
      <c r="BD13" s="267"/>
      <c r="BE13" s="267"/>
      <c r="BF13" s="267"/>
      <c r="BG13" s="267"/>
      <c r="BH13" s="267"/>
      <c r="BI13" s="267"/>
      <c r="BJ13" s="267"/>
      <c r="BK13" s="267"/>
      <c r="BL13" s="267"/>
      <c r="BM13" s="267"/>
      <c r="BN13" s="267"/>
      <c r="BO13" s="267"/>
      <c r="BP13" s="267"/>
      <c r="BQ13" s="267"/>
      <c r="BR13" s="267"/>
      <c r="BS13" s="267"/>
    </row>
    <row r="14" spans="1:71" s="339" customFormat="1" ht="18">
      <c r="A14" s="268" t="s">
        <v>581</v>
      </c>
      <c r="B14" s="259"/>
      <c r="C14" s="266"/>
      <c r="D14" s="266"/>
      <c r="E14" s="266"/>
      <c r="F14" s="266">
        <v>-54998975</v>
      </c>
      <c r="G14" s="266">
        <v>-163450503</v>
      </c>
      <c r="H14" s="266">
        <v>-8560462</v>
      </c>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c r="AS14" s="267"/>
      <c r="AT14" s="267"/>
      <c r="AU14" s="267"/>
      <c r="AV14" s="267"/>
      <c r="AW14" s="267"/>
      <c r="AX14" s="267"/>
      <c r="AY14" s="267"/>
      <c r="AZ14" s="267"/>
      <c r="BA14" s="267"/>
      <c r="BB14" s="267"/>
      <c r="BC14" s="267"/>
      <c r="BD14" s="267"/>
      <c r="BE14" s="267"/>
      <c r="BF14" s="267"/>
      <c r="BG14" s="267"/>
      <c r="BH14" s="267"/>
      <c r="BI14" s="267"/>
      <c r="BJ14" s="267"/>
      <c r="BK14" s="267"/>
      <c r="BL14" s="267"/>
      <c r="BM14" s="267"/>
      <c r="BN14" s="267"/>
      <c r="BO14" s="267"/>
      <c r="BP14" s="267"/>
      <c r="BQ14" s="267"/>
      <c r="BR14" s="267"/>
      <c r="BS14" s="267"/>
    </row>
    <row r="15" spans="1:71" ht="18">
      <c r="A15" s="269" t="s">
        <v>468</v>
      </c>
      <c r="B15" s="364"/>
      <c r="C15" s="266"/>
      <c r="D15" s="365"/>
      <c r="E15" s="266"/>
      <c r="F15" s="365">
        <f>-B17</f>
        <v>0</v>
      </c>
      <c r="G15" s="365">
        <f>-F17</f>
        <v>-19044526</v>
      </c>
      <c r="H15" s="365">
        <f>-G17</f>
        <v>-84148174</v>
      </c>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c r="AS15" s="267"/>
      <c r="AT15" s="267"/>
      <c r="AU15" s="267"/>
      <c r="AV15" s="267"/>
      <c r="AW15" s="267"/>
      <c r="AX15" s="267"/>
      <c r="AY15" s="267"/>
      <c r="AZ15" s="267"/>
      <c r="BA15" s="267"/>
      <c r="BB15" s="267"/>
      <c r="BC15" s="267"/>
      <c r="BD15" s="267"/>
      <c r="BE15" s="267"/>
      <c r="BF15" s="267"/>
      <c r="BG15" s="267"/>
      <c r="BH15" s="267"/>
      <c r="BI15" s="267"/>
      <c r="BJ15" s="267"/>
      <c r="BK15" s="267"/>
      <c r="BL15" s="267"/>
      <c r="BM15" s="267"/>
      <c r="BN15" s="267"/>
      <c r="BO15" s="267"/>
      <c r="BP15" s="267"/>
      <c r="BQ15" s="267"/>
      <c r="BR15" s="267"/>
      <c r="BS15" s="267"/>
    </row>
    <row r="16" spans="1:71" ht="15.75">
      <c r="A16" s="268" t="s">
        <v>469</v>
      </c>
      <c r="B16" s="259"/>
      <c r="C16" s="266"/>
      <c r="D16" s="266"/>
      <c r="E16" s="266"/>
      <c r="F16" s="266">
        <f>SUM(F13:F15)</f>
        <v>-54998975</v>
      </c>
      <c r="G16" s="266">
        <f>G15+G14</f>
        <v>-182495029</v>
      </c>
      <c r="H16" s="266">
        <f>H15+H14</f>
        <v>-92708636</v>
      </c>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row>
    <row r="17" spans="1:71" ht="15.75">
      <c r="A17" s="269" t="s">
        <v>12</v>
      </c>
      <c r="B17" s="259"/>
      <c r="C17" s="266"/>
      <c r="D17" s="266"/>
      <c r="E17" s="266"/>
      <c r="F17" s="266">
        <v>19044526</v>
      </c>
      <c r="G17" s="266">
        <f>93219043-9070869</f>
        <v>84148174</v>
      </c>
      <c r="H17" s="266">
        <f>6033562-510407</f>
        <v>5523155</v>
      </c>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row>
    <row r="18" spans="1:71" ht="18">
      <c r="A18" s="263" t="s">
        <v>582</v>
      </c>
      <c r="B18" s="265"/>
      <c r="C18" s="265"/>
      <c r="D18" s="265"/>
      <c r="E18" s="265"/>
      <c r="F18" s="265">
        <f>SUM(F16:F17)</f>
        <v>-35954449</v>
      </c>
      <c r="G18" s="265">
        <f>SUM(G16:G17)</f>
        <v>-98346855</v>
      </c>
      <c r="H18" s="265">
        <f>SUM(H16:H17)</f>
        <v>-87185481</v>
      </c>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row>
    <row r="19" spans="1:71" ht="15.75">
      <c r="A19" s="255" t="s">
        <v>470</v>
      </c>
      <c r="B19" s="271"/>
      <c r="C19" s="266"/>
      <c r="D19" s="266"/>
      <c r="E19" s="266"/>
      <c r="F19" s="266"/>
      <c r="G19" s="266"/>
      <c r="H19" s="266"/>
      <c r="I19" s="267"/>
      <c r="J19" s="267"/>
      <c r="K19" s="267"/>
      <c r="L19" s="267"/>
      <c r="M19" s="267"/>
      <c r="N19" s="267"/>
      <c r="O19" s="267"/>
      <c r="P19" s="267"/>
      <c r="Q19" s="267"/>
      <c r="R19" s="267"/>
      <c r="S19" s="267"/>
      <c r="T19" s="267"/>
      <c r="U19" s="267"/>
      <c r="V19" s="267"/>
      <c r="W19" s="267"/>
      <c r="X19" s="267"/>
      <c r="Y19" s="267"/>
      <c r="Z19" s="267"/>
      <c r="AA19" s="267"/>
      <c r="AB19" s="267"/>
      <c r="AC19" s="267"/>
      <c r="AD19" s="267"/>
      <c r="AE19" s="267"/>
      <c r="AF19" s="267"/>
      <c r="AG19" s="267"/>
      <c r="AH19" s="267"/>
      <c r="AI19" s="267"/>
      <c r="AJ19" s="267"/>
      <c r="AK19" s="267"/>
      <c r="AL19" s="267"/>
      <c r="AM19" s="267"/>
      <c r="AN19" s="267"/>
      <c r="AO19" s="267"/>
      <c r="AP19" s="267"/>
      <c r="AQ19" s="267"/>
      <c r="AR19" s="267"/>
      <c r="AS19" s="267"/>
      <c r="AT19" s="267"/>
      <c r="AU19" s="267"/>
      <c r="AV19" s="267"/>
      <c r="AW19" s="267"/>
      <c r="AX19" s="267"/>
      <c r="AY19" s="267"/>
      <c r="AZ19" s="267"/>
      <c r="BA19" s="267"/>
      <c r="BB19" s="267"/>
      <c r="BC19" s="267"/>
      <c r="BD19" s="267"/>
      <c r="BE19" s="267"/>
      <c r="BF19" s="267"/>
      <c r="BG19" s="267"/>
      <c r="BH19" s="267"/>
      <c r="BI19" s="267"/>
      <c r="BJ19" s="267"/>
      <c r="BK19" s="267"/>
      <c r="BL19" s="267"/>
      <c r="BM19" s="267"/>
      <c r="BN19" s="267"/>
      <c r="BO19" s="267"/>
      <c r="BP19" s="267"/>
      <c r="BQ19" s="267"/>
      <c r="BR19" s="267"/>
      <c r="BS19" s="267"/>
    </row>
    <row r="20" spans="1:71" ht="15.75">
      <c r="A20" s="255"/>
      <c r="B20" s="271"/>
      <c r="C20" s="271"/>
      <c r="D20" s="271"/>
      <c r="E20" s="271"/>
      <c r="F20" s="271"/>
      <c r="G20" s="271"/>
      <c r="H20" s="271"/>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7"/>
      <c r="BK20" s="267"/>
      <c r="BL20" s="267"/>
      <c r="BM20" s="267"/>
      <c r="BN20" s="267"/>
      <c r="BO20" s="267"/>
      <c r="BP20" s="267"/>
      <c r="BQ20" s="267"/>
      <c r="BR20" s="267"/>
      <c r="BS20" s="267"/>
    </row>
    <row r="21" spans="1:71" ht="18">
      <c r="A21" s="272" t="s">
        <v>583</v>
      </c>
      <c r="B21" s="273"/>
      <c r="C21" s="273"/>
      <c r="D21" s="273"/>
      <c r="E21" s="273"/>
      <c r="F21" s="273">
        <f>F6+F11+F18</f>
        <v>130397788</v>
      </c>
      <c r="G21" s="273">
        <f>G6+G11+G18+G20</f>
        <v>49374915</v>
      </c>
      <c r="H21" s="273">
        <f>H6+H11+H18+H20</f>
        <v>5523155</v>
      </c>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c r="BF21" s="274"/>
      <c r="BG21" s="274"/>
      <c r="BH21" s="274"/>
      <c r="BI21" s="274"/>
      <c r="BJ21" s="274"/>
      <c r="BK21" s="274"/>
      <c r="BL21" s="274"/>
      <c r="BM21" s="274"/>
      <c r="BN21" s="274"/>
      <c r="BO21" s="274"/>
      <c r="BP21" s="274"/>
      <c r="BQ21" s="274"/>
      <c r="BR21" s="274"/>
      <c r="BS21" s="274"/>
    </row>
    <row r="22" spans="1:71" ht="18">
      <c r="A22" s="255" t="s">
        <v>584</v>
      </c>
      <c r="B22" s="266"/>
      <c r="C22" s="266"/>
      <c r="D22" s="266"/>
      <c r="E22" s="266"/>
      <c r="F22" s="266"/>
      <c r="G22" s="266"/>
      <c r="H22" s="266"/>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267"/>
      <c r="BL22" s="267"/>
      <c r="BM22" s="267"/>
      <c r="BN22" s="267"/>
      <c r="BO22" s="267"/>
      <c r="BP22" s="267"/>
      <c r="BQ22" s="267"/>
      <c r="BR22" s="267"/>
      <c r="BS22" s="267"/>
    </row>
    <row r="23" spans="1:8" ht="4.5" customHeight="1">
      <c r="A23" s="275"/>
      <c r="B23" s="276"/>
      <c r="C23" s="276"/>
      <c r="D23" s="276"/>
      <c r="E23" s="276"/>
      <c r="F23" s="276"/>
      <c r="G23" s="276"/>
      <c r="H23" s="276"/>
    </row>
    <row r="24" spans="1:8" ht="15.75">
      <c r="A24" s="255" t="s">
        <v>9</v>
      </c>
      <c r="B24" s="276"/>
      <c r="C24" s="276"/>
      <c r="D24" s="276"/>
      <c r="E24" s="276"/>
      <c r="F24" s="276">
        <v>0</v>
      </c>
      <c r="G24" s="276">
        <f>SUM(G22:G22)</f>
        <v>0</v>
      </c>
      <c r="H24" s="276">
        <f>SUM(H22:H22)</f>
        <v>0</v>
      </c>
    </row>
    <row r="25" spans="1:8" ht="6" customHeight="1">
      <c r="A25" s="275"/>
      <c r="B25" s="276"/>
      <c r="C25" s="276"/>
      <c r="D25" s="276"/>
      <c r="E25" s="276"/>
      <c r="F25" s="276"/>
      <c r="G25" s="276"/>
      <c r="H25" s="276"/>
    </row>
    <row r="26" spans="1:8" ht="15.75">
      <c r="A26" s="275" t="s">
        <v>471</v>
      </c>
      <c r="B26" s="266">
        <v>0</v>
      </c>
      <c r="C26" s="266">
        <v>0</v>
      </c>
      <c r="D26" s="266"/>
      <c r="E26" s="266">
        <v>0</v>
      </c>
      <c r="F26" s="266">
        <f>ABS(IF(F21+F24&gt;0,0,F21+F24))</f>
        <v>0</v>
      </c>
      <c r="G26" s="266">
        <f>ABS(IF(G21+G24&gt;0,0,G21+G24))</f>
        <v>0</v>
      </c>
      <c r="H26" s="266">
        <f>ABS(IF(H21+H24&gt;0,0,H21+H24))</f>
        <v>0</v>
      </c>
    </row>
    <row r="27" spans="1:8" ht="6" customHeight="1">
      <c r="A27" s="255"/>
      <c r="B27" s="276"/>
      <c r="C27" s="277"/>
      <c r="D27" s="277"/>
      <c r="E27" s="277"/>
      <c r="F27" s="277"/>
      <c r="G27" s="277"/>
      <c r="H27" s="277"/>
    </row>
    <row r="28" spans="1:8" ht="15.75">
      <c r="A28" s="272" t="s">
        <v>15</v>
      </c>
      <c r="B28" s="278">
        <v>0</v>
      </c>
      <c r="C28" s="278">
        <v>0</v>
      </c>
      <c r="D28" s="278">
        <v>0</v>
      </c>
      <c r="E28" s="278">
        <v>0</v>
      </c>
      <c r="F28" s="278">
        <f aca="true" t="shared" si="0" ref="F28:H28">F21+F24</f>
        <v>130397788</v>
      </c>
      <c r="G28" s="278">
        <f t="shared" si="0"/>
        <v>49374915</v>
      </c>
      <c r="H28" s="278">
        <f t="shared" si="0"/>
        <v>5523155</v>
      </c>
    </row>
    <row r="29" spans="1:8" ht="15.75">
      <c r="A29" s="279"/>
      <c r="B29" s="280"/>
      <c r="C29" s="280"/>
      <c r="D29" s="280"/>
      <c r="E29" s="280"/>
      <c r="F29" s="280"/>
      <c r="G29" s="280"/>
      <c r="H29" s="280"/>
    </row>
    <row r="30" spans="1:8" ht="15.75">
      <c r="A30" s="281" t="s">
        <v>472</v>
      </c>
      <c r="B30" s="282"/>
      <c r="C30" s="282"/>
      <c r="D30" s="282"/>
      <c r="E30" s="282"/>
      <c r="F30" s="282"/>
      <c r="G30" s="282"/>
      <c r="H30" s="282"/>
    </row>
    <row r="31" spans="1:8" ht="15.75">
      <c r="A31" s="390" t="s">
        <v>587</v>
      </c>
      <c r="B31" s="390"/>
      <c r="C31" s="390"/>
      <c r="D31" s="390"/>
      <c r="E31" s="390"/>
      <c r="F31" s="390"/>
      <c r="G31" s="390"/>
      <c r="H31" s="390"/>
    </row>
    <row r="32" spans="1:8" ht="15.75">
      <c r="A32" s="390" t="s">
        <v>579</v>
      </c>
      <c r="B32" s="283"/>
      <c r="C32" s="283"/>
      <c r="D32" s="283"/>
      <c r="E32" s="283"/>
      <c r="F32" s="283"/>
      <c r="G32" s="283"/>
      <c r="H32" s="283"/>
    </row>
    <row r="33" spans="1:8" ht="15.75">
      <c r="A33" s="390" t="s">
        <v>580</v>
      </c>
      <c r="B33" s="283"/>
      <c r="C33" s="283"/>
      <c r="D33" s="283"/>
      <c r="E33" s="283"/>
      <c r="F33" s="283"/>
      <c r="G33" s="283"/>
      <c r="H33" s="283"/>
    </row>
    <row r="34" spans="1:8" s="391" customFormat="1" ht="15.75">
      <c r="A34" s="390" t="s">
        <v>588</v>
      </c>
      <c r="B34" s="283"/>
      <c r="C34" s="283"/>
      <c r="D34" s="283"/>
      <c r="E34" s="283"/>
      <c r="F34" s="283"/>
      <c r="G34" s="283"/>
      <c r="H34" s="283"/>
    </row>
    <row r="35" spans="1:8" s="388" customFormat="1" ht="15.75">
      <c r="A35" s="390" t="s">
        <v>585</v>
      </c>
      <c r="B35" s="283"/>
      <c r="C35" s="283"/>
      <c r="D35" s="283"/>
      <c r="E35" s="283"/>
      <c r="F35" s="283"/>
      <c r="G35" s="283"/>
      <c r="H35" s="283"/>
    </row>
    <row r="36" spans="1:8" ht="15.75">
      <c r="A36" s="390" t="s">
        <v>589</v>
      </c>
      <c r="B36" s="283"/>
      <c r="C36" s="283"/>
      <c r="D36" s="283"/>
      <c r="E36" s="283"/>
      <c r="F36" s="283"/>
      <c r="G36" s="283"/>
      <c r="H36" s="283"/>
    </row>
    <row r="37" spans="1:8" ht="15.75">
      <c r="A37" s="390" t="s">
        <v>586</v>
      </c>
      <c r="B37" s="283"/>
      <c r="C37" s="283"/>
      <c r="D37" s="283"/>
      <c r="E37" s="283"/>
      <c r="F37" s="283"/>
      <c r="G37" s="283"/>
      <c r="H37" s="283"/>
    </row>
    <row r="38" spans="1:8" ht="15">
      <c r="A38" s="283"/>
      <c r="B38" s="283"/>
      <c r="C38" s="283"/>
      <c r="D38" s="283"/>
      <c r="E38" s="283"/>
      <c r="F38" s="283"/>
      <c r="G38" s="283"/>
      <c r="H38" s="283"/>
    </row>
    <row r="39" spans="1:8" ht="15">
      <c r="A39" s="283"/>
      <c r="B39" s="283"/>
      <c r="C39" s="283"/>
      <c r="D39" s="283"/>
      <c r="E39" s="283"/>
      <c r="F39" s="283"/>
      <c r="G39" s="283"/>
      <c r="H39" s="283"/>
    </row>
    <row r="40" spans="1:8" ht="15">
      <c r="A40" s="283"/>
      <c r="B40" s="283"/>
      <c r="C40" s="283"/>
      <c r="D40" s="283"/>
      <c r="E40" s="283"/>
      <c r="F40" s="283"/>
      <c r="G40" s="283"/>
      <c r="H40" s="283"/>
    </row>
    <row r="41" spans="1:8" ht="15">
      <c r="A41" s="283"/>
      <c r="B41" s="283"/>
      <c r="C41" s="283"/>
      <c r="D41" s="283"/>
      <c r="E41" s="283"/>
      <c r="F41" s="283"/>
      <c r="G41" s="283"/>
      <c r="H41" s="283"/>
    </row>
    <row r="42" spans="1:8" ht="15">
      <c r="A42" s="283"/>
      <c r="B42" s="283"/>
      <c r="C42" s="283"/>
      <c r="D42" s="283"/>
      <c r="E42" s="283"/>
      <c r="F42" s="283"/>
      <c r="G42" s="283"/>
      <c r="H42" s="283"/>
    </row>
    <row r="43" spans="1:8" ht="15">
      <c r="A43" s="283"/>
      <c r="B43" s="283"/>
      <c r="C43" s="283"/>
      <c r="D43" s="283"/>
      <c r="E43" s="283"/>
      <c r="F43" s="283"/>
      <c r="G43" s="283"/>
      <c r="H43" s="283"/>
    </row>
    <row r="44" spans="1:8" ht="15">
      <c r="A44" s="283"/>
      <c r="B44" s="283"/>
      <c r="C44" s="283"/>
      <c r="D44" s="283"/>
      <c r="E44" s="283"/>
      <c r="F44" s="283"/>
      <c r="G44" s="283"/>
      <c r="H44" s="283"/>
    </row>
    <row r="45" spans="1:8" ht="15">
      <c r="A45" s="283"/>
      <c r="B45" s="283"/>
      <c r="C45" s="283"/>
      <c r="D45" s="283"/>
      <c r="E45" s="283"/>
      <c r="F45" s="283"/>
      <c r="G45" s="283"/>
      <c r="H45" s="283"/>
    </row>
    <row r="46" spans="1:8" ht="15">
      <c r="A46" s="283"/>
      <c r="B46" s="283"/>
      <c r="C46" s="283"/>
      <c r="D46" s="283"/>
      <c r="E46" s="283"/>
      <c r="F46" s="283"/>
      <c r="G46" s="283"/>
      <c r="H46" s="283"/>
    </row>
    <row r="47" spans="1:8" ht="15">
      <c r="A47" s="283"/>
      <c r="B47" s="283"/>
      <c r="C47" s="283"/>
      <c r="D47" s="283"/>
      <c r="E47" s="283"/>
      <c r="F47" s="283"/>
      <c r="G47" s="283"/>
      <c r="H47" s="283"/>
    </row>
    <row r="48" spans="1:8" ht="15">
      <c r="A48" s="283"/>
      <c r="B48" s="283"/>
      <c r="C48" s="283"/>
      <c r="D48" s="283"/>
      <c r="E48" s="283"/>
      <c r="F48" s="283"/>
      <c r="G48" s="283"/>
      <c r="H48" s="283"/>
    </row>
    <row r="49" spans="1:8" ht="15">
      <c r="A49" s="283"/>
      <c r="B49" s="283"/>
      <c r="C49" s="283"/>
      <c r="D49" s="283"/>
      <c r="E49" s="283"/>
      <c r="F49" s="283"/>
      <c r="G49" s="283"/>
      <c r="H49" s="283"/>
    </row>
    <row r="50" spans="1:8" ht="15">
      <c r="A50" s="283"/>
      <c r="B50" s="283"/>
      <c r="C50" s="283"/>
      <c r="D50" s="283"/>
      <c r="E50" s="283"/>
      <c r="F50" s="283"/>
      <c r="G50" s="283"/>
      <c r="H50" s="283"/>
    </row>
    <row r="51" spans="1:8" ht="15">
      <c r="A51" s="283"/>
      <c r="B51" s="283"/>
      <c r="C51" s="283"/>
      <c r="D51" s="283"/>
      <c r="E51" s="283"/>
      <c r="F51" s="283"/>
      <c r="G51" s="283"/>
      <c r="H51" s="283"/>
    </row>
    <row r="52" spans="1:8" ht="15">
      <c r="A52" s="283"/>
      <c r="B52" s="283"/>
      <c r="C52" s="283"/>
      <c r="D52" s="283"/>
      <c r="E52" s="283"/>
      <c r="F52" s="283"/>
      <c r="G52" s="283"/>
      <c r="H52" s="283"/>
    </row>
    <row r="53" spans="1:8" ht="15">
      <c r="A53" s="283"/>
      <c r="B53" s="283"/>
      <c r="C53" s="283"/>
      <c r="D53" s="283"/>
      <c r="E53" s="283"/>
      <c r="F53" s="283"/>
      <c r="G53" s="283"/>
      <c r="H53" s="283"/>
    </row>
    <row r="54" spans="1:8" ht="15">
      <c r="A54" s="283"/>
      <c r="B54" s="283"/>
      <c r="C54" s="283"/>
      <c r="D54" s="283"/>
      <c r="E54" s="283"/>
      <c r="F54" s="283"/>
      <c r="G54" s="283"/>
      <c r="H54" s="283"/>
    </row>
    <row r="55" spans="1:8" ht="15">
      <c r="A55" s="283"/>
      <c r="B55" s="283"/>
      <c r="C55" s="283"/>
      <c r="D55" s="283"/>
      <c r="E55" s="283"/>
      <c r="F55" s="283"/>
      <c r="G55" s="283"/>
      <c r="H55" s="283"/>
    </row>
    <row r="56" spans="1:8" ht="15">
      <c r="A56" s="283"/>
      <c r="B56" s="283"/>
      <c r="C56" s="283"/>
      <c r="D56" s="283"/>
      <c r="E56" s="283"/>
      <c r="F56" s="283"/>
      <c r="G56" s="283"/>
      <c r="H56" s="283"/>
    </row>
    <row r="57" spans="1:8" ht="15">
      <c r="A57" s="283"/>
      <c r="B57" s="283"/>
      <c r="C57" s="283"/>
      <c r="D57" s="283"/>
      <c r="E57" s="283"/>
      <c r="F57" s="283"/>
      <c r="G57" s="283"/>
      <c r="H57" s="283"/>
    </row>
    <row r="58" spans="1:8" ht="15">
      <c r="A58" s="283"/>
      <c r="B58" s="283"/>
      <c r="C58" s="283"/>
      <c r="D58" s="283"/>
      <c r="E58" s="283"/>
      <c r="F58" s="283"/>
      <c r="G58" s="283"/>
      <c r="H58" s="283"/>
    </row>
    <row r="59" spans="1:8" ht="15">
      <c r="A59" s="283"/>
      <c r="B59" s="283"/>
      <c r="C59" s="283"/>
      <c r="D59" s="283"/>
      <c r="E59" s="283"/>
      <c r="F59" s="283"/>
      <c r="G59" s="283"/>
      <c r="H59" s="283"/>
    </row>
    <row r="60" spans="1:8" ht="15">
      <c r="A60" s="283"/>
      <c r="B60" s="283"/>
      <c r="C60" s="283"/>
      <c r="D60" s="283"/>
      <c r="E60" s="283"/>
      <c r="F60" s="283"/>
      <c r="G60" s="283"/>
      <c r="H60" s="283"/>
    </row>
    <row r="61" spans="1:8" ht="15">
      <c r="A61" s="283"/>
      <c r="B61" s="283"/>
      <c r="C61" s="283"/>
      <c r="D61" s="283"/>
      <c r="E61" s="283"/>
      <c r="F61" s="283"/>
      <c r="G61" s="283"/>
      <c r="H61" s="283"/>
    </row>
  </sheetData>
  <mergeCells count="2">
    <mergeCell ref="A1:H1"/>
    <mergeCell ref="A2:H2"/>
  </mergeCells>
  <printOptions horizontalCentered="1"/>
  <pageMargins left="0.19" right="0.17" top="0.22" bottom="0.23" header="0.17" footer="0.17"/>
  <pageSetup fitToHeight="1" fitToWidth="1" horizontalDpi="600" verticalDpi="600" orientation="portrait" scale="7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6"/>
  <sheetViews>
    <sheetView view="pageBreakPreview" zoomScale="60" workbookViewId="0" topLeftCell="A79">
      <selection activeCell="C42" sqref="C42"/>
    </sheetView>
  </sheetViews>
  <sheetFormatPr defaultColWidth="9.140625" defaultRowHeight="15"/>
  <cols>
    <col min="1" max="5" width="9.140625" style="21" customWidth="1"/>
    <col min="6" max="6" width="38.421875" style="21" customWidth="1"/>
    <col min="7" max="7" width="34.7109375" style="21" customWidth="1"/>
    <col min="8" max="9" width="15.140625" style="21" customWidth="1"/>
    <col min="10" max="10" width="19.57421875" style="21" customWidth="1"/>
    <col min="11" max="13" width="9.140625" style="21" customWidth="1"/>
    <col min="14" max="14" width="23.00390625" style="22" customWidth="1"/>
    <col min="15" max="16384" width="9.140625" style="21" customWidth="1"/>
  </cols>
  <sheetData>
    <row r="1" spans="1:34" ht="15">
      <c r="A1" s="21" t="s">
        <v>28</v>
      </c>
      <c r="B1" s="21" t="s">
        <v>29</v>
      </c>
      <c r="C1" s="21" t="s">
        <v>30</v>
      </c>
      <c r="D1" s="21" t="s">
        <v>31</v>
      </c>
      <c r="E1" s="21" t="s">
        <v>32</v>
      </c>
      <c r="F1" s="21" t="s">
        <v>33</v>
      </c>
      <c r="G1" s="21" t="s">
        <v>34</v>
      </c>
      <c r="H1" s="21" t="s">
        <v>35</v>
      </c>
      <c r="I1" s="21" t="s">
        <v>36</v>
      </c>
      <c r="J1" s="21" t="s">
        <v>37</v>
      </c>
      <c r="K1" s="21" t="s">
        <v>38</v>
      </c>
      <c r="L1" s="21" t="s">
        <v>39</v>
      </c>
      <c r="M1" s="21" t="s">
        <v>40</v>
      </c>
      <c r="N1" s="22" t="s">
        <v>41</v>
      </c>
      <c r="O1" s="21" t="s">
        <v>42</v>
      </c>
      <c r="P1" s="21" t="s">
        <v>43</v>
      </c>
      <c r="Q1" s="21" t="s">
        <v>44</v>
      </c>
      <c r="R1" s="21" t="s">
        <v>45</v>
      </c>
      <c r="S1" s="21" t="s">
        <v>46</v>
      </c>
      <c r="T1" s="21" t="s">
        <v>47</v>
      </c>
      <c r="U1" s="21" t="s">
        <v>48</v>
      </c>
      <c r="V1" s="21" t="s">
        <v>49</v>
      </c>
      <c r="W1" s="21" t="s">
        <v>50</v>
      </c>
      <c r="X1" s="21" t="s">
        <v>51</v>
      </c>
      <c r="Y1" s="21" t="s">
        <v>52</v>
      </c>
      <c r="Z1" s="21" t="s">
        <v>53</v>
      </c>
      <c r="AA1" s="21" t="s">
        <v>54</v>
      </c>
      <c r="AB1" s="21" t="s">
        <v>55</v>
      </c>
      <c r="AC1" s="21" t="s">
        <v>56</v>
      </c>
      <c r="AD1" s="21" t="s">
        <v>57</v>
      </c>
      <c r="AE1" s="21" t="s">
        <v>58</v>
      </c>
      <c r="AF1" s="21" t="s">
        <v>59</v>
      </c>
      <c r="AG1" s="21" t="s">
        <v>60</v>
      </c>
      <c r="AH1" s="21" t="s">
        <v>61</v>
      </c>
    </row>
    <row r="2" spans="1:34" ht="15">
      <c r="A2" s="21" t="s">
        <v>62</v>
      </c>
      <c r="B2" s="21" t="s">
        <v>63</v>
      </c>
      <c r="C2" s="21" t="s">
        <v>64</v>
      </c>
      <c r="D2" s="21" t="s">
        <v>65</v>
      </c>
      <c r="E2" s="21" t="s">
        <v>66</v>
      </c>
      <c r="F2" s="21">
        <v>2012</v>
      </c>
      <c r="G2" s="21" t="s">
        <v>67</v>
      </c>
      <c r="H2" s="21" t="s">
        <v>68</v>
      </c>
      <c r="I2" s="21" t="s">
        <v>69</v>
      </c>
      <c r="J2" s="21" t="s">
        <v>70</v>
      </c>
      <c r="L2" s="21">
        <v>0</v>
      </c>
      <c r="M2" s="21">
        <v>0</v>
      </c>
      <c r="N2" s="22">
        <v>2310.6</v>
      </c>
      <c r="O2" s="21">
        <v>0</v>
      </c>
      <c r="P2" s="21">
        <v>-2310.6</v>
      </c>
      <c r="Q2" s="21" t="s">
        <v>71</v>
      </c>
      <c r="R2" s="21">
        <v>0</v>
      </c>
      <c r="S2" s="21">
        <v>0</v>
      </c>
      <c r="T2" s="21">
        <v>0</v>
      </c>
      <c r="U2" s="21">
        <v>0</v>
      </c>
      <c r="V2" s="21">
        <v>0</v>
      </c>
      <c r="W2" s="21">
        <v>0</v>
      </c>
      <c r="X2" s="21">
        <v>0</v>
      </c>
      <c r="Y2" s="21">
        <v>0</v>
      </c>
      <c r="Z2" s="21">
        <v>0</v>
      </c>
      <c r="AA2" s="21">
        <v>0</v>
      </c>
      <c r="AB2" s="21">
        <v>0</v>
      </c>
      <c r="AC2" s="21">
        <v>0</v>
      </c>
      <c r="AD2" s="21">
        <v>2310.6</v>
      </c>
      <c r="AE2" s="21" t="s">
        <v>72</v>
      </c>
      <c r="AF2" s="21" t="s">
        <v>73</v>
      </c>
      <c r="AG2" s="21" t="s">
        <v>74</v>
      </c>
      <c r="AH2" s="21" t="s">
        <v>75</v>
      </c>
    </row>
    <row r="3" spans="1:34" ht="15">
      <c r="A3" s="21" t="s">
        <v>62</v>
      </c>
      <c r="B3" s="21" t="s">
        <v>63</v>
      </c>
      <c r="C3" s="21" t="s">
        <v>64</v>
      </c>
      <c r="D3" s="21" t="s">
        <v>76</v>
      </c>
      <c r="E3" s="21" t="s">
        <v>66</v>
      </c>
      <c r="F3" s="21">
        <v>2012</v>
      </c>
      <c r="G3" s="21" t="s">
        <v>67</v>
      </c>
      <c r="H3" s="21" t="s">
        <v>77</v>
      </c>
      <c r="I3" s="21" t="s">
        <v>69</v>
      </c>
      <c r="J3" s="21" t="s">
        <v>70</v>
      </c>
      <c r="L3" s="21">
        <v>0</v>
      </c>
      <c r="M3" s="21">
        <v>0</v>
      </c>
      <c r="N3" s="22">
        <v>1935.0900000000001</v>
      </c>
      <c r="O3" s="21">
        <v>0</v>
      </c>
      <c r="P3" s="21">
        <v>-1935.0900000000001</v>
      </c>
      <c r="Q3" s="21" t="s">
        <v>71</v>
      </c>
      <c r="R3" s="21">
        <v>0</v>
      </c>
      <c r="S3" s="21">
        <v>0</v>
      </c>
      <c r="T3" s="21">
        <v>0</v>
      </c>
      <c r="U3" s="21">
        <v>0</v>
      </c>
      <c r="V3" s="21">
        <v>0</v>
      </c>
      <c r="W3" s="21">
        <v>0</v>
      </c>
      <c r="X3" s="21">
        <v>0</v>
      </c>
      <c r="Y3" s="21">
        <v>0</v>
      </c>
      <c r="Z3" s="21">
        <v>0</v>
      </c>
      <c r="AA3" s="21">
        <v>0</v>
      </c>
      <c r="AB3" s="21">
        <v>0</v>
      </c>
      <c r="AC3" s="21">
        <v>0</v>
      </c>
      <c r="AD3" s="21">
        <v>1935.0900000000001</v>
      </c>
      <c r="AE3" s="21" t="s">
        <v>72</v>
      </c>
      <c r="AF3" s="21" t="s">
        <v>73</v>
      </c>
      <c r="AG3" s="21" t="s">
        <v>74</v>
      </c>
      <c r="AH3" s="21" t="s">
        <v>75</v>
      </c>
    </row>
    <row r="4" spans="1:34" ht="15">
      <c r="A4" s="21" t="s">
        <v>62</v>
      </c>
      <c r="B4" s="21" t="s">
        <v>63</v>
      </c>
      <c r="C4" s="21" t="s">
        <v>78</v>
      </c>
      <c r="D4" s="21" t="s">
        <v>79</v>
      </c>
      <c r="E4" s="21" t="s">
        <v>66</v>
      </c>
      <c r="F4" s="21">
        <v>2012</v>
      </c>
      <c r="G4" s="21" t="s">
        <v>67</v>
      </c>
      <c r="H4" s="21" t="s">
        <v>80</v>
      </c>
      <c r="I4" s="21" t="s">
        <v>69</v>
      </c>
      <c r="J4" s="21" t="s">
        <v>70</v>
      </c>
      <c r="L4" s="21">
        <v>0</v>
      </c>
      <c r="M4" s="21">
        <v>0</v>
      </c>
      <c r="N4" s="22">
        <v>1577.72</v>
      </c>
      <c r="O4" s="21">
        <v>0</v>
      </c>
      <c r="P4" s="21">
        <v>-1577.72</v>
      </c>
      <c r="Q4" s="21" t="s">
        <v>71</v>
      </c>
      <c r="R4" s="21">
        <v>0</v>
      </c>
      <c r="S4" s="21">
        <v>0</v>
      </c>
      <c r="T4" s="21">
        <v>0</v>
      </c>
      <c r="U4" s="21">
        <v>0</v>
      </c>
      <c r="V4" s="21">
        <v>0</v>
      </c>
      <c r="W4" s="21">
        <v>0</v>
      </c>
      <c r="X4" s="21">
        <v>0</v>
      </c>
      <c r="Y4" s="21">
        <v>0</v>
      </c>
      <c r="Z4" s="21">
        <v>0</v>
      </c>
      <c r="AA4" s="21">
        <v>0</v>
      </c>
      <c r="AB4" s="21">
        <v>0</v>
      </c>
      <c r="AC4" s="21">
        <v>0</v>
      </c>
      <c r="AD4" s="21">
        <v>1577.72</v>
      </c>
      <c r="AE4" s="21" t="s">
        <v>72</v>
      </c>
      <c r="AF4" s="21" t="s">
        <v>73</v>
      </c>
      <c r="AG4" s="21" t="s">
        <v>81</v>
      </c>
      <c r="AH4" s="21" t="s">
        <v>75</v>
      </c>
    </row>
    <row r="5" spans="1:34" ht="15">
      <c r="A5" s="21" t="s">
        <v>62</v>
      </c>
      <c r="B5" s="21" t="s">
        <v>82</v>
      </c>
      <c r="C5" s="21" t="s">
        <v>83</v>
      </c>
      <c r="D5" s="21" t="s">
        <v>84</v>
      </c>
      <c r="E5" s="21" t="s">
        <v>66</v>
      </c>
      <c r="F5" s="21">
        <v>2012</v>
      </c>
      <c r="G5" s="21" t="s">
        <v>67</v>
      </c>
      <c r="H5" s="21" t="s">
        <v>85</v>
      </c>
      <c r="I5" s="21" t="s">
        <v>69</v>
      </c>
      <c r="J5" s="21" t="s">
        <v>70</v>
      </c>
      <c r="L5" s="21">
        <v>0</v>
      </c>
      <c r="M5" s="21">
        <v>0</v>
      </c>
      <c r="N5" s="22">
        <v>67055</v>
      </c>
      <c r="O5" s="21">
        <v>0</v>
      </c>
      <c r="P5" s="21">
        <v>-67055</v>
      </c>
      <c r="Q5" s="21" t="s">
        <v>71</v>
      </c>
      <c r="R5" s="21">
        <v>0</v>
      </c>
      <c r="S5" s="21">
        <v>0</v>
      </c>
      <c r="T5" s="21">
        <v>0</v>
      </c>
      <c r="U5" s="21">
        <v>0</v>
      </c>
      <c r="V5" s="21">
        <v>0</v>
      </c>
      <c r="W5" s="21">
        <v>0</v>
      </c>
      <c r="X5" s="21">
        <v>0</v>
      </c>
      <c r="Y5" s="21">
        <v>0</v>
      </c>
      <c r="Z5" s="21">
        <v>0</v>
      </c>
      <c r="AA5" s="21">
        <v>0</v>
      </c>
      <c r="AB5" s="21">
        <v>0</v>
      </c>
      <c r="AC5" s="21">
        <v>0</v>
      </c>
      <c r="AD5" s="21">
        <v>67055</v>
      </c>
      <c r="AE5" s="21" t="s">
        <v>72</v>
      </c>
      <c r="AF5" s="21" t="s">
        <v>86</v>
      </c>
      <c r="AG5" s="21" t="s">
        <v>87</v>
      </c>
      <c r="AH5" s="21" t="s">
        <v>75</v>
      </c>
    </row>
    <row r="6" spans="1:34" ht="15">
      <c r="A6" s="21" t="s">
        <v>62</v>
      </c>
      <c r="B6" s="21" t="s">
        <v>88</v>
      </c>
      <c r="C6" s="21" t="s">
        <v>83</v>
      </c>
      <c r="D6" s="21" t="s">
        <v>84</v>
      </c>
      <c r="E6" s="21" t="s">
        <v>66</v>
      </c>
      <c r="F6" s="21">
        <v>2012</v>
      </c>
      <c r="G6" s="21" t="s">
        <v>67</v>
      </c>
      <c r="H6" s="21" t="s">
        <v>85</v>
      </c>
      <c r="I6" s="21" t="s">
        <v>69</v>
      </c>
      <c r="J6" s="21" t="s">
        <v>70</v>
      </c>
      <c r="L6" s="21">
        <v>0</v>
      </c>
      <c r="M6" s="21">
        <v>0</v>
      </c>
      <c r="N6" s="22">
        <v>53608</v>
      </c>
      <c r="O6" s="21">
        <v>0</v>
      </c>
      <c r="P6" s="21">
        <v>-53608</v>
      </c>
      <c r="Q6" s="21" t="s">
        <v>71</v>
      </c>
      <c r="R6" s="21">
        <v>0</v>
      </c>
      <c r="S6" s="21">
        <v>0</v>
      </c>
      <c r="T6" s="21">
        <v>0</v>
      </c>
      <c r="U6" s="21">
        <v>0</v>
      </c>
      <c r="V6" s="21">
        <v>0</v>
      </c>
      <c r="W6" s="21">
        <v>0</v>
      </c>
      <c r="X6" s="21">
        <v>0</v>
      </c>
      <c r="Y6" s="21">
        <v>0</v>
      </c>
      <c r="Z6" s="21">
        <v>0</v>
      </c>
      <c r="AA6" s="21">
        <v>0</v>
      </c>
      <c r="AB6" s="21">
        <v>0</v>
      </c>
      <c r="AC6" s="21">
        <v>0</v>
      </c>
      <c r="AD6" s="21">
        <v>53608</v>
      </c>
      <c r="AE6" s="21" t="s">
        <v>72</v>
      </c>
      <c r="AF6" s="21" t="s">
        <v>89</v>
      </c>
      <c r="AG6" s="21" t="s">
        <v>87</v>
      </c>
      <c r="AH6" s="21" t="s">
        <v>75</v>
      </c>
    </row>
    <row r="7" spans="1:34" ht="15">
      <c r="A7" s="21" t="s">
        <v>62</v>
      </c>
      <c r="B7" s="21" t="s">
        <v>90</v>
      </c>
      <c r="C7" s="21" t="s">
        <v>91</v>
      </c>
      <c r="D7" s="21" t="s">
        <v>92</v>
      </c>
      <c r="E7" s="21" t="s">
        <v>66</v>
      </c>
      <c r="F7" s="21">
        <v>2012</v>
      </c>
      <c r="G7" s="21" t="s">
        <v>67</v>
      </c>
      <c r="H7" s="21" t="s">
        <v>93</v>
      </c>
      <c r="I7" s="21" t="s">
        <v>69</v>
      </c>
      <c r="J7" s="21" t="s">
        <v>70</v>
      </c>
      <c r="L7" s="21">
        <v>0</v>
      </c>
      <c r="M7" s="21">
        <v>0</v>
      </c>
      <c r="N7" s="22">
        <v>460</v>
      </c>
      <c r="O7" s="21">
        <v>0</v>
      </c>
      <c r="P7" s="21">
        <v>-460</v>
      </c>
      <c r="Q7" s="21" t="s">
        <v>71</v>
      </c>
      <c r="R7" s="21">
        <v>0</v>
      </c>
      <c r="S7" s="21">
        <v>0</v>
      </c>
      <c r="T7" s="21">
        <v>0</v>
      </c>
      <c r="U7" s="21">
        <v>0</v>
      </c>
      <c r="V7" s="21">
        <v>0</v>
      </c>
      <c r="W7" s="21">
        <v>0</v>
      </c>
      <c r="X7" s="21">
        <v>0</v>
      </c>
      <c r="Y7" s="21">
        <v>0</v>
      </c>
      <c r="Z7" s="21">
        <v>0</v>
      </c>
      <c r="AA7" s="21">
        <v>0</v>
      </c>
      <c r="AB7" s="21">
        <v>0</v>
      </c>
      <c r="AC7" s="21">
        <v>0</v>
      </c>
      <c r="AD7" s="21">
        <v>460</v>
      </c>
      <c r="AE7" s="21" t="s">
        <v>72</v>
      </c>
      <c r="AF7" s="21" t="s">
        <v>94</v>
      </c>
      <c r="AG7" s="21" t="s">
        <v>95</v>
      </c>
      <c r="AH7" s="21" t="s">
        <v>75</v>
      </c>
    </row>
    <row r="8" spans="1:34" ht="15">
      <c r="A8" s="21" t="s">
        <v>62</v>
      </c>
      <c r="B8" s="21" t="s">
        <v>90</v>
      </c>
      <c r="C8" s="21" t="s">
        <v>96</v>
      </c>
      <c r="D8" s="21" t="s">
        <v>97</v>
      </c>
      <c r="E8" s="21" t="s">
        <v>66</v>
      </c>
      <c r="F8" s="21">
        <v>2012</v>
      </c>
      <c r="G8" s="21" t="s">
        <v>67</v>
      </c>
      <c r="H8" s="21" t="s">
        <v>98</v>
      </c>
      <c r="I8" s="21" t="s">
        <v>69</v>
      </c>
      <c r="J8" s="21" t="s">
        <v>99</v>
      </c>
      <c r="K8" s="21" t="s">
        <v>100</v>
      </c>
      <c r="L8" s="21">
        <v>0</v>
      </c>
      <c r="M8" s="21">
        <v>0</v>
      </c>
      <c r="N8" s="22">
        <v>107736.14</v>
      </c>
      <c r="O8" s="21">
        <v>0</v>
      </c>
      <c r="P8" s="21">
        <v>-107736.14</v>
      </c>
      <c r="Q8" s="21" t="s">
        <v>71</v>
      </c>
      <c r="R8" s="21">
        <v>0</v>
      </c>
      <c r="S8" s="21">
        <v>0</v>
      </c>
      <c r="T8" s="21">
        <v>0</v>
      </c>
      <c r="U8" s="21">
        <v>0</v>
      </c>
      <c r="V8" s="21">
        <v>0</v>
      </c>
      <c r="W8" s="21">
        <v>0</v>
      </c>
      <c r="X8" s="21">
        <v>0</v>
      </c>
      <c r="Y8" s="21">
        <v>0</v>
      </c>
      <c r="Z8" s="21">
        <v>0</v>
      </c>
      <c r="AA8" s="21">
        <v>0</v>
      </c>
      <c r="AB8" s="21">
        <v>0</v>
      </c>
      <c r="AC8" s="21">
        <v>0</v>
      </c>
      <c r="AD8" s="21">
        <v>107736.14</v>
      </c>
      <c r="AE8" s="21" t="s">
        <v>72</v>
      </c>
      <c r="AF8" s="21" t="s">
        <v>94</v>
      </c>
      <c r="AG8" s="21" t="s">
        <v>101</v>
      </c>
      <c r="AH8" s="21" t="s">
        <v>75</v>
      </c>
    </row>
    <row r="9" spans="1:34" ht="15">
      <c r="A9" s="21" t="s">
        <v>62</v>
      </c>
      <c r="B9" s="21" t="s">
        <v>90</v>
      </c>
      <c r="C9" s="21" t="s">
        <v>96</v>
      </c>
      <c r="D9" s="21" t="s">
        <v>102</v>
      </c>
      <c r="E9" s="21" t="s">
        <v>66</v>
      </c>
      <c r="F9" s="21">
        <v>2012</v>
      </c>
      <c r="G9" s="21" t="s">
        <v>67</v>
      </c>
      <c r="H9" s="21" t="s">
        <v>103</v>
      </c>
      <c r="I9" s="21" t="s">
        <v>69</v>
      </c>
      <c r="J9" s="21" t="s">
        <v>99</v>
      </c>
      <c r="K9" s="21" t="s">
        <v>104</v>
      </c>
      <c r="L9" s="21">
        <v>0</v>
      </c>
      <c r="M9" s="21">
        <v>0</v>
      </c>
      <c r="N9" s="22">
        <v>13550.220000000001</v>
      </c>
      <c r="O9" s="21">
        <v>0</v>
      </c>
      <c r="P9" s="21">
        <v>-13550.220000000001</v>
      </c>
      <c r="Q9" s="21" t="s">
        <v>71</v>
      </c>
      <c r="R9" s="21">
        <v>0</v>
      </c>
      <c r="S9" s="21">
        <v>0</v>
      </c>
      <c r="T9" s="21">
        <v>0</v>
      </c>
      <c r="U9" s="21">
        <v>0</v>
      </c>
      <c r="V9" s="21">
        <v>0</v>
      </c>
      <c r="W9" s="21">
        <v>0</v>
      </c>
      <c r="X9" s="21">
        <v>0</v>
      </c>
      <c r="Y9" s="21">
        <v>0</v>
      </c>
      <c r="Z9" s="21">
        <v>0</v>
      </c>
      <c r="AA9" s="21">
        <v>0</v>
      </c>
      <c r="AB9" s="21">
        <v>0</v>
      </c>
      <c r="AC9" s="21">
        <v>0</v>
      </c>
      <c r="AD9" s="21">
        <v>13550.220000000001</v>
      </c>
      <c r="AE9" s="21" t="s">
        <v>72</v>
      </c>
      <c r="AF9" s="21" t="s">
        <v>94</v>
      </c>
      <c r="AG9" s="21" t="s">
        <v>101</v>
      </c>
      <c r="AH9" s="21" t="s">
        <v>75</v>
      </c>
    </row>
    <row r="10" spans="1:34" ht="15">
      <c r="A10" s="21" t="s">
        <v>62</v>
      </c>
      <c r="B10" s="21" t="s">
        <v>90</v>
      </c>
      <c r="C10" s="21" t="s">
        <v>96</v>
      </c>
      <c r="D10" s="21" t="s">
        <v>105</v>
      </c>
      <c r="E10" s="21" t="s">
        <v>66</v>
      </c>
      <c r="F10" s="21">
        <v>2012</v>
      </c>
      <c r="G10" s="21" t="s">
        <v>67</v>
      </c>
      <c r="H10" s="21" t="s">
        <v>106</v>
      </c>
      <c r="I10" s="21" t="s">
        <v>69</v>
      </c>
      <c r="J10" s="21" t="s">
        <v>99</v>
      </c>
      <c r="K10" s="21" t="s">
        <v>104</v>
      </c>
      <c r="L10" s="21">
        <v>0</v>
      </c>
      <c r="M10" s="21">
        <v>0</v>
      </c>
      <c r="N10" s="22">
        <v>7934.04</v>
      </c>
      <c r="O10" s="21">
        <v>0</v>
      </c>
      <c r="P10" s="21">
        <v>-7934.04</v>
      </c>
      <c r="Q10" s="21" t="s">
        <v>71</v>
      </c>
      <c r="R10" s="21">
        <v>0</v>
      </c>
      <c r="S10" s="21">
        <v>0</v>
      </c>
      <c r="T10" s="21">
        <v>0</v>
      </c>
      <c r="U10" s="21">
        <v>0</v>
      </c>
      <c r="V10" s="21">
        <v>0</v>
      </c>
      <c r="W10" s="21">
        <v>0</v>
      </c>
      <c r="X10" s="21">
        <v>0</v>
      </c>
      <c r="Y10" s="21">
        <v>0</v>
      </c>
      <c r="Z10" s="21">
        <v>0</v>
      </c>
      <c r="AA10" s="21">
        <v>0</v>
      </c>
      <c r="AB10" s="21">
        <v>0</v>
      </c>
      <c r="AC10" s="21">
        <v>0</v>
      </c>
      <c r="AD10" s="21">
        <v>7934.04</v>
      </c>
      <c r="AE10" s="21" t="s">
        <v>72</v>
      </c>
      <c r="AF10" s="21" t="s">
        <v>94</v>
      </c>
      <c r="AG10" s="21" t="s">
        <v>101</v>
      </c>
      <c r="AH10" s="21" t="s">
        <v>75</v>
      </c>
    </row>
    <row r="11" spans="1:34" ht="15">
      <c r="A11" s="21" t="s">
        <v>62</v>
      </c>
      <c r="B11" s="21" t="s">
        <v>90</v>
      </c>
      <c r="C11" s="21" t="s">
        <v>96</v>
      </c>
      <c r="D11" s="21" t="s">
        <v>107</v>
      </c>
      <c r="E11" s="21" t="s">
        <v>66</v>
      </c>
      <c r="F11" s="21">
        <v>2012</v>
      </c>
      <c r="G11" s="21" t="s">
        <v>67</v>
      </c>
      <c r="H11" s="21" t="s">
        <v>108</v>
      </c>
      <c r="I11" s="21" t="s">
        <v>69</v>
      </c>
      <c r="J11" s="21" t="s">
        <v>99</v>
      </c>
      <c r="K11" s="21" t="s">
        <v>104</v>
      </c>
      <c r="L11" s="21">
        <v>0</v>
      </c>
      <c r="M11" s="21">
        <v>0</v>
      </c>
      <c r="N11" s="22">
        <v>7520.900000000001</v>
      </c>
      <c r="O11" s="21">
        <v>0</v>
      </c>
      <c r="P11" s="21">
        <v>-7520.900000000001</v>
      </c>
      <c r="Q11" s="21" t="s">
        <v>71</v>
      </c>
      <c r="R11" s="21">
        <v>0</v>
      </c>
      <c r="S11" s="21">
        <v>0</v>
      </c>
      <c r="T11" s="21">
        <v>0</v>
      </c>
      <c r="U11" s="21">
        <v>0</v>
      </c>
      <c r="V11" s="21">
        <v>0</v>
      </c>
      <c r="W11" s="21">
        <v>0</v>
      </c>
      <c r="X11" s="21">
        <v>0</v>
      </c>
      <c r="Y11" s="21">
        <v>0</v>
      </c>
      <c r="Z11" s="21">
        <v>0</v>
      </c>
      <c r="AA11" s="21">
        <v>0</v>
      </c>
      <c r="AB11" s="21">
        <v>0</v>
      </c>
      <c r="AC11" s="21">
        <v>0</v>
      </c>
      <c r="AD11" s="21">
        <v>7520.900000000001</v>
      </c>
      <c r="AE11" s="21" t="s">
        <v>72</v>
      </c>
      <c r="AF11" s="21" t="s">
        <v>94</v>
      </c>
      <c r="AG11" s="21" t="s">
        <v>101</v>
      </c>
      <c r="AH11" s="21" t="s">
        <v>75</v>
      </c>
    </row>
    <row r="12" spans="1:34" ht="15">
      <c r="A12" s="21" t="s">
        <v>62</v>
      </c>
      <c r="B12" s="21" t="s">
        <v>90</v>
      </c>
      <c r="C12" s="21" t="s">
        <v>96</v>
      </c>
      <c r="D12" s="21" t="s">
        <v>109</v>
      </c>
      <c r="E12" s="21" t="s">
        <v>66</v>
      </c>
      <c r="F12" s="21">
        <v>2012</v>
      </c>
      <c r="G12" s="21" t="s">
        <v>67</v>
      </c>
      <c r="H12" s="21" t="s">
        <v>110</v>
      </c>
      <c r="I12" s="21" t="s">
        <v>69</v>
      </c>
      <c r="J12" s="21" t="s">
        <v>111</v>
      </c>
      <c r="L12" s="21">
        <v>0</v>
      </c>
      <c r="M12" s="21">
        <v>0</v>
      </c>
      <c r="N12" s="22">
        <v>2606.92</v>
      </c>
      <c r="O12" s="21">
        <v>0</v>
      </c>
      <c r="P12" s="21">
        <v>-2606.92</v>
      </c>
      <c r="Q12" s="21" t="s">
        <v>71</v>
      </c>
      <c r="R12" s="21">
        <v>0</v>
      </c>
      <c r="S12" s="21">
        <v>0</v>
      </c>
      <c r="T12" s="21">
        <v>0</v>
      </c>
      <c r="U12" s="21">
        <v>0</v>
      </c>
      <c r="V12" s="21">
        <v>0</v>
      </c>
      <c r="W12" s="21">
        <v>0</v>
      </c>
      <c r="X12" s="21">
        <v>0</v>
      </c>
      <c r="Y12" s="21">
        <v>0</v>
      </c>
      <c r="Z12" s="21">
        <v>0</v>
      </c>
      <c r="AA12" s="21">
        <v>0</v>
      </c>
      <c r="AB12" s="21">
        <v>0</v>
      </c>
      <c r="AC12" s="21">
        <v>0</v>
      </c>
      <c r="AD12" s="21">
        <v>2606.92</v>
      </c>
      <c r="AE12" s="21" t="s">
        <v>72</v>
      </c>
      <c r="AF12" s="21" t="s">
        <v>94</v>
      </c>
      <c r="AG12" s="21" t="s">
        <v>101</v>
      </c>
      <c r="AH12" s="21" t="s">
        <v>75</v>
      </c>
    </row>
    <row r="13" spans="1:34" ht="15">
      <c r="A13" s="21" t="s">
        <v>62</v>
      </c>
      <c r="B13" s="21" t="s">
        <v>90</v>
      </c>
      <c r="C13" s="21" t="s">
        <v>96</v>
      </c>
      <c r="D13" s="21" t="s">
        <v>112</v>
      </c>
      <c r="E13" s="21" t="s">
        <v>66</v>
      </c>
      <c r="F13" s="21">
        <v>2012</v>
      </c>
      <c r="G13" s="21" t="s">
        <v>67</v>
      </c>
      <c r="H13" s="21" t="s">
        <v>113</v>
      </c>
      <c r="I13" s="21" t="s">
        <v>69</v>
      </c>
      <c r="J13" s="21" t="s">
        <v>111</v>
      </c>
      <c r="L13" s="21">
        <v>0</v>
      </c>
      <c r="M13" s="21">
        <v>0</v>
      </c>
      <c r="N13" s="22">
        <v>2253.15</v>
      </c>
      <c r="O13" s="21">
        <v>0</v>
      </c>
      <c r="P13" s="21">
        <v>-2253.15</v>
      </c>
      <c r="Q13" s="21" t="s">
        <v>71</v>
      </c>
      <c r="R13" s="21">
        <v>0</v>
      </c>
      <c r="S13" s="21">
        <v>0</v>
      </c>
      <c r="T13" s="21">
        <v>0</v>
      </c>
      <c r="U13" s="21">
        <v>0</v>
      </c>
      <c r="V13" s="21">
        <v>0</v>
      </c>
      <c r="W13" s="21">
        <v>0</v>
      </c>
      <c r="X13" s="21">
        <v>0</v>
      </c>
      <c r="Y13" s="21">
        <v>0</v>
      </c>
      <c r="Z13" s="21">
        <v>0</v>
      </c>
      <c r="AA13" s="21">
        <v>0</v>
      </c>
      <c r="AB13" s="21">
        <v>0</v>
      </c>
      <c r="AC13" s="21">
        <v>0</v>
      </c>
      <c r="AD13" s="21">
        <v>2253.15</v>
      </c>
      <c r="AE13" s="21" t="s">
        <v>72</v>
      </c>
      <c r="AF13" s="21" t="s">
        <v>94</v>
      </c>
      <c r="AG13" s="21" t="s">
        <v>101</v>
      </c>
      <c r="AH13" s="21" t="s">
        <v>75</v>
      </c>
    </row>
    <row r="14" spans="1:34" ht="15">
      <c r="A14" s="21" t="s">
        <v>62</v>
      </c>
      <c r="B14" s="21" t="s">
        <v>90</v>
      </c>
      <c r="C14" s="21" t="s">
        <v>96</v>
      </c>
      <c r="D14" s="21" t="s">
        <v>114</v>
      </c>
      <c r="E14" s="21" t="s">
        <v>66</v>
      </c>
      <c r="F14" s="21">
        <v>2012</v>
      </c>
      <c r="G14" s="21" t="s">
        <v>67</v>
      </c>
      <c r="H14" s="21" t="s">
        <v>115</v>
      </c>
      <c r="I14" s="21" t="s">
        <v>69</v>
      </c>
      <c r="J14" s="21" t="s">
        <v>116</v>
      </c>
      <c r="L14" s="21">
        <v>0</v>
      </c>
      <c r="M14" s="21">
        <v>0</v>
      </c>
      <c r="N14" s="22">
        <v>201229.79</v>
      </c>
      <c r="O14" s="21">
        <v>0</v>
      </c>
      <c r="P14" s="21">
        <v>-201229.79</v>
      </c>
      <c r="Q14" s="21" t="s">
        <v>71</v>
      </c>
      <c r="R14" s="21">
        <v>0</v>
      </c>
      <c r="S14" s="21">
        <v>0</v>
      </c>
      <c r="T14" s="21">
        <v>0</v>
      </c>
      <c r="U14" s="21">
        <v>0</v>
      </c>
      <c r="V14" s="21">
        <v>0</v>
      </c>
      <c r="W14" s="21">
        <v>0</v>
      </c>
      <c r="X14" s="21">
        <v>0</v>
      </c>
      <c r="Y14" s="21">
        <v>0</v>
      </c>
      <c r="Z14" s="21">
        <v>0</v>
      </c>
      <c r="AA14" s="21">
        <v>0</v>
      </c>
      <c r="AB14" s="21">
        <v>0</v>
      </c>
      <c r="AC14" s="21">
        <v>0</v>
      </c>
      <c r="AD14" s="21">
        <v>201229.79</v>
      </c>
      <c r="AE14" s="21" t="s">
        <v>72</v>
      </c>
      <c r="AF14" s="21" t="s">
        <v>94</v>
      </c>
      <c r="AG14" s="21" t="s">
        <v>101</v>
      </c>
      <c r="AH14" s="21" t="s">
        <v>75</v>
      </c>
    </row>
    <row r="15" spans="1:34" ht="15">
      <c r="A15" s="21" t="s">
        <v>62</v>
      </c>
      <c r="B15" s="21" t="s">
        <v>90</v>
      </c>
      <c r="C15" s="21" t="s">
        <v>96</v>
      </c>
      <c r="D15" s="21" t="s">
        <v>117</v>
      </c>
      <c r="E15" s="21" t="s">
        <v>66</v>
      </c>
      <c r="F15" s="21">
        <v>2012</v>
      </c>
      <c r="G15" s="21" t="s">
        <v>67</v>
      </c>
      <c r="H15" s="21" t="s">
        <v>118</v>
      </c>
      <c r="I15" s="21" t="s">
        <v>69</v>
      </c>
      <c r="J15" s="21" t="s">
        <v>116</v>
      </c>
      <c r="L15" s="21">
        <v>0</v>
      </c>
      <c r="M15" s="21">
        <v>0</v>
      </c>
      <c r="N15" s="22">
        <v>198</v>
      </c>
      <c r="O15" s="21">
        <v>0</v>
      </c>
      <c r="P15" s="21">
        <v>-198</v>
      </c>
      <c r="Q15" s="21" t="s">
        <v>71</v>
      </c>
      <c r="R15" s="21">
        <v>0</v>
      </c>
      <c r="S15" s="21">
        <v>0</v>
      </c>
      <c r="T15" s="21">
        <v>0</v>
      </c>
      <c r="U15" s="21">
        <v>0</v>
      </c>
      <c r="V15" s="21">
        <v>0</v>
      </c>
      <c r="W15" s="21">
        <v>0</v>
      </c>
      <c r="X15" s="21">
        <v>0</v>
      </c>
      <c r="Y15" s="21">
        <v>0</v>
      </c>
      <c r="Z15" s="21">
        <v>0</v>
      </c>
      <c r="AA15" s="21">
        <v>0</v>
      </c>
      <c r="AB15" s="21">
        <v>0</v>
      </c>
      <c r="AC15" s="21">
        <v>0</v>
      </c>
      <c r="AD15" s="21">
        <v>198</v>
      </c>
      <c r="AE15" s="21" t="s">
        <v>72</v>
      </c>
      <c r="AF15" s="21" t="s">
        <v>94</v>
      </c>
      <c r="AG15" s="21" t="s">
        <v>101</v>
      </c>
      <c r="AH15" s="21" t="s">
        <v>75</v>
      </c>
    </row>
    <row r="16" spans="1:34" ht="15">
      <c r="A16" s="21" t="s">
        <v>62</v>
      </c>
      <c r="B16" s="21" t="s">
        <v>90</v>
      </c>
      <c r="C16" s="21" t="s">
        <v>96</v>
      </c>
      <c r="D16" s="21" t="s">
        <v>119</v>
      </c>
      <c r="E16" s="21" t="s">
        <v>66</v>
      </c>
      <c r="F16" s="21">
        <v>2012</v>
      </c>
      <c r="G16" s="21" t="s">
        <v>67</v>
      </c>
      <c r="H16" s="21" t="s">
        <v>120</v>
      </c>
      <c r="I16" s="21" t="s">
        <v>69</v>
      </c>
      <c r="J16" s="21" t="s">
        <v>116</v>
      </c>
      <c r="L16" s="21">
        <v>0</v>
      </c>
      <c r="M16" s="21">
        <v>0</v>
      </c>
      <c r="N16" s="22">
        <v>1130.14</v>
      </c>
      <c r="O16" s="21">
        <v>0</v>
      </c>
      <c r="P16" s="21">
        <v>-1130.14</v>
      </c>
      <c r="Q16" s="21" t="s">
        <v>71</v>
      </c>
      <c r="R16" s="21">
        <v>0</v>
      </c>
      <c r="S16" s="21">
        <v>0</v>
      </c>
      <c r="T16" s="21">
        <v>0</v>
      </c>
      <c r="U16" s="21">
        <v>0</v>
      </c>
      <c r="V16" s="21">
        <v>0</v>
      </c>
      <c r="W16" s="21">
        <v>0</v>
      </c>
      <c r="X16" s="21">
        <v>0</v>
      </c>
      <c r="Y16" s="21">
        <v>0</v>
      </c>
      <c r="Z16" s="21">
        <v>0</v>
      </c>
      <c r="AA16" s="21">
        <v>0</v>
      </c>
      <c r="AB16" s="21">
        <v>0</v>
      </c>
      <c r="AC16" s="21">
        <v>0</v>
      </c>
      <c r="AD16" s="21">
        <v>1130.14</v>
      </c>
      <c r="AE16" s="21" t="s">
        <v>72</v>
      </c>
      <c r="AF16" s="21" t="s">
        <v>94</v>
      </c>
      <c r="AG16" s="21" t="s">
        <v>101</v>
      </c>
      <c r="AH16" s="21" t="s">
        <v>75</v>
      </c>
    </row>
    <row r="17" spans="1:34" ht="15">
      <c r="A17" s="21" t="s">
        <v>62</v>
      </c>
      <c r="B17" s="21" t="s">
        <v>90</v>
      </c>
      <c r="C17" s="21" t="s">
        <v>96</v>
      </c>
      <c r="D17" s="21" t="s">
        <v>121</v>
      </c>
      <c r="E17" s="21" t="s">
        <v>66</v>
      </c>
      <c r="F17" s="21">
        <v>2012</v>
      </c>
      <c r="G17" s="21" t="s">
        <v>67</v>
      </c>
      <c r="H17" s="21" t="s">
        <v>122</v>
      </c>
      <c r="I17" s="21" t="s">
        <v>69</v>
      </c>
      <c r="J17" s="21" t="s">
        <v>116</v>
      </c>
      <c r="L17" s="21">
        <v>0</v>
      </c>
      <c r="M17" s="21">
        <v>0</v>
      </c>
      <c r="N17" s="22">
        <v>28.91</v>
      </c>
      <c r="O17" s="21">
        <v>0</v>
      </c>
      <c r="P17" s="21">
        <v>-28.91</v>
      </c>
      <c r="Q17" s="21" t="s">
        <v>71</v>
      </c>
      <c r="R17" s="21">
        <v>0</v>
      </c>
      <c r="S17" s="21">
        <v>0</v>
      </c>
      <c r="T17" s="21">
        <v>0</v>
      </c>
      <c r="U17" s="21">
        <v>0</v>
      </c>
      <c r="V17" s="21">
        <v>0</v>
      </c>
      <c r="W17" s="21">
        <v>0</v>
      </c>
      <c r="X17" s="21">
        <v>0</v>
      </c>
      <c r="Y17" s="21">
        <v>0</v>
      </c>
      <c r="Z17" s="21">
        <v>0</v>
      </c>
      <c r="AA17" s="21">
        <v>0</v>
      </c>
      <c r="AB17" s="21">
        <v>0</v>
      </c>
      <c r="AC17" s="21">
        <v>0</v>
      </c>
      <c r="AD17" s="21">
        <v>28.91</v>
      </c>
      <c r="AE17" s="21" t="s">
        <v>72</v>
      </c>
      <c r="AF17" s="21" t="s">
        <v>94</v>
      </c>
      <c r="AG17" s="21" t="s">
        <v>101</v>
      </c>
      <c r="AH17" s="21" t="s">
        <v>75</v>
      </c>
    </row>
    <row r="18" spans="1:34" ht="15">
      <c r="A18" s="21" t="s">
        <v>62</v>
      </c>
      <c r="B18" s="21" t="s">
        <v>90</v>
      </c>
      <c r="C18" s="21" t="s">
        <v>96</v>
      </c>
      <c r="D18" s="21" t="s">
        <v>123</v>
      </c>
      <c r="E18" s="21" t="s">
        <v>66</v>
      </c>
      <c r="F18" s="21">
        <v>2012</v>
      </c>
      <c r="G18" s="21" t="s">
        <v>67</v>
      </c>
      <c r="H18" s="21" t="s">
        <v>124</v>
      </c>
      <c r="I18" s="21" t="s">
        <v>69</v>
      </c>
      <c r="J18" s="21" t="s">
        <v>116</v>
      </c>
      <c r="L18" s="21">
        <v>0</v>
      </c>
      <c r="M18" s="21">
        <v>0</v>
      </c>
      <c r="N18" s="22">
        <v>307.59000000000003</v>
      </c>
      <c r="O18" s="21">
        <v>0</v>
      </c>
      <c r="P18" s="21">
        <v>-307.59000000000003</v>
      </c>
      <c r="Q18" s="21" t="s">
        <v>71</v>
      </c>
      <c r="R18" s="21">
        <v>0</v>
      </c>
      <c r="S18" s="21">
        <v>0</v>
      </c>
      <c r="T18" s="21">
        <v>0</v>
      </c>
      <c r="U18" s="21">
        <v>0</v>
      </c>
      <c r="V18" s="21">
        <v>0</v>
      </c>
      <c r="W18" s="21">
        <v>0</v>
      </c>
      <c r="X18" s="21">
        <v>0</v>
      </c>
      <c r="Y18" s="21">
        <v>0</v>
      </c>
      <c r="Z18" s="21">
        <v>0</v>
      </c>
      <c r="AA18" s="21">
        <v>0</v>
      </c>
      <c r="AB18" s="21">
        <v>0</v>
      </c>
      <c r="AC18" s="21">
        <v>0</v>
      </c>
      <c r="AD18" s="21">
        <v>307.59000000000003</v>
      </c>
      <c r="AE18" s="21" t="s">
        <v>72</v>
      </c>
      <c r="AF18" s="21" t="s">
        <v>94</v>
      </c>
      <c r="AG18" s="21" t="s">
        <v>101</v>
      </c>
      <c r="AH18" s="21" t="s">
        <v>75</v>
      </c>
    </row>
    <row r="19" spans="1:34" ht="15">
      <c r="A19" s="21" t="s">
        <v>62</v>
      </c>
      <c r="B19" s="21" t="s">
        <v>90</v>
      </c>
      <c r="C19" s="21" t="s">
        <v>96</v>
      </c>
      <c r="D19" s="21" t="s">
        <v>125</v>
      </c>
      <c r="E19" s="21" t="s">
        <v>66</v>
      </c>
      <c r="F19" s="21">
        <v>2012</v>
      </c>
      <c r="G19" s="21" t="s">
        <v>67</v>
      </c>
      <c r="H19" s="21" t="s">
        <v>126</v>
      </c>
      <c r="I19" s="21" t="s">
        <v>69</v>
      </c>
      <c r="J19" s="21" t="s">
        <v>116</v>
      </c>
      <c r="L19" s="21">
        <v>0</v>
      </c>
      <c r="M19" s="21">
        <v>0</v>
      </c>
      <c r="N19" s="22">
        <v>480</v>
      </c>
      <c r="O19" s="21">
        <v>0</v>
      </c>
      <c r="P19" s="21">
        <v>-480</v>
      </c>
      <c r="Q19" s="21" t="s">
        <v>71</v>
      </c>
      <c r="R19" s="21">
        <v>0</v>
      </c>
      <c r="S19" s="21">
        <v>0</v>
      </c>
      <c r="T19" s="21">
        <v>0</v>
      </c>
      <c r="U19" s="21">
        <v>0</v>
      </c>
      <c r="V19" s="21">
        <v>0</v>
      </c>
      <c r="W19" s="21">
        <v>0</v>
      </c>
      <c r="X19" s="21">
        <v>0</v>
      </c>
      <c r="Y19" s="21">
        <v>0</v>
      </c>
      <c r="Z19" s="21">
        <v>0</v>
      </c>
      <c r="AA19" s="21">
        <v>0</v>
      </c>
      <c r="AB19" s="21">
        <v>0</v>
      </c>
      <c r="AC19" s="21">
        <v>0</v>
      </c>
      <c r="AD19" s="21">
        <v>480</v>
      </c>
      <c r="AE19" s="21" t="s">
        <v>72</v>
      </c>
      <c r="AF19" s="21" t="s">
        <v>94</v>
      </c>
      <c r="AG19" s="21" t="s">
        <v>101</v>
      </c>
      <c r="AH19" s="21" t="s">
        <v>75</v>
      </c>
    </row>
    <row r="20" spans="1:34" ht="15">
      <c r="A20" s="21" t="s">
        <v>62</v>
      </c>
      <c r="B20" s="21" t="s">
        <v>90</v>
      </c>
      <c r="C20" s="21" t="s">
        <v>96</v>
      </c>
      <c r="D20" s="21" t="s">
        <v>127</v>
      </c>
      <c r="E20" s="21" t="s">
        <v>66</v>
      </c>
      <c r="F20" s="21">
        <v>2012</v>
      </c>
      <c r="G20" s="21" t="s">
        <v>67</v>
      </c>
      <c r="H20" s="21" t="s">
        <v>128</v>
      </c>
      <c r="I20" s="21" t="s">
        <v>69</v>
      </c>
      <c r="J20" s="21" t="s">
        <v>116</v>
      </c>
      <c r="L20" s="21">
        <v>0</v>
      </c>
      <c r="M20" s="21">
        <v>0</v>
      </c>
      <c r="N20" s="22">
        <v>3</v>
      </c>
      <c r="O20" s="21">
        <v>0</v>
      </c>
      <c r="P20" s="21">
        <v>-3</v>
      </c>
      <c r="Q20" s="21" t="s">
        <v>71</v>
      </c>
      <c r="R20" s="21">
        <v>0</v>
      </c>
      <c r="S20" s="21">
        <v>0</v>
      </c>
      <c r="T20" s="21">
        <v>0</v>
      </c>
      <c r="U20" s="21">
        <v>0</v>
      </c>
      <c r="V20" s="21">
        <v>0</v>
      </c>
      <c r="W20" s="21">
        <v>0</v>
      </c>
      <c r="X20" s="21">
        <v>0</v>
      </c>
      <c r="Y20" s="21">
        <v>0</v>
      </c>
      <c r="Z20" s="21">
        <v>0</v>
      </c>
      <c r="AA20" s="21">
        <v>0</v>
      </c>
      <c r="AB20" s="21">
        <v>0</v>
      </c>
      <c r="AC20" s="21">
        <v>0</v>
      </c>
      <c r="AD20" s="21">
        <v>3</v>
      </c>
      <c r="AE20" s="21" t="s">
        <v>72</v>
      </c>
      <c r="AF20" s="21" t="s">
        <v>94</v>
      </c>
      <c r="AG20" s="21" t="s">
        <v>101</v>
      </c>
      <c r="AH20" s="21" t="s">
        <v>75</v>
      </c>
    </row>
    <row r="21" spans="1:34" ht="15">
      <c r="A21" s="21" t="s">
        <v>62</v>
      </c>
      <c r="B21" s="21" t="s">
        <v>82</v>
      </c>
      <c r="C21" s="21" t="s">
        <v>96</v>
      </c>
      <c r="D21" s="21" t="s">
        <v>129</v>
      </c>
      <c r="E21" s="21" t="s">
        <v>66</v>
      </c>
      <c r="F21" s="21">
        <v>2012</v>
      </c>
      <c r="G21" s="21" t="s">
        <v>67</v>
      </c>
      <c r="H21" s="21" t="s">
        <v>130</v>
      </c>
      <c r="I21" s="21" t="s">
        <v>69</v>
      </c>
      <c r="J21" s="21" t="s">
        <v>116</v>
      </c>
      <c r="L21" s="21">
        <v>0</v>
      </c>
      <c r="M21" s="21">
        <v>0</v>
      </c>
      <c r="N21" s="22">
        <v>3586.13</v>
      </c>
      <c r="O21" s="21">
        <v>0</v>
      </c>
      <c r="P21" s="21">
        <v>-3586.13</v>
      </c>
      <c r="Q21" s="21" t="s">
        <v>71</v>
      </c>
      <c r="R21" s="21">
        <v>0</v>
      </c>
      <c r="S21" s="21">
        <v>0</v>
      </c>
      <c r="T21" s="21">
        <v>0</v>
      </c>
      <c r="U21" s="21">
        <v>0</v>
      </c>
      <c r="V21" s="21">
        <v>0</v>
      </c>
      <c r="W21" s="21">
        <v>0</v>
      </c>
      <c r="X21" s="21">
        <v>0</v>
      </c>
      <c r="Y21" s="21">
        <v>0</v>
      </c>
      <c r="Z21" s="21">
        <v>0</v>
      </c>
      <c r="AA21" s="21">
        <v>0</v>
      </c>
      <c r="AB21" s="21">
        <v>0</v>
      </c>
      <c r="AC21" s="21">
        <v>0</v>
      </c>
      <c r="AD21" s="21">
        <v>3586.13</v>
      </c>
      <c r="AE21" s="21" t="s">
        <v>72</v>
      </c>
      <c r="AF21" s="21" t="s">
        <v>86</v>
      </c>
      <c r="AG21" s="21" t="s">
        <v>101</v>
      </c>
      <c r="AH21" s="21" t="s">
        <v>75</v>
      </c>
    </row>
    <row r="22" spans="1:34" ht="15">
      <c r="A22" s="21" t="s">
        <v>62</v>
      </c>
      <c r="B22" s="21" t="s">
        <v>131</v>
      </c>
      <c r="C22" s="21" t="s">
        <v>96</v>
      </c>
      <c r="D22" s="21" t="s">
        <v>132</v>
      </c>
      <c r="E22" s="21" t="s">
        <v>66</v>
      </c>
      <c r="F22" s="21">
        <v>2012</v>
      </c>
      <c r="G22" s="21" t="s">
        <v>67</v>
      </c>
      <c r="H22" s="21" t="s">
        <v>133</v>
      </c>
      <c r="I22" s="21" t="s">
        <v>69</v>
      </c>
      <c r="J22" s="21" t="s">
        <v>111</v>
      </c>
      <c r="L22" s="21">
        <v>0</v>
      </c>
      <c r="M22" s="21">
        <v>0</v>
      </c>
      <c r="N22" s="22">
        <v>5325.7</v>
      </c>
      <c r="O22" s="21">
        <v>0</v>
      </c>
      <c r="P22" s="21">
        <v>-5325.7</v>
      </c>
      <c r="Q22" s="21" t="s">
        <v>71</v>
      </c>
      <c r="R22" s="21">
        <v>0</v>
      </c>
      <c r="S22" s="21">
        <v>0</v>
      </c>
      <c r="T22" s="21">
        <v>0</v>
      </c>
      <c r="U22" s="21">
        <v>0</v>
      </c>
      <c r="V22" s="21">
        <v>0</v>
      </c>
      <c r="W22" s="21">
        <v>0</v>
      </c>
      <c r="X22" s="21">
        <v>0</v>
      </c>
      <c r="Y22" s="21">
        <v>0</v>
      </c>
      <c r="Z22" s="21">
        <v>0</v>
      </c>
      <c r="AA22" s="21">
        <v>0</v>
      </c>
      <c r="AB22" s="21">
        <v>0</v>
      </c>
      <c r="AC22" s="21">
        <v>0</v>
      </c>
      <c r="AD22" s="21">
        <v>5325.7</v>
      </c>
      <c r="AE22" s="21" t="s">
        <v>72</v>
      </c>
      <c r="AF22" s="21" t="s">
        <v>134</v>
      </c>
      <c r="AG22" s="21" t="s">
        <v>101</v>
      </c>
      <c r="AH22" s="21" t="s">
        <v>75</v>
      </c>
    </row>
    <row r="23" spans="1:34" ht="15">
      <c r="A23" s="21" t="s">
        <v>62</v>
      </c>
      <c r="B23" s="21" t="s">
        <v>135</v>
      </c>
      <c r="C23" s="21" t="s">
        <v>96</v>
      </c>
      <c r="D23" s="21" t="s">
        <v>136</v>
      </c>
      <c r="E23" s="21" t="s">
        <v>66</v>
      </c>
      <c r="F23" s="21">
        <v>2012</v>
      </c>
      <c r="G23" s="21" t="s">
        <v>67</v>
      </c>
      <c r="H23" s="21" t="s">
        <v>137</v>
      </c>
      <c r="I23" s="21" t="s">
        <v>69</v>
      </c>
      <c r="J23" s="21" t="s">
        <v>116</v>
      </c>
      <c r="L23" s="21">
        <v>0</v>
      </c>
      <c r="M23" s="21">
        <v>0</v>
      </c>
      <c r="N23" s="22">
        <v>28607.36</v>
      </c>
      <c r="O23" s="21">
        <v>0</v>
      </c>
      <c r="P23" s="21">
        <v>-28607.36</v>
      </c>
      <c r="Q23" s="21" t="s">
        <v>71</v>
      </c>
      <c r="R23" s="21">
        <v>0</v>
      </c>
      <c r="S23" s="21">
        <v>0</v>
      </c>
      <c r="T23" s="21">
        <v>0</v>
      </c>
      <c r="U23" s="21">
        <v>0</v>
      </c>
      <c r="V23" s="21">
        <v>0</v>
      </c>
      <c r="W23" s="21">
        <v>0</v>
      </c>
      <c r="X23" s="21">
        <v>0</v>
      </c>
      <c r="Y23" s="21">
        <v>0</v>
      </c>
      <c r="Z23" s="21">
        <v>0</v>
      </c>
      <c r="AA23" s="21">
        <v>0</v>
      </c>
      <c r="AB23" s="21">
        <v>0</v>
      </c>
      <c r="AC23" s="21">
        <v>0</v>
      </c>
      <c r="AD23" s="21">
        <v>28607.36</v>
      </c>
      <c r="AE23" s="21" t="s">
        <v>72</v>
      </c>
      <c r="AF23" s="21" t="s">
        <v>138</v>
      </c>
      <c r="AG23" s="21" t="s">
        <v>101</v>
      </c>
      <c r="AH23" s="21" t="s">
        <v>75</v>
      </c>
    </row>
    <row r="24" spans="1:34" ht="15">
      <c r="A24" s="21" t="s">
        <v>62</v>
      </c>
      <c r="B24" s="21" t="s">
        <v>139</v>
      </c>
      <c r="C24" s="21" t="s">
        <v>96</v>
      </c>
      <c r="D24" s="21" t="s">
        <v>136</v>
      </c>
      <c r="E24" s="21" t="s">
        <v>66</v>
      </c>
      <c r="F24" s="21">
        <v>2012</v>
      </c>
      <c r="G24" s="21" t="s">
        <v>67</v>
      </c>
      <c r="H24" s="21" t="s">
        <v>137</v>
      </c>
      <c r="I24" s="21" t="s">
        <v>69</v>
      </c>
      <c r="J24" s="21" t="s">
        <v>116</v>
      </c>
      <c r="L24" s="21">
        <v>0</v>
      </c>
      <c r="M24" s="21">
        <v>0</v>
      </c>
      <c r="N24" s="22">
        <v>0</v>
      </c>
      <c r="O24" s="21">
        <v>0</v>
      </c>
      <c r="P24" s="21">
        <v>0</v>
      </c>
      <c r="Q24" s="21" t="s">
        <v>71</v>
      </c>
      <c r="R24" s="21">
        <v>0</v>
      </c>
      <c r="S24" s="21">
        <v>0</v>
      </c>
      <c r="T24" s="21">
        <v>0</v>
      </c>
      <c r="U24" s="21">
        <v>0</v>
      </c>
      <c r="V24" s="21">
        <v>0</v>
      </c>
      <c r="W24" s="21">
        <v>0</v>
      </c>
      <c r="X24" s="21">
        <v>0</v>
      </c>
      <c r="Y24" s="21">
        <v>0</v>
      </c>
      <c r="Z24" s="21">
        <v>0</v>
      </c>
      <c r="AA24" s="21">
        <v>0</v>
      </c>
      <c r="AB24" s="21">
        <v>0</v>
      </c>
      <c r="AC24" s="21">
        <v>10709.26</v>
      </c>
      <c r="AD24" s="21">
        <v>-10709.26</v>
      </c>
      <c r="AE24" s="21" t="s">
        <v>72</v>
      </c>
      <c r="AF24" s="21" t="s">
        <v>140</v>
      </c>
      <c r="AG24" s="21" t="s">
        <v>101</v>
      </c>
      <c r="AH24" s="21" t="s">
        <v>75</v>
      </c>
    </row>
    <row r="25" spans="1:34" ht="15">
      <c r="A25" s="21" t="s">
        <v>62</v>
      </c>
      <c r="B25" s="21" t="s">
        <v>88</v>
      </c>
      <c r="C25" s="21" t="s">
        <v>96</v>
      </c>
      <c r="D25" s="21" t="s">
        <v>97</v>
      </c>
      <c r="E25" s="21" t="s">
        <v>66</v>
      </c>
      <c r="F25" s="21">
        <v>2012</v>
      </c>
      <c r="G25" s="21" t="s">
        <v>67</v>
      </c>
      <c r="H25" s="21" t="s">
        <v>98</v>
      </c>
      <c r="I25" s="21" t="s">
        <v>69</v>
      </c>
      <c r="J25" s="21" t="s">
        <v>99</v>
      </c>
      <c r="K25" s="21" t="s">
        <v>100</v>
      </c>
      <c r="L25" s="21">
        <v>0</v>
      </c>
      <c r="M25" s="21">
        <v>0</v>
      </c>
      <c r="N25" s="22">
        <v>40627.78</v>
      </c>
      <c r="O25" s="21">
        <v>0</v>
      </c>
      <c r="P25" s="21">
        <v>-40627.78</v>
      </c>
      <c r="Q25" s="21" t="s">
        <v>71</v>
      </c>
      <c r="R25" s="21">
        <v>0</v>
      </c>
      <c r="S25" s="21">
        <v>0</v>
      </c>
      <c r="T25" s="21">
        <v>0</v>
      </c>
      <c r="U25" s="21">
        <v>0</v>
      </c>
      <c r="V25" s="21">
        <v>0</v>
      </c>
      <c r="W25" s="21">
        <v>0</v>
      </c>
      <c r="X25" s="21">
        <v>0</v>
      </c>
      <c r="Y25" s="21">
        <v>0</v>
      </c>
      <c r="Z25" s="21">
        <v>0</v>
      </c>
      <c r="AA25" s="21">
        <v>0</v>
      </c>
      <c r="AB25" s="21">
        <v>0</v>
      </c>
      <c r="AC25" s="21">
        <v>0</v>
      </c>
      <c r="AD25" s="21">
        <v>40627.78</v>
      </c>
      <c r="AE25" s="21" t="s">
        <v>72</v>
      </c>
      <c r="AF25" s="21" t="s">
        <v>89</v>
      </c>
      <c r="AG25" s="21" t="s">
        <v>101</v>
      </c>
      <c r="AH25" s="21" t="s">
        <v>75</v>
      </c>
    </row>
    <row r="26" spans="1:34" ht="15">
      <c r="A26" s="21" t="s">
        <v>62</v>
      </c>
      <c r="B26" s="21" t="s">
        <v>88</v>
      </c>
      <c r="C26" s="21" t="s">
        <v>96</v>
      </c>
      <c r="D26" s="21" t="s">
        <v>102</v>
      </c>
      <c r="E26" s="21" t="s">
        <v>66</v>
      </c>
      <c r="F26" s="21">
        <v>2012</v>
      </c>
      <c r="G26" s="21" t="s">
        <v>67</v>
      </c>
      <c r="H26" s="21" t="s">
        <v>103</v>
      </c>
      <c r="I26" s="21" t="s">
        <v>69</v>
      </c>
      <c r="J26" s="21" t="s">
        <v>99</v>
      </c>
      <c r="K26" s="21" t="s">
        <v>104</v>
      </c>
      <c r="L26" s="21">
        <v>0</v>
      </c>
      <c r="M26" s="21">
        <v>0</v>
      </c>
      <c r="N26" s="22">
        <v>4520.22</v>
      </c>
      <c r="O26" s="21">
        <v>0</v>
      </c>
      <c r="P26" s="21">
        <v>-4520.22</v>
      </c>
      <c r="Q26" s="21" t="s">
        <v>71</v>
      </c>
      <c r="R26" s="21">
        <v>0</v>
      </c>
      <c r="S26" s="21">
        <v>0</v>
      </c>
      <c r="T26" s="21">
        <v>0</v>
      </c>
      <c r="U26" s="21">
        <v>0</v>
      </c>
      <c r="V26" s="21">
        <v>0</v>
      </c>
      <c r="W26" s="21">
        <v>0</v>
      </c>
      <c r="X26" s="21">
        <v>0</v>
      </c>
      <c r="Y26" s="21">
        <v>0</v>
      </c>
      <c r="Z26" s="21">
        <v>0</v>
      </c>
      <c r="AA26" s="21">
        <v>0</v>
      </c>
      <c r="AB26" s="21">
        <v>0</v>
      </c>
      <c r="AC26" s="21">
        <v>0</v>
      </c>
      <c r="AD26" s="21">
        <v>4520.22</v>
      </c>
      <c r="AE26" s="21" t="s">
        <v>72</v>
      </c>
      <c r="AF26" s="21" t="s">
        <v>89</v>
      </c>
      <c r="AG26" s="21" t="s">
        <v>101</v>
      </c>
      <c r="AH26" s="21" t="s">
        <v>75</v>
      </c>
    </row>
    <row r="27" spans="1:34" ht="15">
      <c r="A27" s="21" t="s">
        <v>62</v>
      </c>
      <c r="B27" s="21" t="s">
        <v>88</v>
      </c>
      <c r="C27" s="21" t="s">
        <v>96</v>
      </c>
      <c r="D27" s="21" t="s">
        <v>105</v>
      </c>
      <c r="E27" s="21" t="s">
        <v>66</v>
      </c>
      <c r="F27" s="21">
        <v>2012</v>
      </c>
      <c r="G27" s="21" t="s">
        <v>67</v>
      </c>
      <c r="H27" s="21" t="s">
        <v>106</v>
      </c>
      <c r="I27" s="21" t="s">
        <v>69</v>
      </c>
      <c r="J27" s="21" t="s">
        <v>99</v>
      </c>
      <c r="K27" s="21" t="s">
        <v>104</v>
      </c>
      <c r="L27" s="21">
        <v>0</v>
      </c>
      <c r="M27" s="21">
        <v>0</v>
      </c>
      <c r="N27" s="22">
        <v>3114.33</v>
      </c>
      <c r="O27" s="21">
        <v>0</v>
      </c>
      <c r="P27" s="21">
        <v>-3114.33</v>
      </c>
      <c r="Q27" s="21" t="s">
        <v>71</v>
      </c>
      <c r="R27" s="21">
        <v>0</v>
      </c>
      <c r="S27" s="21">
        <v>0</v>
      </c>
      <c r="T27" s="21">
        <v>0</v>
      </c>
      <c r="U27" s="21">
        <v>0</v>
      </c>
      <c r="V27" s="21">
        <v>0</v>
      </c>
      <c r="W27" s="21">
        <v>0</v>
      </c>
      <c r="X27" s="21">
        <v>0</v>
      </c>
      <c r="Y27" s="21">
        <v>0</v>
      </c>
      <c r="Z27" s="21">
        <v>0</v>
      </c>
      <c r="AA27" s="21">
        <v>0</v>
      </c>
      <c r="AB27" s="21">
        <v>0</v>
      </c>
      <c r="AC27" s="21">
        <v>0</v>
      </c>
      <c r="AD27" s="21">
        <v>3114.33</v>
      </c>
      <c r="AE27" s="21" t="s">
        <v>72</v>
      </c>
      <c r="AF27" s="21" t="s">
        <v>89</v>
      </c>
      <c r="AG27" s="21" t="s">
        <v>101</v>
      </c>
      <c r="AH27" s="21" t="s">
        <v>75</v>
      </c>
    </row>
    <row r="28" spans="1:34" ht="15">
      <c r="A28" s="21" t="s">
        <v>62</v>
      </c>
      <c r="B28" s="21" t="s">
        <v>88</v>
      </c>
      <c r="C28" s="21" t="s">
        <v>96</v>
      </c>
      <c r="D28" s="21" t="s">
        <v>107</v>
      </c>
      <c r="E28" s="21" t="s">
        <v>66</v>
      </c>
      <c r="F28" s="21">
        <v>2012</v>
      </c>
      <c r="G28" s="21" t="s">
        <v>67</v>
      </c>
      <c r="H28" s="21" t="s">
        <v>108</v>
      </c>
      <c r="I28" s="21" t="s">
        <v>69</v>
      </c>
      <c r="J28" s="21" t="s">
        <v>99</v>
      </c>
      <c r="K28" s="21" t="s">
        <v>104</v>
      </c>
      <c r="L28" s="21">
        <v>0</v>
      </c>
      <c r="M28" s="21">
        <v>0</v>
      </c>
      <c r="N28" s="22">
        <v>2403.39</v>
      </c>
      <c r="O28" s="21">
        <v>0</v>
      </c>
      <c r="P28" s="21">
        <v>-2403.39</v>
      </c>
      <c r="Q28" s="21" t="s">
        <v>71</v>
      </c>
      <c r="R28" s="21">
        <v>0</v>
      </c>
      <c r="S28" s="21">
        <v>0</v>
      </c>
      <c r="T28" s="21">
        <v>0</v>
      </c>
      <c r="U28" s="21">
        <v>0</v>
      </c>
      <c r="V28" s="21">
        <v>0</v>
      </c>
      <c r="W28" s="21">
        <v>0</v>
      </c>
      <c r="X28" s="21">
        <v>0</v>
      </c>
      <c r="Y28" s="21">
        <v>0</v>
      </c>
      <c r="Z28" s="21">
        <v>0</v>
      </c>
      <c r="AA28" s="21">
        <v>0</v>
      </c>
      <c r="AB28" s="21">
        <v>0</v>
      </c>
      <c r="AC28" s="21">
        <v>0</v>
      </c>
      <c r="AD28" s="21">
        <v>2403.39</v>
      </c>
      <c r="AE28" s="21" t="s">
        <v>72</v>
      </c>
      <c r="AF28" s="21" t="s">
        <v>89</v>
      </c>
      <c r="AG28" s="21" t="s">
        <v>101</v>
      </c>
      <c r="AH28" s="21" t="s">
        <v>75</v>
      </c>
    </row>
    <row r="29" spans="1:34" ht="15">
      <c r="A29" s="21" t="s">
        <v>62</v>
      </c>
      <c r="B29" s="21" t="s">
        <v>88</v>
      </c>
      <c r="C29" s="21" t="s">
        <v>96</v>
      </c>
      <c r="D29" s="21" t="s">
        <v>132</v>
      </c>
      <c r="E29" s="21" t="s">
        <v>66</v>
      </c>
      <c r="F29" s="21">
        <v>2012</v>
      </c>
      <c r="G29" s="21" t="s">
        <v>67</v>
      </c>
      <c r="H29" s="21" t="s">
        <v>133</v>
      </c>
      <c r="I29" s="21" t="s">
        <v>69</v>
      </c>
      <c r="J29" s="21" t="s">
        <v>111</v>
      </c>
      <c r="L29" s="21">
        <v>0</v>
      </c>
      <c r="M29" s="21">
        <v>0</v>
      </c>
      <c r="N29" s="22">
        <v>407.38</v>
      </c>
      <c r="O29" s="21">
        <v>0</v>
      </c>
      <c r="P29" s="21">
        <v>-407.38</v>
      </c>
      <c r="Q29" s="21" t="s">
        <v>71</v>
      </c>
      <c r="R29" s="21">
        <v>0</v>
      </c>
      <c r="S29" s="21">
        <v>0</v>
      </c>
      <c r="T29" s="21">
        <v>0</v>
      </c>
      <c r="U29" s="21">
        <v>0</v>
      </c>
      <c r="V29" s="21">
        <v>0</v>
      </c>
      <c r="W29" s="21">
        <v>0</v>
      </c>
      <c r="X29" s="21">
        <v>0</v>
      </c>
      <c r="Y29" s="21">
        <v>0</v>
      </c>
      <c r="Z29" s="21">
        <v>0</v>
      </c>
      <c r="AA29" s="21">
        <v>0</v>
      </c>
      <c r="AB29" s="21">
        <v>0</v>
      </c>
      <c r="AC29" s="21">
        <v>0</v>
      </c>
      <c r="AD29" s="21">
        <v>407.38</v>
      </c>
      <c r="AE29" s="21" t="s">
        <v>72</v>
      </c>
      <c r="AF29" s="21" t="s">
        <v>89</v>
      </c>
      <c r="AG29" s="21" t="s">
        <v>101</v>
      </c>
      <c r="AH29" s="21" t="s">
        <v>75</v>
      </c>
    </row>
    <row r="30" spans="1:34" ht="15">
      <c r="A30" s="21" t="s">
        <v>62</v>
      </c>
      <c r="B30" s="21" t="s">
        <v>88</v>
      </c>
      <c r="C30" s="21" t="s">
        <v>96</v>
      </c>
      <c r="D30" s="21" t="s">
        <v>121</v>
      </c>
      <c r="E30" s="21" t="s">
        <v>66</v>
      </c>
      <c r="F30" s="21">
        <v>2012</v>
      </c>
      <c r="G30" s="21" t="s">
        <v>67</v>
      </c>
      <c r="H30" s="21" t="s">
        <v>122</v>
      </c>
      <c r="I30" s="21" t="s">
        <v>69</v>
      </c>
      <c r="J30" s="21" t="s">
        <v>116</v>
      </c>
      <c r="L30" s="21">
        <v>0</v>
      </c>
      <c r="M30" s="21">
        <v>0</v>
      </c>
      <c r="N30" s="22">
        <v>18.64</v>
      </c>
      <c r="O30" s="21">
        <v>0</v>
      </c>
      <c r="P30" s="21">
        <v>-18.64</v>
      </c>
      <c r="Q30" s="21" t="s">
        <v>71</v>
      </c>
      <c r="R30" s="21">
        <v>0</v>
      </c>
      <c r="S30" s="21">
        <v>0</v>
      </c>
      <c r="T30" s="21">
        <v>0</v>
      </c>
      <c r="U30" s="21">
        <v>0</v>
      </c>
      <c r="V30" s="21">
        <v>0</v>
      </c>
      <c r="W30" s="21">
        <v>0</v>
      </c>
      <c r="X30" s="21">
        <v>0</v>
      </c>
      <c r="Y30" s="21">
        <v>0</v>
      </c>
      <c r="Z30" s="21">
        <v>0</v>
      </c>
      <c r="AA30" s="21">
        <v>0</v>
      </c>
      <c r="AB30" s="21">
        <v>0</v>
      </c>
      <c r="AC30" s="21">
        <v>0</v>
      </c>
      <c r="AD30" s="21">
        <v>18.64</v>
      </c>
      <c r="AE30" s="21" t="s">
        <v>72</v>
      </c>
      <c r="AF30" s="21" t="s">
        <v>89</v>
      </c>
      <c r="AG30" s="21" t="s">
        <v>101</v>
      </c>
      <c r="AH30" s="21" t="s">
        <v>75</v>
      </c>
    </row>
    <row r="31" spans="1:34" ht="15">
      <c r="A31" s="21" t="s">
        <v>62</v>
      </c>
      <c r="B31" s="21" t="s">
        <v>88</v>
      </c>
      <c r="C31" s="21" t="s">
        <v>96</v>
      </c>
      <c r="D31" s="21" t="s">
        <v>136</v>
      </c>
      <c r="E31" s="21" t="s">
        <v>66</v>
      </c>
      <c r="F31" s="21">
        <v>2012</v>
      </c>
      <c r="G31" s="21" t="s">
        <v>67</v>
      </c>
      <c r="H31" s="21" t="s">
        <v>137</v>
      </c>
      <c r="I31" s="21" t="s">
        <v>69</v>
      </c>
      <c r="J31" s="21" t="s">
        <v>116</v>
      </c>
      <c r="L31" s="21">
        <v>0</v>
      </c>
      <c r="M31" s="21">
        <v>0</v>
      </c>
      <c r="N31" s="22">
        <v>25899.88</v>
      </c>
      <c r="O31" s="21">
        <v>0</v>
      </c>
      <c r="P31" s="21">
        <v>-25899.88</v>
      </c>
      <c r="Q31" s="21" t="s">
        <v>71</v>
      </c>
      <c r="R31" s="21">
        <v>0</v>
      </c>
      <c r="S31" s="21">
        <v>0</v>
      </c>
      <c r="T31" s="21">
        <v>0</v>
      </c>
      <c r="U31" s="21">
        <v>0</v>
      </c>
      <c r="V31" s="21">
        <v>0</v>
      </c>
      <c r="W31" s="21">
        <v>0</v>
      </c>
      <c r="X31" s="21">
        <v>0</v>
      </c>
      <c r="Y31" s="21">
        <v>0</v>
      </c>
      <c r="Z31" s="21">
        <v>0</v>
      </c>
      <c r="AA31" s="21">
        <v>0</v>
      </c>
      <c r="AB31" s="21">
        <v>0</v>
      </c>
      <c r="AC31" s="21">
        <v>0</v>
      </c>
      <c r="AD31" s="21">
        <v>25899.88</v>
      </c>
      <c r="AE31" s="21" t="s">
        <v>72</v>
      </c>
      <c r="AF31" s="21" t="s">
        <v>89</v>
      </c>
      <c r="AG31" s="21" t="s">
        <v>101</v>
      </c>
      <c r="AH31" s="21" t="s">
        <v>75</v>
      </c>
    </row>
    <row r="32" spans="1:34" ht="15">
      <c r="A32" s="21" t="s">
        <v>62</v>
      </c>
      <c r="B32" s="21" t="s">
        <v>88</v>
      </c>
      <c r="C32" s="21" t="s">
        <v>96</v>
      </c>
      <c r="D32" s="21" t="s">
        <v>141</v>
      </c>
      <c r="E32" s="21" t="s">
        <v>142</v>
      </c>
      <c r="F32" s="21">
        <v>2012</v>
      </c>
      <c r="G32" s="21" t="s">
        <v>67</v>
      </c>
      <c r="H32" s="21" t="s">
        <v>143</v>
      </c>
      <c r="I32" s="21" t="s">
        <v>69</v>
      </c>
      <c r="J32" s="21" t="s">
        <v>144</v>
      </c>
      <c r="L32" s="21">
        <v>0</v>
      </c>
      <c r="M32" s="21">
        <v>0</v>
      </c>
      <c r="N32" s="22">
        <v>122541.1</v>
      </c>
      <c r="O32" s="21">
        <v>0.01</v>
      </c>
      <c r="P32" s="21">
        <v>-122541.11</v>
      </c>
      <c r="Q32" s="21" t="s">
        <v>71</v>
      </c>
      <c r="R32" s="21">
        <v>0</v>
      </c>
      <c r="S32" s="21">
        <v>77957.43000000001</v>
      </c>
      <c r="T32" s="21">
        <v>-569.5500000000001</v>
      </c>
      <c r="U32" s="21">
        <v>38978.72</v>
      </c>
      <c r="V32" s="21">
        <v>6174.5</v>
      </c>
      <c r="W32" s="21">
        <v>0</v>
      </c>
      <c r="X32" s="21">
        <v>0</v>
      </c>
      <c r="Y32" s="21">
        <v>0</v>
      </c>
      <c r="Z32" s="21">
        <v>0</v>
      </c>
      <c r="AA32" s="21">
        <v>0</v>
      </c>
      <c r="AB32" s="21">
        <v>0</v>
      </c>
      <c r="AC32" s="21">
        <v>0</v>
      </c>
      <c r="AD32" s="21">
        <v>0</v>
      </c>
      <c r="AE32" s="21" t="s">
        <v>72</v>
      </c>
      <c r="AF32" s="21" t="s">
        <v>89</v>
      </c>
      <c r="AG32" s="21" t="s">
        <v>101</v>
      </c>
      <c r="AH32" s="21" t="s">
        <v>145</v>
      </c>
    </row>
    <row r="33" spans="1:34" ht="15">
      <c r="A33" s="21" t="s">
        <v>62</v>
      </c>
      <c r="B33" s="21" t="s">
        <v>146</v>
      </c>
      <c r="C33" s="21" t="s">
        <v>96</v>
      </c>
      <c r="D33" s="21" t="s">
        <v>136</v>
      </c>
      <c r="E33" s="21" t="s">
        <v>66</v>
      </c>
      <c r="F33" s="21">
        <v>2012</v>
      </c>
      <c r="G33" s="21" t="s">
        <v>67</v>
      </c>
      <c r="H33" s="21" t="s">
        <v>137</v>
      </c>
      <c r="I33" s="21" t="s">
        <v>69</v>
      </c>
      <c r="J33" s="21" t="s">
        <v>116</v>
      </c>
      <c r="L33" s="21">
        <v>0</v>
      </c>
      <c r="M33" s="21">
        <v>0</v>
      </c>
      <c r="N33" s="22">
        <v>31278.48</v>
      </c>
      <c r="O33" s="21">
        <v>0</v>
      </c>
      <c r="P33" s="21">
        <v>-31278.48</v>
      </c>
      <c r="Q33" s="21" t="s">
        <v>71</v>
      </c>
      <c r="R33" s="21">
        <v>0</v>
      </c>
      <c r="S33" s="21">
        <v>0</v>
      </c>
      <c r="T33" s="21">
        <v>0</v>
      </c>
      <c r="U33" s="21">
        <v>0</v>
      </c>
      <c r="V33" s="21">
        <v>0</v>
      </c>
      <c r="W33" s="21">
        <v>0</v>
      </c>
      <c r="X33" s="21">
        <v>0</v>
      </c>
      <c r="Y33" s="21">
        <v>0</v>
      </c>
      <c r="Z33" s="21">
        <v>0</v>
      </c>
      <c r="AA33" s="21">
        <v>0</v>
      </c>
      <c r="AB33" s="21">
        <v>0</v>
      </c>
      <c r="AC33" s="21">
        <v>0</v>
      </c>
      <c r="AD33" s="21">
        <v>31278.48</v>
      </c>
      <c r="AE33" s="21" t="s">
        <v>72</v>
      </c>
      <c r="AF33" s="21" t="s">
        <v>147</v>
      </c>
      <c r="AG33" s="21" t="s">
        <v>101</v>
      </c>
      <c r="AH33" s="21" t="s">
        <v>75</v>
      </c>
    </row>
    <row r="34" spans="1:34" ht="15">
      <c r="A34" s="21" t="s">
        <v>62</v>
      </c>
      <c r="B34" s="21" t="s">
        <v>148</v>
      </c>
      <c r="C34" s="21" t="s">
        <v>149</v>
      </c>
      <c r="D34" s="21" t="s">
        <v>150</v>
      </c>
      <c r="E34" s="21" t="s">
        <v>151</v>
      </c>
      <c r="F34" s="21">
        <v>2012</v>
      </c>
      <c r="G34" s="21" t="s">
        <v>152</v>
      </c>
      <c r="H34" s="21" t="s">
        <v>153</v>
      </c>
      <c r="I34" s="21" t="s">
        <v>154</v>
      </c>
      <c r="J34" s="21" t="s">
        <v>155</v>
      </c>
      <c r="L34" s="21">
        <v>0</v>
      </c>
      <c r="M34" s="21">
        <v>0</v>
      </c>
      <c r="N34" s="22">
        <v>0</v>
      </c>
      <c r="O34" s="21">
        <v>0</v>
      </c>
      <c r="P34" s="21">
        <v>0</v>
      </c>
      <c r="Q34" s="21" t="s">
        <v>71</v>
      </c>
      <c r="R34" s="21">
        <v>0</v>
      </c>
      <c r="S34" s="21">
        <v>0</v>
      </c>
      <c r="T34" s="21">
        <v>0</v>
      </c>
      <c r="U34" s="21">
        <v>-162.58</v>
      </c>
      <c r="V34" s="21">
        <v>0</v>
      </c>
      <c r="W34" s="21">
        <v>0</v>
      </c>
      <c r="X34" s="21">
        <v>0</v>
      </c>
      <c r="Y34" s="21">
        <v>0</v>
      </c>
      <c r="Z34" s="21">
        <v>0</v>
      </c>
      <c r="AA34" s="21">
        <v>162.58</v>
      </c>
      <c r="AB34" s="21">
        <v>0</v>
      </c>
      <c r="AC34" s="21">
        <v>0</v>
      </c>
      <c r="AD34" s="21">
        <v>0</v>
      </c>
      <c r="AE34" s="21" t="s">
        <v>72</v>
      </c>
      <c r="AF34" s="21" t="s">
        <v>156</v>
      </c>
      <c r="AG34" s="21" t="s">
        <v>157</v>
      </c>
      <c r="AH34" s="21" t="s">
        <v>158</v>
      </c>
    </row>
    <row r="35" spans="1:34" ht="15">
      <c r="A35" s="21" t="s">
        <v>62</v>
      </c>
      <c r="B35" s="21" t="s">
        <v>151</v>
      </c>
      <c r="C35" s="21" t="s">
        <v>96</v>
      </c>
      <c r="D35" s="21" t="s">
        <v>150</v>
      </c>
      <c r="E35" s="21" t="s">
        <v>151</v>
      </c>
      <c r="F35" s="21">
        <v>2012</v>
      </c>
      <c r="G35" s="21" t="s">
        <v>152</v>
      </c>
      <c r="H35" s="21" t="s">
        <v>153</v>
      </c>
      <c r="I35" s="21" t="s">
        <v>154</v>
      </c>
      <c r="J35" s="21" t="s">
        <v>155</v>
      </c>
      <c r="L35" s="21">
        <v>0</v>
      </c>
      <c r="M35" s="21">
        <v>0</v>
      </c>
      <c r="N35" s="22">
        <v>9938.51</v>
      </c>
      <c r="O35" s="21">
        <v>0</v>
      </c>
      <c r="P35" s="21">
        <v>-9938.51</v>
      </c>
      <c r="Q35" s="21" t="s">
        <v>71</v>
      </c>
      <c r="R35" s="21">
        <v>0</v>
      </c>
      <c r="S35" s="21">
        <v>0</v>
      </c>
      <c r="T35" s="21">
        <v>0</v>
      </c>
      <c r="U35" s="21">
        <v>0</v>
      </c>
      <c r="V35" s="21">
        <v>-88.68</v>
      </c>
      <c r="W35" s="21">
        <v>0</v>
      </c>
      <c r="X35" s="21">
        <v>0</v>
      </c>
      <c r="Y35" s="21">
        <v>-14.780000000000001</v>
      </c>
      <c r="Z35" s="21">
        <v>-317.03000000000003</v>
      </c>
      <c r="AA35" s="21">
        <v>0</v>
      </c>
      <c r="AB35" s="21">
        <v>0</v>
      </c>
      <c r="AC35" s="21">
        <v>10359</v>
      </c>
      <c r="AD35" s="21">
        <v>0</v>
      </c>
      <c r="AE35" s="21" t="s">
        <v>72</v>
      </c>
      <c r="AF35" s="21" t="s">
        <v>158</v>
      </c>
      <c r="AG35" s="21" t="s">
        <v>101</v>
      </c>
      <c r="AH35" s="21" t="s">
        <v>158</v>
      </c>
    </row>
    <row r="36" spans="1:34" ht="15">
      <c r="A36" s="21" t="s">
        <v>62</v>
      </c>
      <c r="B36" s="21" t="s">
        <v>151</v>
      </c>
      <c r="C36" s="21" t="s">
        <v>96</v>
      </c>
      <c r="D36" s="21" t="s">
        <v>159</v>
      </c>
      <c r="E36" s="21" t="s">
        <v>151</v>
      </c>
      <c r="F36" s="21">
        <v>2012</v>
      </c>
      <c r="G36" s="21" t="s">
        <v>152</v>
      </c>
      <c r="H36" s="21" t="s">
        <v>160</v>
      </c>
      <c r="I36" s="21" t="s">
        <v>154</v>
      </c>
      <c r="J36" s="21" t="s">
        <v>161</v>
      </c>
      <c r="L36" s="21">
        <v>0</v>
      </c>
      <c r="M36" s="21">
        <v>0</v>
      </c>
      <c r="N36" s="22">
        <v>-22064.53</v>
      </c>
      <c r="O36" s="21">
        <v>0</v>
      </c>
      <c r="P36" s="21">
        <v>22064.53</v>
      </c>
      <c r="Q36" s="21" t="s">
        <v>71</v>
      </c>
      <c r="R36" s="21">
        <v>0</v>
      </c>
      <c r="S36" s="21">
        <v>-1818.52</v>
      </c>
      <c r="T36" s="21">
        <v>-1129.15</v>
      </c>
      <c r="U36" s="21">
        <v>-1065.39</v>
      </c>
      <c r="V36" s="21">
        <v>-1060.4</v>
      </c>
      <c r="W36" s="21">
        <v>-966.8000000000001</v>
      </c>
      <c r="X36" s="21">
        <v>-1025.41</v>
      </c>
      <c r="Y36" s="21">
        <v>-1116.1100000000001</v>
      </c>
      <c r="Z36" s="21">
        <v>-1024.88</v>
      </c>
      <c r="AA36" s="21">
        <v>-1019.27</v>
      </c>
      <c r="AB36" s="21">
        <v>-1006.95</v>
      </c>
      <c r="AC36" s="21">
        <v>-1356.8700000000001</v>
      </c>
      <c r="AD36" s="21">
        <v>-9474.78</v>
      </c>
      <c r="AE36" s="21" t="s">
        <v>72</v>
      </c>
      <c r="AF36" s="21" t="s">
        <v>158</v>
      </c>
      <c r="AG36" s="21" t="s">
        <v>101</v>
      </c>
      <c r="AH36" s="21" t="s">
        <v>158</v>
      </c>
    </row>
    <row r="37" spans="1:34" ht="15">
      <c r="A37" s="21" t="s">
        <v>62</v>
      </c>
      <c r="B37" s="21" t="s">
        <v>151</v>
      </c>
      <c r="C37" s="21" t="s">
        <v>96</v>
      </c>
      <c r="D37" s="21" t="s">
        <v>162</v>
      </c>
      <c r="E37" s="21" t="s">
        <v>151</v>
      </c>
      <c r="F37" s="21">
        <v>2012</v>
      </c>
      <c r="G37" s="21" t="s">
        <v>152</v>
      </c>
      <c r="H37" s="21" t="s">
        <v>163</v>
      </c>
      <c r="I37" s="21" t="s">
        <v>154</v>
      </c>
      <c r="J37" s="21" t="s">
        <v>161</v>
      </c>
      <c r="L37" s="21">
        <v>0</v>
      </c>
      <c r="M37" s="21">
        <v>0</v>
      </c>
      <c r="N37" s="22">
        <v>213.08</v>
      </c>
      <c r="O37" s="21">
        <v>0</v>
      </c>
      <c r="P37" s="21">
        <v>-213.08</v>
      </c>
      <c r="Q37" s="21" t="s">
        <v>71</v>
      </c>
      <c r="R37" s="21">
        <v>0</v>
      </c>
      <c r="S37" s="21">
        <v>27.28</v>
      </c>
      <c r="T37" s="21">
        <v>16.94</v>
      </c>
      <c r="U37" s="21">
        <v>15.99</v>
      </c>
      <c r="V37" s="21">
        <v>15.9</v>
      </c>
      <c r="W37" s="21">
        <v>14.5</v>
      </c>
      <c r="X37" s="21">
        <v>15.38</v>
      </c>
      <c r="Y37" s="21">
        <v>16.740000000000002</v>
      </c>
      <c r="Z37" s="21">
        <v>15.370000000000001</v>
      </c>
      <c r="AA37" s="21">
        <v>15.280000000000001</v>
      </c>
      <c r="AB37" s="21">
        <v>15.1</v>
      </c>
      <c r="AC37" s="21">
        <v>20.34</v>
      </c>
      <c r="AD37" s="21">
        <v>24.26</v>
      </c>
      <c r="AE37" s="21" t="s">
        <v>72</v>
      </c>
      <c r="AF37" s="21" t="s">
        <v>158</v>
      </c>
      <c r="AG37" s="21" t="s">
        <v>101</v>
      </c>
      <c r="AH37" s="21" t="s">
        <v>158</v>
      </c>
    </row>
    <row r="38" spans="1:34" ht="15">
      <c r="A38" s="21" t="s">
        <v>62</v>
      </c>
      <c r="B38" s="21" t="s">
        <v>151</v>
      </c>
      <c r="C38" s="21" t="s">
        <v>96</v>
      </c>
      <c r="D38" s="21" t="s">
        <v>164</v>
      </c>
      <c r="E38" s="21" t="s">
        <v>151</v>
      </c>
      <c r="F38" s="21">
        <v>2012</v>
      </c>
      <c r="G38" s="21" t="s">
        <v>152</v>
      </c>
      <c r="H38" s="21" t="s">
        <v>165</v>
      </c>
      <c r="I38" s="21" t="s">
        <v>154</v>
      </c>
      <c r="J38" s="21" t="s">
        <v>161</v>
      </c>
      <c r="L38" s="21">
        <v>0</v>
      </c>
      <c r="M38" s="21">
        <v>0</v>
      </c>
      <c r="N38" s="22">
        <v>104.86</v>
      </c>
      <c r="O38" s="21">
        <v>0</v>
      </c>
      <c r="P38" s="21">
        <v>-104.86</v>
      </c>
      <c r="Q38" s="21" t="s">
        <v>71</v>
      </c>
      <c r="R38" s="21">
        <v>0</v>
      </c>
      <c r="S38" s="21">
        <v>111.94</v>
      </c>
      <c r="T38" s="21">
        <v>63.56</v>
      </c>
      <c r="U38" s="21">
        <v>66.69</v>
      </c>
      <c r="V38" s="21">
        <v>64.86</v>
      </c>
      <c r="W38" s="21">
        <v>67.74</v>
      </c>
      <c r="X38" s="21">
        <v>65.24</v>
      </c>
      <c r="Y38" s="21">
        <v>65.9</v>
      </c>
      <c r="Z38" s="21">
        <v>-710.08</v>
      </c>
      <c r="AA38" s="21">
        <v>60.51</v>
      </c>
      <c r="AB38" s="21">
        <v>60.76</v>
      </c>
      <c r="AC38" s="21">
        <v>89.11</v>
      </c>
      <c r="AD38" s="21">
        <v>98.63</v>
      </c>
      <c r="AE38" s="21" t="s">
        <v>72</v>
      </c>
      <c r="AF38" s="21" t="s">
        <v>158</v>
      </c>
      <c r="AG38" s="21" t="s">
        <v>101</v>
      </c>
      <c r="AH38" s="21" t="s">
        <v>158</v>
      </c>
    </row>
    <row r="39" spans="1:34" ht="15">
      <c r="A39" s="21" t="s">
        <v>62</v>
      </c>
      <c r="B39" s="21" t="s">
        <v>151</v>
      </c>
      <c r="C39" s="21" t="s">
        <v>96</v>
      </c>
      <c r="D39" s="21" t="s">
        <v>166</v>
      </c>
      <c r="E39" s="21" t="s">
        <v>151</v>
      </c>
      <c r="F39" s="21">
        <v>2012</v>
      </c>
      <c r="G39" s="21" t="s">
        <v>152</v>
      </c>
      <c r="H39" s="21" t="s">
        <v>167</v>
      </c>
      <c r="I39" s="21" t="s">
        <v>154</v>
      </c>
      <c r="J39" s="21" t="s">
        <v>161</v>
      </c>
      <c r="L39" s="21">
        <v>0</v>
      </c>
      <c r="M39" s="21">
        <v>0</v>
      </c>
      <c r="N39" s="22">
        <v>879.84</v>
      </c>
      <c r="O39" s="21">
        <v>0</v>
      </c>
      <c r="P39" s="21">
        <v>-879.84</v>
      </c>
      <c r="Q39" s="21" t="s">
        <v>71</v>
      </c>
      <c r="R39" s="21">
        <v>0</v>
      </c>
      <c r="S39" s="21">
        <v>0</v>
      </c>
      <c r="T39" s="21">
        <v>0</v>
      </c>
      <c r="U39" s="21">
        <v>0</v>
      </c>
      <c r="V39" s="21">
        <v>0</v>
      </c>
      <c r="W39" s="21">
        <v>0</v>
      </c>
      <c r="X39" s="21">
        <v>0</v>
      </c>
      <c r="Y39" s="21">
        <v>0</v>
      </c>
      <c r="Z39" s="21">
        <v>0</v>
      </c>
      <c r="AA39" s="21">
        <v>0</v>
      </c>
      <c r="AB39" s="21">
        <v>0</v>
      </c>
      <c r="AC39" s="21">
        <v>879.84</v>
      </c>
      <c r="AD39" s="21">
        <v>0</v>
      </c>
      <c r="AE39" s="21" t="s">
        <v>72</v>
      </c>
      <c r="AF39" s="21" t="s">
        <v>158</v>
      </c>
      <c r="AG39" s="21" t="s">
        <v>101</v>
      </c>
      <c r="AH39" s="21" t="s">
        <v>158</v>
      </c>
    </row>
    <row r="40" spans="1:34" ht="15">
      <c r="A40" s="21" t="s">
        <v>62</v>
      </c>
      <c r="B40" s="21" t="s">
        <v>151</v>
      </c>
      <c r="C40" s="21" t="s">
        <v>96</v>
      </c>
      <c r="D40" s="21" t="s">
        <v>168</v>
      </c>
      <c r="E40" s="21" t="s">
        <v>151</v>
      </c>
      <c r="F40" s="21">
        <v>2012</v>
      </c>
      <c r="G40" s="21" t="s">
        <v>152</v>
      </c>
      <c r="H40" s="21" t="s">
        <v>169</v>
      </c>
      <c r="I40" s="21" t="s">
        <v>154</v>
      </c>
      <c r="J40" s="21" t="s">
        <v>161</v>
      </c>
      <c r="L40" s="21">
        <v>0</v>
      </c>
      <c r="M40" s="21">
        <v>0</v>
      </c>
      <c r="N40" s="22">
        <v>0</v>
      </c>
      <c r="O40" s="21">
        <v>0</v>
      </c>
      <c r="P40" s="21">
        <v>0</v>
      </c>
      <c r="Q40" s="21" t="s">
        <v>71</v>
      </c>
      <c r="R40" s="21">
        <v>0</v>
      </c>
      <c r="S40" s="21">
        <v>0</v>
      </c>
      <c r="T40" s="21">
        <v>0</v>
      </c>
      <c r="U40" s="21">
        <v>0</v>
      </c>
      <c r="V40" s="21">
        <v>0</v>
      </c>
      <c r="W40" s="21">
        <v>0</v>
      </c>
      <c r="X40" s="21">
        <v>0</v>
      </c>
      <c r="Y40" s="21">
        <v>0</v>
      </c>
      <c r="Z40" s="21">
        <v>0</v>
      </c>
      <c r="AA40" s="21">
        <v>0</v>
      </c>
      <c r="AB40" s="21">
        <v>0</v>
      </c>
      <c r="AC40" s="21">
        <v>0</v>
      </c>
      <c r="AD40" s="21">
        <v>0</v>
      </c>
      <c r="AE40" s="21" t="s">
        <v>72</v>
      </c>
      <c r="AF40" s="21" t="s">
        <v>158</v>
      </c>
      <c r="AG40" s="21" t="s">
        <v>101</v>
      </c>
      <c r="AH40" s="21" t="s">
        <v>158</v>
      </c>
    </row>
    <row r="41" spans="1:34" ht="15">
      <c r="A41" s="21" t="s">
        <v>62</v>
      </c>
      <c r="B41" s="21" t="s">
        <v>151</v>
      </c>
      <c r="C41" s="21" t="s">
        <v>96</v>
      </c>
      <c r="D41" s="21" t="s">
        <v>170</v>
      </c>
      <c r="E41" s="21" t="s">
        <v>151</v>
      </c>
      <c r="F41" s="21">
        <v>2012</v>
      </c>
      <c r="G41" s="21" t="s">
        <v>152</v>
      </c>
      <c r="H41" s="21" t="s">
        <v>171</v>
      </c>
      <c r="I41" s="21" t="s">
        <v>154</v>
      </c>
      <c r="J41" s="21" t="s">
        <v>161</v>
      </c>
      <c r="L41" s="21">
        <v>0</v>
      </c>
      <c r="M41" s="21">
        <v>0</v>
      </c>
      <c r="N41" s="22">
        <v>-1261</v>
      </c>
      <c r="O41" s="21">
        <v>0</v>
      </c>
      <c r="P41" s="21">
        <v>1261</v>
      </c>
      <c r="Q41" s="21" t="s">
        <v>71</v>
      </c>
      <c r="R41" s="21">
        <v>0</v>
      </c>
      <c r="S41" s="21">
        <v>0</v>
      </c>
      <c r="T41" s="21">
        <v>0</v>
      </c>
      <c r="U41" s="21">
        <v>0</v>
      </c>
      <c r="V41" s="21">
        <v>0</v>
      </c>
      <c r="W41" s="21">
        <v>0</v>
      </c>
      <c r="X41" s="21">
        <v>0</v>
      </c>
      <c r="Y41" s="21">
        <v>0</v>
      </c>
      <c r="Z41" s="21">
        <v>0</v>
      </c>
      <c r="AA41" s="21">
        <v>0</v>
      </c>
      <c r="AB41" s="21">
        <v>0</v>
      </c>
      <c r="AC41" s="21">
        <v>-1261</v>
      </c>
      <c r="AD41" s="21">
        <v>0</v>
      </c>
      <c r="AE41" s="21" t="s">
        <v>72</v>
      </c>
      <c r="AF41" s="21" t="s">
        <v>158</v>
      </c>
      <c r="AG41" s="21" t="s">
        <v>101</v>
      </c>
      <c r="AH41" s="21" t="s">
        <v>158</v>
      </c>
    </row>
    <row r="42" spans="1:34" ht="15">
      <c r="A42" s="21" t="s">
        <v>62</v>
      </c>
      <c r="B42" s="21" t="s">
        <v>151</v>
      </c>
      <c r="C42" s="21" t="s">
        <v>96</v>
      </c>
      <c r="D42" s="21" t="s">
        <v>172</v>
      </c>
      <c r="E42" s="21" t="s">
        <v>151</v>
      </c>
      <c r="F42" s="21">
        <v>2012</v>
      </c>
      <c r="G42" s="21" t="s">
        <v>152</v>
      </c>
      <c r="H42" s="21" t="s">
        <v>173</v>
      </c>
      <c r="I42" s="21" t="s">
        <v>154</v>
      </c>
      <c r="J42" s="21" t="s">
        <v>161</v>
      </c>
      <c r="L42" s="21">
        <v>0</v>
      </c>
      <c r="M42" s="21">
        <v>0</v>
      </c>
      <c r="N42" s="22">
        <v>-21330.600000000002</v>
      </c>
      <c r="O42" s="21">
        <v>0</v>
      </c>
      <c r="P42" s="21">
        <v>21330.600000000002</v>
      </c>
      <c r="Q42" s="21" t="s">
        <v>71</v>
      </c>
      <c r="R42" s="21">
        <v>0</v>
      </c>
      <c r="S42" s="21">
        <v>0</v>
      </c>
      <c r="T42" s="21">
        <v>0</v>
      </c>
      <c r="U42" s="21">
        <v>0</v>
      </c>
      <c r="V42" s="21">
        <v>0</v>
      </c>
      <c r="W42" s="21">
        <v>0</v>
      </c>
      <c r="X42" s="21">
        <v>0</v>
      </c>
      <c r="Y42" s="21">
        <v>-2814.02</v>
      </c>
      <c r="Z42" s="21">
        <v>0</v>
      </c>
      <c r="AA42" s="21">
        <v>-18516.58</v>
      </c>
      <c r="AB42" s="21">
        <v>0</v>
      </c>
      <c r="AC42" s="21">
        <v>0</v>
      </c>
      <c r="AD42" s="21">
        <v>0</v>
      </c>
      <c r="AE42" s="21" t="s">
        <v>72</v>
      </c>
      <c r="AF42" s="21" t="s">
        <v>158</v>
      </c>
      <c r="AG42" s="21" t="s">
        <v>101</v>
      </c>
      <c r="AH42" s="21" t="s">
        <v>158</v>
      </c>
    </row>
    <row r="43" spans="1:34" ht="15">
      <c r="A43" s="21" t="s">
        <v>62</v>
      </c>
      <c r="B43" s="21" t="s">
        <v>151</v>
      </c>
      <c r="C43" s="21" t="s">
        <v>96</v>
      </c>
      <c r="D43" s="21" t="s">
        <v>174</v>
      </c>
      <c r="E43" s="21" t="s">
        <v>151</v>
      </c>
      <c r="F43" s="21">
        <v>2012</v>
      </c>
      <c r="G43" s="21" t="s">
        <v>152</v>
      </c>
      <c r="H43" s="21" t="s">
        <v>175</v>
      </c>
      <c r="I43" s="21" t="s">
        <v>154</v>
      </c>
      <c r="J43" s="21" t="s">
        <v>161</v>
      </c>
      <c r="L43" s="21">
        <v>0</v>
      </c>
      <c r="M43" s="21">
        <v>0</v>
      </c>
      <c r="N43" s="22">
        <v>6255.17</v>
      </c>
      <c r="O43" s="21">
        <v>0</v>
      </c>
      <c r="P43" s="21">
        <v>-6255.17</v>
      </c>
      <c r="Q43" s="21" t="s">
        <v>71</v>
      </c>
      <c r="R43" s="21">
        <v>0</v>
      </c>
      <c r="S43" s="21">
        <v>0</v>
      </c>
      <c r="T43" s="21">
        <v>0</v>
      </c>
      <c r="U43" s="21">
        <v>0</v>
      </c>
      <c r="V43" s="21">
        <v>0</v>
      </c>
      <c r="W43" s="21">
        <v>0</v>
      </c>
      <c r="X43" s="21">
        <v>0</v>
      </c>
      <c r="Y43" s="21">
        <v>0</v>
      </c>
      <c r="Z43" s="21">
        <v>0</v>
      </c>
      <c r="AA43" s="21">
        <v>0</v>
      </c>
      <c r="AB43" s="21">
        <v>0</v>
      </c>
      <c r="AC43" s="21">
        <v>0</v>
      </c>
      <c r="AD43" s="21">
        <v>6255.17</v>
      </c>
      <c r="AE43" s="21" t="s">
        <v>72</v>
      </c>
      <c r="AF43" s="21" t="s">
        <v>158</v>
      </c>
      <c r="AG43" s="21" t="s">
        <v>101</v>
      </c>
      <c r="AH43" s="21" t="s">
        <v>158</v>
      </c>
    </row>
    <row r="44" spans="1:34" ht="15">
      <c r="A44" s="21" t="s">
        <v>62</v>
      </c>
      <c r="B44" s="21" t="s">
        <v>151</v>
      </c>
      <c r="C44" s="21" t="s">
        <v>96</v>
      </c>
      <c r="D44" s="21" t="s">
        <v>176</v>
      </c>
      <c r="E44" s="21" t="s">
        <v>151</v>
      </c>
      <c r="F44" s="21">
        <v>2012</v>
      </c>
      <c r="G44" s="21" t="s">
        <v>152</v>
      </c>
      <c r="H44" s="21" t="s">
        <v>177</v>
      </c>
      <c r="I44" s="21" t="s">
        <v>154</v>
      </c>
      <c r="J44" s="21" t="s">
        <v>161</v>
      </c>
      <c r="L44" s="21">
        <v>0</v>
      </c>
      <c r="M44" s="21">
        <v>0</v>
      </c>
      <c r="N44" s="22">
        <v>-11.73</v>
      </c>
      <c r="O44" s="21">
        <v>0</v>
      </c>
      <c r="P44" s="21">
        <v>11.73</v>
      </c>
      <c r="Q44" s="21" t="s">
        <v>71</v>
      </c>
      <c r="R44" s="21">
        <v>0</v>
      </c>
      <c r="S44" s="21">
        <v>0</v>
      </c>
      <c r="T44" s="21">
        <v>0</v>
      </c>
      <c r="U44" s="21">
        <v>0</v>
      </c>
      <c r="V44" s="21">
        <v>0</v>
      </c>
      <c r="W44" s="21">
        <v>0</v>
      </c>
      <c r="X44" s="21">
        <v>0</v>
      </c>
      <c r="Y44" s="21">
        <v>0</v>
      </c>
      <c r="Z44" s="21">
        <v>0</v>
      </c>
      <c r="AA44" s="21">
        <v>-11.73</v>
      </c>
      <c r="AB44" s="21">
        <v>0</v>
      </c>
      <c r="AC44" s="21">
        <v>0</v>
      </c>
      <c r="AD44" s="21">
        <v>0</v>
      </c>
      <c r="AE44" s="21" t="s">
        <v>72</v>
      </c>
      <c r="AF44" s="21" t="s">
        <v>158</v>
      </c>
      <c r="AG44" s="21" t="s">
        <v>101</v>
      </c>
      <c r="AH44" s="21" t="s">
        <v>158</v>
      </c>
    </row>
    <row r="45" spans="1:34" ht="15">
      <c r="A45" s="21" t="s">
        <v>62</v>
      </c>
      <c r="B45" s="21" t="s">
        <v>151</v>
      </c>
      <c r="C45" s="21" t="s">
        <v>96</v>
      </c>
      <c r="D45" s="21" t="s">
        <v>178</v>
      </c>
      <c r="E45" s="21" t="s">
        <v>151</v>
      </c>
      <c r="F45" s="21">
        <v>2012</v>
      </c>
      <c r="G45" s="21" t="s">
        <v>152</v>
      </c>
      <c r="H45" s="21" t="s">
        <v>179</v>
      </c>
      <c r="I45" s="21" t="s">
        <v>154</v>
      </c>
      <c r="J45" s="21" t="s">
        <v>155</v>
      </c>
      <c r="L45" s="21">
        <v>0</v>
      </c>
      <c r="M45" s="21">
        <v>0</v>
      </c>
      <c r="N45" s="22">
        <v>-353581.34</v>
      </c>
      <c r="O45" s="21">
        <v>0</v>
      </c>
      <c r="P45" s="21">
        <v>353581.34</v>
      </c>
      <c r="Q45" s="21" t="s">
        <v>71</v>
      </c>
      <c r="R45" s="21">
        <v>0</v>
      </c>
      <c r="S45" s="21">
        <v>-28776.66</v>
      </c>
      <c r="T45" s="21">
        <v>-58218.42</v>
      </c>
      <c r="U45" s="21">
        <v>-29264.4</v>
      </c>
      <c r="V45" s="21">
        <v>-29367.86</v>
      </c>
      <c r="W45" s="21">
        <v>-29500.88</v>
      </c>
      <c r="X45" s="21">
        <v>-29559.9</v>
      </c>
      <c r="Y45" s="21">
        <v>-29537.73</v>
      </c>
      <c r="Z45" s="21">
        <v>-29559.9</v>
      </c>
      <c r="AA45" s="21">
        <v>-29611.63</v>
      </c>
      <c r="AB45" s="21">
        <v>-29951.57</v>
      </c>
      <c r="AC45" s="21">
        <v>-30232.39</v>
      </c>
      <c r="AD45" s="21">
        <v>0</v>
      </c>
      <c r="AE45" s="21" t="s">
        <v>72</v>
      </c>
      <c r="AF45" s="21" t="s">
        <v>158</v>
      </c>
      <c r="AG45" s="21" t="s">
        <v>101</v>
      </c>
      <c r="AH45" s="21" t="s">
        <v>158</v>
      </c>
    </row>
    <row r="46" spans="1:34" ht="15">
      <c r="A46" s="21" t="s">
        <v>62</v>
      </c>
      <c r="B46" s="21" t="s">
        <v>90</v>
      </c>
      <c r="C46" s="21" t="s">
        <v>96</v>
      </c>
      <c r="D46" s="21" t="s">
        <v>180</v>
      </c>
      <c r="E46" s="21" t="s">
        <v>151</v>
      </c>
      <c r="F46" s="21">
        <v>2012</v>
      </c>
      <c r="G46" s="21" t="s">
        <v>152</v>
      </c>
      <c r="H46" s="21" t="s">
        <v>181</v>
      </c>
      <c r="I46" s="21" t="s">
        <v>154</v>
      </c>
      <c r="J46" s="21" t="s">
        <v>182</v>
      </c>
      <c r="L46" s="21">
        <v>0</v>
      </c>
      <c r="M46" s="21">
        <v>0</v>
      </c>
      <c r="N46" s="22">
        <v>-108683.64</v>
      </c>
      <c r="O46" s="21">
        <v>0</v>
      </c>
      <c r="P46" s="21">
        <v>108683.64</v>
      </c>
      <c r="Q46" s="21" t="s">
        <v>71</v>
      </c>
      <c r="R46" s="21">
        <v>0</v>
      </c>
      <c r="S46" s="21">
        <v>0</v>
      </c>
      <c r="T46" s="21">
        <v>0</v>
      </c>
      <c r="U46" s="21">
        <v>0</v>
      </c>
      <c r="V46" s="21">
        <v>0</v>
      </c>
      <c r="W46" s="21">
        <v>0</v>
      </c>
      <c r="X46" s="21">
        <v>0</v>
      </c>
      <c r="Y46" s="21">
        <v>0</v>
      </c>
      <c r="Z46" s="21">
        <v>0</v>
      </c>
      <c r="AA46" s="21">
        <v>0</v>
      </c>
      <c r="AB46" s="21">
        <v>0</v>
      </c>
      <c r="AC46" s="21">
        <v>-108683.64</v>
      </c>
      <c r="AD46" s="21">
        <v>0</v>
      </c>
      <c r="AE46" s="21" t="s">
        <v>72</v>
      </c>
      <c r="AF46" s="21" t="s">
        <v>94</v>
      </c>
      <c r="AG46" s="21" t="s">
        <v>101</v>
      </c>
      <c r="AH46" s="21" t="s">
        <v>158</v>
      </c>
    </row>
    <row r="47" spans="1:34" ht="15">
      <c r="A47" s="21" t="s">
        <v>62</v>
      </c>
      <c r="B47" s="21" t="s">
        <v>90</v>
      </c>
      <c r="C47" s="21" t="s">
        <v>96</v>
      </c>
      <c r="D47" s="21" t="s">
        <v>183</v>
      </c>
      <c r="E47" s="21" t="s">
        <v>151</v>
      </c>
      <c r="F47" s="21">
        <v>2012</v>
      </c>
      <c r="G47" s="21" t="s">
        <v>152</v>
      </c>
      <c r="H47" s="21" t="s">
        <v>184</v>
      </c>
      <c r="I47" s="21" t="s">
        <v>154</v>
      </c>
      <c r="J47" s="21" t="s">
        <v>185</v>
      </c>
      <c r="L47" s="21">
        <v>0</v>
      </c>
      <c r="M47" s="21">
        <v>0</v>
      </c>
      <c r="N47" s="22">
        <v>0</v>
      </c>
      <c r="O47" s="21">
        <v>0</v>
      </c>
      <c r="P47" s="21">
        <v>0</v>
      </c>
      <c r="Q47" s="21" t="s">
        <v>71</v>
      </c>
      <c r="R47" s="21">
        <v>0</v>
      </c>
      <c r="S47" s="21">
        <v>0</v>
      </c>
      <c r="T47" s="21">
        <v>0</v>
      </c>
      <c r="U47" s="21">
        <v>0</v>
      </c>
      <c r="V47" s="21">
        <v>1695.89</v>
      </c>
      <c r="W47" s="21">
        <v>0</v>
      </c>
      <c r="X47" s="21">
        <v>0</v>
      </c>
      <c r="Y47" s="21">
        <v>0</v>
      </c>
      <c r="Z47" s="21">
        <v>0</v>
      </c>
      <c r="AA47" s="21">
        <v>0</v>
      </c>
      <c r="AB47" s="21">
        <v>0</v>
      </c>
      <c r="AC47" s="21">
        <v>0</v>
      </c>
      <c r="AD47" s="21">
        <v>-1695.89</v>
      </c>
      <c r="AE47" s="21" t="s">
        <v>72</v>
      </c>
      <c r="AF47" s="21" t="s">
        <v>94</v>
      </c>
      <c r="AG47" s="21" t="s">
        <v>101</v>
      </c>
      <c r="AH47" s="21" t="s">
        <v>158</v>
      </c>
    </row>
    <row r="48" spans="1:34" ht="15">
      <c r="A48" s="21" t="s">
        <v>62</v>
      </c>
      <c r="B48" s="21" t="s">
        <v>90</v>
      </c>
      <c r="C48" s="21" t="s">
        <v>96</v>
      </c>
      <c r="D48" s="21" t="s">
        <v>186</v>
      </c>
      <c r="E48" s="21" t="s">
        <v>151</v>
      </c>
      <c r="F48" s="21">
        <v>2012</v>
      </c>
      <c r="G48" s="21" t="s">
        <v>152</v>
      </c>
      <c r="H48" s="21" t="s">
        <v>187</v>
      </c>
      <c r="I48" s="21" t="s">
        <v>154</v>
      </c>
      <c r="J48" s="21" t="s">
        <v>185</v>
      </c>
      <c r="L48" s="21">
        <v>0</v>
      </c>
      <c r="M48" s="21">
        <v>0</v>
      </c>
      <c r="N48" s="22">
        <v>-31555</v>
      </c>
      <c r="O48" s="21">
        <v>0</v>
      </c>
      <c r="P48" s="21">
        <v>31555</v>
      </c>
      <c r="Q48" s="21" t="s">
        <v>71</v>
      </c>
      <c r="R48" s="21">
        <v>0</v>
      </c>
      <c r="S48" s="21">
        <v>0</v>
      </c>
      <c r="T48" s="21">
        <v>0</v>
      </c>
      <c r="U48" s="21">
        <v>0</v>
      </c>
      <c r="V48" s="21">
        <v>0</v>
      </c>
      <c r="W48" s="21">
        <v>-31555</v>
      </c>
      <c r="X48" s="21">
        <v>0</v>
      </c>
      <c r="Y48" s="21">
        <v>0</v>
      </c>
      <c r="Z48" s="21">
        <v>0</v>
      </c>
      <c r="AA48" s="21">
        <v>0</v>
      </c>
      <c r="AB48" s="21">
        <v>0</v>
      </c>
      <c r="AC48" s="21">
        <v>0</v>
      </c>
      <c r="AD48" s="21">
        <v>0</v>
      </c>
      <c r="AE48" s="21" t="s">
        <v>72</v>
      </c>
      <c r="AF48" s="21" t="s">
        <v>94</v>
      </c>
      <c r="AG48" s="21" t="s">
        <v>101</v>
      </c>
      <c r="AH48" s="21" t="s">
        <v>158</v>
      </c>
    </row>
    <row r="49" spans="1:34" ht="15">
      <c r="A49" s="21" t="s">
        <v>62</v>
      </c>
      <c r="B49" s="21" t="s">
        <v>63</v>
      </c>
      <c r="C49" s="21" t="s">
        <v>96</v>
      </c>
      <c r="D49" s="21" t="s">
        <v>150</v>
      </c>
      <c r="E49" s="21" t="s">
        <v>151</v>
      </c>
      <c r="F49" s="21">
        <v>2012</v>
      </c>
      <c r="G49" s="21" t="s">
        <v>152</v>
      </c>
      <c r="H49" s="21" t="s">
        <v>153</v>
      </c>
      <c r="I49" s="21" t="s">
        <v>154</v>
      </c>
      <c r="J49" s="21" t="s">
        <v>155</v>
      </c>
      <c r="L49" s="21">
        <v>0</v>
      </c>
      <c r="M49" s="21">
        <v>0</v>
      </c>
      <c r="N49" s="22">
        <v>-166448.84</v>
      </c>
      <c r="O49" s="21">
        <v>0</v>
      </c>
      <c r="P49" s="21">
        <v>166448.84</v>
      </c>
      <c r="Q49" s="21" t="s">
        <v>71</v>
      </c>
      <c r="R49" s="21">
        <v>0</v>
      </c>
      <c r="S49" s="21">
        <v>-16014.960000000001</v>
      </c>
      <c r="T49" s="21">
        <v>-13594.62</v>
      </c>
      <c r="U49" s="21">
        <v>-17802.510000000002</v>
      </c>
      <c r="V49" s="21">
        <v>-13893.210000000001</v>
      </c>
      <c r="W49" s="21">
        <v>-13946.28</v>
      </c>
      <c r="X49" s="21">
        <v>-12644.29</v>
      </c>
      <c r="Y49" s="21">
        <v>-11838.12</v>
      </c>
      <c r="Z49" s="21">
        <v>-16815.3</v>
      </c>
      <c r="AA49" s="21">
        <v>-12800.84</v>
      </c>
      <c r="AB49" s="21">
        <v>-17663.010000000002</v>
      </c>
      <c r="AC49" s="21">
        <v>-19435.7</v>
      </c>
      <c r="AD49" s="21">
        <v>0</v>
      </c>
      <c r="AE49" s="21" t="s">
        <v>72</v>
      </c>
      <c r="AF49" s="21" t="s">
        <v>73</v>
      </c>
      <c r="AG49" s="21" t="s">
        <v>101</v>
      </c>
      <c r="AH49" s="21" t="s">
        <v>158</v>
      </c>
    </row>
    <row r="50" spans="1:34" ht="15">
      <c r="A50" s="21" t="s">
        <v>62</v>
      </c>
      <c r="B50" s="21" t="s">
        <v>63</v>
      </c>
      <c r="C50" s="21" t="s">
        <v>96</v>
      </c>
      <c r="D50" s="21" t="s">
        <v>188</v>
      </c>
      <c r="E50" s="21" t="s">
        <v>151</v>
      </c>
      <c r="F50" s="21">
        <v>2012</v>
      </c>
      <c r="G50" s="21" t="s">
        <v>152</v>
      </c>
      <c r="H50" s="21" t="s">
        <v>189</v>
      </c>
      <c r="I50" s="21" t="s">
        <v>154</v>
      </c>
      <c r="J50" s="21" t="s">
        <v>155</v>
      </c>
      <c r="L50" s="21">
        <v>0</v>
      </c>
      <c r="M50" s="21">
        <v>0</v>
      </c>
      <c r="N50" s="22">
        <v>-167.67000000000002</v>
      </c>
      <c r="O50" s="21">
        <v>0</v>
      </c>
      <c r="P50" s="21">
        <v>167.67000000000002</v>
      </c>
      <c r="Q50" s="21" t="s">
        <v>71</v>
      </c>
      <c r="R50" s="21">
        <v>0</v>
      </c>
      <c r="S50" s="21">
        <v>-167.67000000000002</v>
      </c>
      <c r="T50" s="21">
        <v>0</v>
      </c>
      <c r="U50" s="21">
        <v>0</v>
      </c>
      <c r="V50" s="21">
        <v>0</v>
      </c>
      <c r="W50" s="21">
        <v>0</v>
      </c>
      <c r="X50" s="21">
        <v>0</v>
      </c>
      <c r="Y50" s="21">
        <v>0</v>
      </c>
      <c r="Z50" s="21">
        <v>0</v>
      </c>
      <c r="AA50" s="21">
        <v>0</v>
      </c>
      <c r="AB50" s="21">
        <v>0</v>
      </c>
      <c r="AC50" s="21">
        <v>0</v>
      </c>
      <c r="AD50" s="21">
        <v>0</v>
      </c>
      <c r="AE50" s="21" t="s">
        <v>72</v>
      </c>
      <c r="AF50" s="21" t="s">
        <v>73</v>
      </c>
      <c r="AG50" s="21" t="s">
        <v>101</v>
      </c>
      <c r="AH50" s="21" t="s">
        <v>158</v>
      </c>
    </row>
    <row r="51" spans="1:34" ht="15">
      <c r="A51" s="21" t="s">
        <v>62</v>
      </c>
      <c r="B51" s="21" t="s">
        <v>190</v>
      </c>
      <c r="C51" s="21" t="s">
        <v>96</v>
      </c>
      <c r="D51" s="21" t="s">
        <v>191</v>
      </c>
      <c r="E51" s="21" t="s">
        <v>151</v>
      </c>
      <c r="F51" s="21">
        <v>2012</v>
      </c>
      <c r="G51" s="21" t="s">
        <v>152</v>
      </c>
      <c r="H51" s="21" t="s">
        <v>192</v>
      </c>
      <c r="I51" s="21" t="s">
        <v>154</v>
      </c>
      <c r="J51" s="21" t="s">
        <v>193</v>
      </c>
      <c r="L51" s="21">
        <v>0</v>
      </c>
      <c r="M51" s="21">
        <v>0</v>
      </c>
      <c r="N51" s="22">
        <v>-1250000</v>
      </c>
      <c r="O51" s="21">
        <v>0</v>
      </c>
      <c r="P51" s="21">
        <v>1250000</v>
      </c>
      <c r="Q51" s="21" t="s">
        <v>71</v>
      </c>
      <c r="R51" s="21">
        <v>0</v>
      </c>
      <c r="S51" s="21">
        <v>0</v>
      </c>
      <c r="T51" s="21">
        <v>0</v>
      </c>
      <c r="U51" s="21">
        <v>0</v>
      </c>
      <c r="V51" s="21">
        <v>0</v>
      </c>
      <c r="W51" s="21">
        <v>0</v>
      </c>
      <c r="X51" s="21">
        <v>0</v>
      </c>
      <c r="Y51" s="21">
        <v>0</v>
      </c>
      <c r="Z51" s="21">
        <v>0</v>
      </c>
      <c r="AA51" s="21">
        <v>0</v>
      </c>
      <c r="AB51" s="21">
        <v>-1250000</v>
      </c>
      <c r="AC51" s="21">
        <v>0</v>
      </c>
      <c r="AD51" s="21">
        <v>0</v>
      </c>
      <c r="AE51" s="21" t="s">
        <v>72</v>
      </c>
      <c r="AF51" s="21" t="s">
        <v>194</v>
      </c>
      <c r="AG51" s="21" t="s">
        <v>101</v>
      </c>
      <c r="AH51" s="21" t="s">
        <v>158</v>
      </c>
    </row>
    <row r="53" spans="13:14" ht="15">
      <c r="M53" s="21" t="s">
        <v>195</v>
      </c>
      <c r="N53" s="22">
        <f>SUM(N2:N33)</f>
        <v>740255.6</v>
      </c>
    </row>
    <row r="54" spans="13:14" ht="15">
      <c r="M54" s="21" t="s">
        <v>152</v>
      </c>
      <c r="N54" s="22">
        <f>SUM(N34:N51)</f>
        <v>-1937712.8900000001</v>
      </c>
    </row>
    <row r="55" spans="6:7" ht="15">
      <c r="F55" s="58" t="s">
        <v>34</v>
      </c>
      <c r="G55" t="s">
        <v>152</v>
      </c>
    </row>
    <row r="57" spans="6:8" ht="15">
      <c r="F57" s="58" t="s">
        <v>229</v>
      </c>
      <c r="G57" t="s">
        <v>231</v>
      </c>
      <c r="H57"/>
    </row>
    <row r="58" spans="6:8" ht="15">
      <c r="F58" s="59" t="s">
        <v>187</v>
      </c>
      <c r="G58" s="60">
        <v>-31555</v>
      </c>
      <c r="H58"/>
    </row>
    <row r="59" spans="6:8" ht="15">
      <c r="F59" s="59" t="s">
        <v>163</v>
      </c>
      <c r="G59" s="60">
        <v>213.08</v>
      </c>
      <c r="H59"/>
    </row>
    <row r="60" spans="6:8" ht="15">
      <c r="F60" s="59" t="s">
        <v>192</v>
      </c>
      <c r="G60" s="60">
        <v>-1250000</v>
      </c>
      <c r="H60"/>
    </row>
    <row r="61" spans="6:8" ht="15">
      <c r="F61" s="59" t="s">
        <v>184</v>
      </c>
      <c r="G61" s="60">
        <v>0</v>
      </c>
      <c r="H61"/>
    </row>
    <row r="62" spans="6:8" ht="15">
      <c r="F62" s="59" t="s">
        <v>175</v>
      </c>
      <c r="G62" s="60">
        <v>6255.17</v>
      </c>
      <c r="H62"/>
    </row>
    <row r="63" spans="6:8" ht="15">
      <c r="F63" s="59" t="s">
        <v>165</v>
      </c>
      <c r="G63" s="60">
        <v>104.86</v>
      </c>
      <c r="H63"/>
    </row>
    <row r="64" spans="6:8" ht="15">
      <c r="F64" s="59" t="s">
        <v>160</v>
      </c>
      <c r="G64" s="60">
        <v>-22064.53</v>
      </c>
      <c r="H64"/>
    </row>
    <row r="65" spans="6:8" ht="15">
      <c r="F65" s="59" t="s">
        <v>173</v>
      </c>
      <c r="G65" s="60">
        <v>-21330.600000000002</v>
      </c>
      <c r="H65"/>
    </row>
    <row r="66" spans="6:8" ht="15">
      <c r="F66" s="59" t="s">
        <v>177</v>
      </c>
      <c r="G66" s="60">
        <v>-11.73</v>
      </c>
      <c r="H66"/>
    </row>
    <row r="67" spans="6:8" ht="15">
      <c r="F67" s="59" t="s">
        <v>189</v>
      </c>
      <c r="G67" s="60">
        <v>-167.67000000000002</v>
      </c>
      <c r="H67"/>
    </row>
    <row r="68" spans="6:8" ht="15">
      <c r="F68" s="59" t="s">
        <v>169</v>
      </c>
      <c r="G68" s="60">
        <v>0</v>
      </c>
      <c r="H68"/>
    </row>
    <row r="69" spans="6:8" ht="15">
      <c r="F69" s="59" t="s">
        <v>167</v>
      </c>
      <c r="G69" s="60">
        <v>879.84</v>
      </c>
      <c r="H69" s="61">
        <f>SUM(G62:G69)+GETPIVOTDATA("Actuals",$F$57,"Account Description","UNREALIZED LOSS IMPAIRED INVESTMENT")+GETPIVOTDATA("Actuals",$F$57,"Account Description","CASH MANAGEMENT SVCS FEE")</f>
        <v>-37382.58000000001</v>
      </c>
    </row>
    <row r="70" spans="6:8" ht="15">
      <c r="F70" s="59" t="s">
        <v>179</v>
      </c>
      <c r="G70" s="60">
        <v>-353581.34</v>
      </c>
      <c r="H70" s="61">
        <f>GETPIVOTDATA("Actuals",$F$57,"Account Description","2009 IECGP IP-T9-0034")+GETPIVOTDATA("Actuals",$F$57,"Account Description","UASI INDIRECT")</f>
        <v>-140238.64</v>
      </c>
    </row>
    <row r="71" spans="6:8" ht="15">
      <c r="F71" s="59" t="s">
        <v>153</v>
      </c>
      <c r="G71" s="60">
        <v>-156510.33</v>
      </c>
      <c r="H71" s="61">
        <f>GETPIVOTDATA("Actuals",$F$57,"Account Description","RESERVE RADIO INFRASTRUCT")+GETPIVOTDATA("Actuals",$F$57,"Account Description","RESERVE RADIO INFRASTRUCTURE")</f>
        <v>-510091.67000000004</v>
      </c>
    </row>
    <row r="72" spans="6:8" ht="15">
      <c r="F72" s="59" t="s">
        <v>181</v>
      </c>
      <c r="G72" s="60">
        <v>-108683.64</v>
      </c>
      <c r="H72" s="61">
        <f>GETPIVOTDATA("Actuals",$F$57,"Account Description","CONTRIB OTHER FUNDS")</f>
        <v>-1250000</v>
      </c>
    </row>
    <row r="73" spans="6:8" ht="15">
      <c r="F73" s="59" t="s">
        <v>171</v>
      </c>
      <c r="G73" s="60">
        <v>-1261</v>
      </c>
      <c r="H73"/>
    </row>
    <row r="74" spans="6:8" ht="15">
      <c r="F74" s="59" t="s">
        <v>230</v>
      </c>
      <c r="G74" s="60">
        <v>-1937712.89</v>
      </c>
      <c r="H74" s="60">
        <f>SUM(H69:H73)</f>
        <v>-1937712.8900000001</v>
      </c>
    </row>
    <row r="75" spans="6:7" ht="15">
      <c r="F75"/>
      <c r="G75"/>
    </row>
    <row r="76" spans="6:7" ht="15">
      <c r="F76"/>
      <c r="G76"/>
    </row>
    <row r="77" spans="6:7" ht="15">
      <c r="F77"/>
      <c r="G77"/>
    </row>
    <row r="78" spans="6:7" ht="15">
      <c r="F78"/>
      <c r="G78"/>
    </row>
    <row r="79" spans="6:7" ht="15">
      <c r="F79" s="58" t="s">
        <v>34</v>
      </c>
      <c r="G79" t="s">
        <v>67</v>
      </c>
    </row>
    <row r="81" spans="6:7" ht="15">
      <c r="F81" s="58" t="s">
        <v>229</v>
      </c>
      <c r="G81" t="s">
        <v>231</v>
      </c>
    </row>
    <row r="82" spans="6:7" ht="15">
      <c r="F82" s="59" t="s">
        <v>80</v>
      </c>
      <c r="G82" s="77">
        <v>1577.72</v>
      </c>
    </row>
    <row r="83" spans="6:7" ht="15">
      <c r="F83" s="59" t="s">
        <v>113</v>
      </c>
      <c r="G83" s="77">
        <v>2253.15</v>
      </c>
    </row>
    <row r="84" spans="6:7" ht="15">
      <c r="F84" s="59" t="s">
        <v>126</v>
      </c>
      <c r="G84" s="77">
        <v>480</v>
      </c>
    </row>
    <row r="85" spans="6:7" ht="15">
      <c r="F85" s="59" t="s">
        <v>68</v>
      </c>
      <c r="G85" s="77">
        <v>2310.6</v>
      </c>
    </row>
    <row r="86" spans="6:7" ht="15">
      <c r="F86" s="59" t="s">
        <v>77</v>
      </c>
      <c r="G86" s="77">
        <v>1935.0900000000001</v>
      </c>
    </row>
    <row r="87" spans="6:7" ht="15">
      <c r="F87" s="59" t="s">
        <v>122</v>
      </c>
      <c r="G87" s="77">
        <v>47.55</v>
      </c>
    </row>
    <row r="88" spans="6:7" ht="15">
      <c r="F88" s="59" t="s">
        <v>133</v>
      </c>
      <c r="G88" s="77">
        <v>5733.08</v>
      </c>
    </row>
    <row r="89" spans="6:7" ht="15">
      <c r="F89" s="59" t="s">
        <v>103</v>
      </c>
      <c r="G89" s="77">
        <v>18070.440000000002</v>
      </c>
    </row>
    <row r="90" spans="6:7" ht="15">
      <c r="F90" s="59" t="s">
        <v>128</v>
      </c>
      <c r="G90" s="77">
        <v>3</v>
      </c>
    </row>
    <row r="91" spans="6:7" ht="15">
      <c r="F91" s="59" t="s">
        <v>93</v>
      </c>
      <c r="G91" s="77">
        <v>460</v>
      </c>
    </row>
    <row r="92" spans="6:7" ht="15">
      <c r="F92" s="59" t="s">
        <v>115</v>
      </c>
      <c r="G92" s="77">
        <v>201229.79</v>
      </c>
    </row>
    <row r="93" spans="6:7" ht="15">
      <c r="F93" s="59" t="s">
        <v>124</v>
      </c>
      <c r="G93" s="77">
        <v>307.59000000000003</v>
      </c>
    </row>
    <row r="94" spans="6:7" ht="15">
      <c r="F94" s="59" t="s">
        <v>143</v>
      </c>
      <c r="G94" s="77">
        <v>122541.1</v>
      </c>
    </row>
    <row r="95" spans="6:7" ht="15">
      <c r="F95" s="59" t="s">
        <v>98</v>
      </c>
      <c r="G95" s="77">
        <v>148363.91999999998</v>
      </c>
    </row>
    <row r="96" spans="6:7" ht="15">
      <c r="F96" s="59" t="s">
        <v>130</v>
      </c>
      <c r="G96" s="77">
        <v>3586.13</v>
      </c>
    </row>
    <row r="97" spans="6:7" ht="15">
      <c r="F97" s="59" t="s">
        <v>108</v>
      </c>
      <c r="G97" s="77">
        <v>9924.29</v>
      </c>
    </row>
    <row r="98" spans="6:7" ht="15">
      <c r="F98" s="59" t="s">
        <v>137</v>
      </c>
      <c r="G98" s="77">
        <v>85785.72</v>
      </c>
    </row>
    <row r="99" spans="6:7" ht="15">
      <c r="F99" s="59" t="s">
        <v>106</v>
      </c>
      <c r="G99" s="77">
        <v>11048.369999999999</v>
      </c>
    </row>
    <row r="100" spans="6:7" ht="15">
      <c r="F100" s="59" t="s">
        <v>110</v>
      </c>
      <c r="G100" s="77">
        <v>2606.92</v>
      </c>
    </row>
    <row r="101" spans="6:7" ht="15">
      <c r="F101" s="59" t="s">
        <v>85</v>
      </c>
      <c r="G101" s="77">
        <v>120663</v>
      </c>
    </row>
    <row r="102" spans="6:7" ht="15">
      <c r="F102" s="59" t="s">
        <v>118</v>
      </c>
      <c r="G102" s="77">
        <v>198</v>
      </c>
    </row>
    <row r="103" spans="6:7" ht="15">
      <c r="F103" s="59" t="s">
        <v>120</v>
      </c>
      <c r="G103" s="77">
        <v>1130.14</v>
      </c>
    </row>
    <row r="104" spans="6:7" ht="15">
      <c r="F104" s="59" t="s">
        <v>230</v>
      </c>
      <c r="G104" s="77">
        <v>740255.6</v>
      </c>
    </row>
    <row r="112" spans="6:10" ht="15">
      <c r="F112" s="58" t="s">
        <v>231</v>
      </c>
      <c r="G112"/>
      <c r="H112" s="58" t="s">
        <v>34</v>
      </c>
      <c r="I112"/>
      <c r="J112"/>
    </row>
    <row r="113" spans="6:10" ht="15">
      <c r="F113" s="58" t="s">
        <v>29</v>
      </c>
      <c r="G113" s="58" t="s">
        <v>59</v>
      </c>
      <c r="H113" t="s">
        <v>67</v>
      </c>
      <c r="I113" t="s">
        <v>152</v>
      </c>
      <c r="J113" t="s">
        <v>230</v>
      </c>
    </row>
    <row r="114" spans="6:10" ht="15">
      <c r="F114" t="s">
        <v>151</v>
      </c>
      <c r="G114" t="s">
        <v>158</v>
      </c>
      <c r="H114" s="77"/>
      <c r="I114" s="77">
        <v>-380857.74000000005</v>
      </c>
      <c r="J114" s="77">
        <v>-380857.74000000005</v>
      </c>
    </row>
    <row r="115" spans="6:10" ht="15">
      <c r="F115" t="s">
        <v>148</v>
      </c>
      <c r="G115" t="s">
        <v>156</v>
      </c>
      <c r="H115" s="77"/>
      <c r="I115" s="77">
        <v>0</v>
      </c>
      <c r="J115" s="77">
        <v>0</v>
      </c>
    </row>
    <row r="116" spans="6:10" ht="15">
      <c r="F116" t="s">
        <v>90</v>
      </c>
      <c r="G116" t="s">
        <v>94</v>
      </c>
      <c r="H116" s="77">
        <v>345438.80000000005</v>
      </c>
      <c r="I116" s="77">
        <v>-140238.64</v>
      </c>
      <c r="J116" s="77">
        <v>205200.16000000003</v>
      </c>
    </row>
    <row r="117" spans="6:10" ht="15">
      <c r="F117" t="s">
        <v>82</v>
      </c>
      <c r="G117" t="s">
        <v>86</v>
      </c>
      <c r="H117" s="77">
        <v>70641.13</v>
      </c>
      <c r="I117" s="77"/>
      <c r="J117" s="77">
        <v>70641.13</v>
      </c>
    </row>
    <row r="118" spans="6:10" ht="15">
      <c r="F118" t="s">
        <v>131</v>
      </c>
      <c r="G118" t="s">
        <v>134</v>
      </c>
      <c r="H118" s="77">
        <v>5325.7</v>
      </c>
      <c r="I118" s="77"/>
      <c r="J118" s="77">
        <v>5325.7</v>
      </c>
    </row>
    <row r="119" spans="6:10" ht="15">
      <c r="F119" t="s">
        <v>135</v>
      </c>
      <c r="G119" t="s">
        <v>138</v>
      </c>
      <c r="H119" s="77">
        <v>28607.36</v>
      </c>
      <c r="I119" s="77"/>
      <c r="J119" s="77">
        <v>28607.36</v>
      </c>
    </row>
    <row r="120" spans="6:10" ht="15">
      <c r="F120" t="s">
        <v>139</v>
      </c>
      <c r="G120" t="s">
        <v>140</v>
      </c>
      <c r="H120" s="77">
        <v>0</v>
      </c>
      <c r="I120" s="77"/>
      <c r="J120" s="77">
        <v>0</v>
      </c>
    </row>
    <row r="121" spans="6:10" ht="15">
      <c r="F121" t="s">
        <v>88</v>
      </c>
      <c r="G121" t="s">
        <v>89</v>
      </c>
      <c r="H121" s="77">
        <v>253140.72000000003</v>
      </c>
      <c r="I121" s="77"/>
      <c r="J121" s="77">
        <v>253140.72000000003</v>
      </c>
    </row>
    <row r="122" spans="6:10" ht="15">
      <c r="F122" t="s">
        <v>63</v>
      </c>
      <c r="G122" t="s">
        <v>73</v>
      </c>
      <c r="H122" s="77">
        <v>5823.410000000001</v>
      </c>
      <c r="I122" s="77">
        <v>-166616.51</v>
      </c>
      <c r="J122" s="77">
        <v>-160793.1</v>
      </c>
    </row>
    <row r="123" spans="6:10" ht="15">
      <c r="F123" t="s">
        <v>190</v>
      </c>
      <c r="G123" t="s">
        <v>194</v>
      </c>
      <c r="H123" s="77"/>
      <c r="I123" s="77">
        <v>-1250000</v>
      </c>
      <c r="J123" s="77">
        <v>-1250000</v>
      </c>
    </row>
    <row r="124" spans="6:10" ht="15">
      <c r="F124" t="s">
        <v>146</v>
      </c>
      <c r="G124" t="s">
        <v>147</v>
      </c>
      <c r="H124" s="77">
        <v>31278.48</v>
      </c>
      <c r="I124" s="77"/>
      <c r="J124" s="77">
        <v>31278.48</v>
      </c>
    </row>
    <row r="125" spans="6:10" ht="15">
      <c r="F125" t="s">
        <v>230</v>
      </c>
      <c r="G125"/>
      <c r="H125" s="77">
        <v>740255.6000000001</v>
      </c>
      <c r="I125" s="77">
        <v>-1937712.8900000001</v>
      </c>
      <c r="J125" s="77">
        <v>-1197457.29</v>
      </c>
    </row>
    <row r="126" spans="6:10" ht="15">
      <c r="F126"/>
      <c r="G126"/>
      <c r="H126"/>
      <c r="I126"/>
      <c r="J126"/>
    </row>
    <row r="127" spans="6:10" ht="15">
      <c r="F127"/>
      <c r="G127"/>
      <c r="H127"/>
      <c r="I127"/>
      <c r="J127"/>
    </row>
    <row r="128" spans="6:10" ht="15">
      <c r="F128"/>
      <c r="G128"/>
      <c r="H128"/>
      <c r="I128"/>
      <c r="J128"/>
    </row>
    <row r="129" spans="6:10" ht="15">
      <c r="F129"/>
      <c r="G129"/>
      <c r="H129"/>
      <c r="I129"/>
      <c r="J129"/>
    </row>
    <row r="130" spans="6:10" ht="15">
      <c r="F130"/>
      <c r="G130"/>
      <c r="H130"/>
      <c r="I130"/>
      <c r="J130"/>
    </row>
    <row r="131" spans="6:10" ht="15">
      <c r="F131"/>
      <c r="G131"/>
      <c r="H131"/>
      <c r="I131"/>
      <c r="J131"/>
    </row>
    <row r="132" spans="6:10" ht="15">
      <c r="F132"/>
      <c r="G132"/>
      <c r="H132"/>
      <c r="I132"/>
      <c r="J132"/>
    </row>
    <row r="133" spans="6:10" ht="15">
      <c r="F133"/>
      <c r="G133"/>
      <c r="H133"/>
      <c r="I133"/>
      <c r="J133"/>
    </row>
    <row r="134" spans="6:10" ht="15">
      <c r="F134"/>
      <c r="G134"/>
      <c r="H134"/>
      <c r="I134"/>
      <c r="J134"/>
    </row>
    <row r="135" spans="6:10" ht="15">
      <c r="F135"/>
      <c r="G135"/>
      <c r="H135"/>
      <c r="I135"/>
      <c r="J135"/>
    </row>
    <row r="136" spans="6:10" ht="15">
      <c r="F136"/>
      <c r="G136"/>
      <c r="H136"/>
      <c r="I136"/>
      <c r="J136"/>
    </row>
  </sheetData>
  <printOptions/>
  <pageMargins left="0.7" right="0.7" top="0.75" bottom="0.75" header="0.3" footer="0.3"/>
  <pageSetup horizontalDpi="600" verticalDpi="600" orientation="portrait" scale="7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
  <sheetViews>
    <sheetView workbookViewId="0" topLeftCell="B1">
      <selection activeCell="C42" sqref="C42"/>
    </sheetView>
  </sheetViews>
  <sheetFormatPr defaultColWidth="9.140625" defaultRowHeight="15"/>
  <cols>
    <col min="4" max="4" width="36.140625" style="0" bestFit="1" customWidth="1"/>
    <col min="5" max="5" width="13.7109375" style="0" hidden="1" customWidth="1"/>
    <col min="7" max="7" width="20.57421875" style="0" bestFit="1" customWidth="1"/>
    <col min="8" max="8" width="9.140625" style="0" hidden="1" customWidth="1"/>
    <col min="9" max="9" width="22.140625" style="0" bestFit="1" customWidth="1"/>
    <col min="10" max="13" width="9.140625" style="0" hidden="1" customWidth="1"/>
    <col min="14" max="14" width="22.140625" style="0" bestFit="1" customWidth="1"/>
    <col min="15" max="18" width="9.140625" style="0" hidden="1" customWidth="1"/>
    <col min="19" max="19" width="15.7109375" style="0" customWidth="1"/>
  </cols>
  <sheetData>
    <row r="1" spans="1:19" ht="15">
      <c r="A1" s="62"/>
      <c r="B1" s="62"/>
      <c r="C1" s="63"/>
      <c r="D1" s="63"/>
      <c r="E1" s="62"/>
      <c r="F1" s="62"/>
      <c r="G1" s="62"/>
      <c r="H1" s="62" t="s">
        <v>235</v>
      </c>
      <c r="I1" s="62" t="s">
        <v>236</v>
      </c>
      <c r="J1" s="62" t="s">
        <v>236</v>
      </c>
      <c r="K1" s="62" t="s">
        <v>236</v>
      </c>
      <c r="L1" s="62" t="s">
        <v>236</v>
      </c>
      <c r="M1" s="62" t="s">
        <v>236</v>
      </c>
      <c r="N1" s="62" t="s">
        <v>236</v>
      </c>
      <c r="O1" s="62" t="s">
        <v>236</v>
      </c>
      <c r="P1" s="62" t="s">
        <v>236</v>
      </c>
      <c r="Q1" s="62" t="s">
        <v>236</v>
      </c>
      <c r="R1" s="62" t="s">
        <v>236</v>
      </c>
      <c r="S1" s="62"/>
    </row>
    <row r="2" spans="1:19" ht="15">
      <c r="A2" s="64" t="s">
        <v>28</v>
      </c>
      <c r="B2" s="64" t="s">
        <v>237</v>
      </c>
      <c r="C2" s="64" t="s">
        <v>238</v>
      </c>
      <c r="D2" s="64" t="s">
        <v>262</v>
      </c>
      <c r="E2" s="64" t="s">
        <v>239</v>
      </c>
      <c r="F2" s="64" t="s">
        <v>240</v>
      </c>
      <c r="G2" s="64" t="s">
        <v>241</v>
      </c>
      <c r="H2" s="65" t="s">
        <v>242</v>
      </c>
      <c r="I2" s="65" t="s">
        <v>243</v>
      </c>
      <c r="J2" s="65" t="s">
        <v>244</v>
      </c>
      <c r="K2" s="65" t="s">
        <v>245</v>
      </c>
      <c r="L2" s="65" t="s">
        <v>246</v>
      </c>
      <c r="M2" s="65" t="s">
        <v>247</v>
      </c>
      <c r="N2" s="65" t="s">
        <v>248</v>
      </c>
      <c r="O2" s="65" t="s">
        <v>249</v>
      </c>
      <c r="P2" s="65" t="s">
        <v>250</v>
      </c>
      <c r="Q2" s="65" t="s">
        <v>251</v>
      </c>
      <c r="R2" s="65" t="s">
        <v>252</v>
      </c>
      <c r="S2" s="65" t="s">
        <v>253</v>
      </c>
    </row>
    <row r="3" spans="1:19" ht="15">
      <c r="A3" s="66">
        <v>3473</v>
      </c>
      <c r="B3" s="67">
        <v>114689</v>
      </c>
      <c r="C3" s="68">
        <v>1115920</v>
      </c>
      <c r="D3" s="63" t="s">
        <v>261</v>
      </c>
      <c r="E3" s="69">
        <v>0</v>
      </c>
      <c r="F3" s="70">
        <v>1</v>
      </c>
      <c r="G3" s="62" t="s">
        <v>254</v>
      </c>
      <c r="H3" s="71"/>
      <c r="I3" s="71"/>
      <c r="J3" s="71"/>
      <c r="K3" s="71"/>
      <c r="L3" s="71"/>
      <c r="M3" s="71"/>
      <c r="N3" s="72">
        <v>1803527</v>
      </c>
      <c r="O3" s="71"/>
      <c r="P3" s="71"/>
      <c r="Q3" s="71"/>
      <c r="R3" s="71"/>
      <c r="S3" s="71">
        <v>1803527</v>
      </c>
    </row>
    <row r="4" spans="1:19" ht="15">
      <c r="A4" s="73">
        <v>3473</v>
      </c>
      <c r="B4" s="67">
        <v>114479</v>
      </c>
      <c r="C4" s="68">
        <v>1115922</v>
      </c>
      <c r="D4" s="63" t="s">
        <v>260</v>
      </c>
      <c r="E4" s="69">
        <v>0</v>
      </c>
      <c r="F4" s="70">
        <v>4</v>
      </c>
      <c r="G4" s="62" t="s">
        <v>254</v>
      </c>
      <c r="H4" s="71"/>
      <c r="I4" s="72">
        <v>1250000</v>
      </c>
      <c r="J4" s="71"/>
      <c r="K4" s="71"/>
      <c r="L4" s="71"/>
      <c r="M4" s="71"/>
      <c r="N4" s="71"/>
      <c r="O4" s="71"/>
      <c r="P4" s="71"/>
      <c r="Q4" s="71"/>
      <c r="R4" s="71"/>
      <c r="S4" s="71">
        <v>1250000</v>
      </c>
    </row>
    <row r="5" spans="1:19" ht="15">
      <c r="A5" s="66">
        <v>3473</v>
      </c>
      <c r="B5" s="67">
        <v>114688</v>
      </c>
      <c r="C5" s="74">
        <v>1116591</v>
      </c>
      <c r="D5" s="63" t="s">
        <v>263</v>
      </c>
      <c r="E5" s="69">
        <v>0</v>
      </c>
      <c r="F5" s="70">
        <v>4</v>
      </c>
      <c r="G5" s="62" t="s">
        <v>254</v>
      </c>
      <c r="H5" s="71"/>
      <c r="I5" s="71"/>
      <c r="J5" s="71"/>
      <c r="K5" s="71"/>
      <c r="L5" s="71"/>
      <c r="M5" s="71"/>
      <c r="N5" s="72">
        <v>121351</v>
      </c>
      <c r="O5" s="71"/>
      <c r="P5" s="71"/>
      <c r="Q5" s="71"/>
      <c r="R5" s="71"/>
      <c r="S5" s="71">
        <v>121351</v>
      </c>
    </row>
    <row r="6" spans="1:20" ht="15">
      <c r="A6" s="62"/>
      <c r="B6" s="62"/>
      <c r="C6" s="63"/>
      <c r="D6" s="63"/>
      <c r="E6" s="62"/>
      <c r="F6" s="62"/>
      <c r="G6" s="62"/>
      <c r="H6" s="75"/>
      <c r="I6" s="75"/>
      <c r="J6" s="75"/>
      <c r="K6" s="75"/>
      <c r="L6" s="75"/>
      <c r="M6" s="75"/>
      <c r="N6" s="75"/>
      <c r="O6" s="75"/>
      <c r="P6" s="75"/>
      <c r="Q6" s="75"/>
      <c r="R6" s="75"/>
      <c r="S6" s="75"/>
      <c r="T6" s="76"/>
    </row>
    <row r="7" ht="15">
      <c r="S7" s="76">
        <f>SUM(S3:S6)</f>
        <v>3174878</v>
      </c>
    </row>
  </sheetData>
  <printOptions/>
  <pageMargins left="0.7" right="0.7" top="0.75" bottom="0.75" header="0.3" footer="0.3"/>
  <pageSetup fitToHeight="1" fitToWidth="1" horizontalDpi="600" verticalDpi="600" orientation="landscape" scale="8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00"/>
  <sheetViews>
    <sheetView workbookViewId="0" topLeftCell="A278">
      <selection activeCell="C42" sqref="C42"/>
    </sheetView>
  </sheetViews>
  <sheetFormatPr defaultColWidth="9.140625" defaultRowHeight="15"/>
  <cols>
    <col min="1" max="1" width="14.140625" style="0" bestFit="1" customWidth="1"/>
    <col min="2" max="2" width="17.8515625" style="0" customWidth="1"/>
    <col min="3" max="3" width="10.7109375" style="0" customWidth="1"/>
    <col min="4" max="4" width="11.28125" style="0" customWidth="1"/>
  </cols>
  <sheetData>
    <row r="1" spans="1:34" ht="15">
      <c r="A1" s="243" t="s">
        <v>28</v>
      </c>
      <c r="B1" s="243" t="s">
        <v>29</v>
      </c>
      <c r="C1" s="243" t="s">
        <v>30</v>
      </c>
      <c r="D1" s="243" t="s">
        <v>31</v>
      </c>
      <c r="E1" s="243" t="s">
        <v>32</v>
      </c>
      <c r="F1" s="243" t="s">
        <v>33</v>
      </c>
      <c r="G1" s="243" t="s">
        <v>34</v>
      </c>
      <c r="H1" s="243" t="s">
        <v>35</v>
      </c>
      <c r="I1" s="243" t="s">
        <v>36</v>
      </c>
      <c r="J1" s="243" t="s">
        <v>37</v>
      </c>
      <c r="K1" s="243" t="s">
        <v>38</v>
      </c>
      <c r="L1" s="243" t="s">
        <v>39</v>
      </c>
      <c r="M1" s="243" t="s">
        <v>40</v>
      </c>
      <c r="N1" s="243" t="s">
        <v>41</v>
      </c>
      <c r="O1" s="243" t="s">
        <v>42</v>
      </c>
      <c r="P1" s="243" t="s">
        <v>43</v>
      </c>
      <c r="Q1" s="243" t="s">
        <v>44</v>
      </c>
      <c r="R1" s="243" t="s">
        <v>45</v>
      </c>
      <c r="S1" s="243" t="s">
        <v>46</v>
      </c>
      <c r="T1" s="243" t="s">
        <v>47</v>
      </c>
      <c r="U1" s="243" t="s">
        <v>48</v>
      </c>
      <c r="V1" s="243" t="s">
        <v>49</v>
      </c>
      <c r="W1" s="243" t="s">
        <v>50</v>
      </c>
      <c r="X1" s="243" t="s">
        <v>51</v>
      </c>
      <c r="Y1" s="243" t="s">
        <v>52</v>
      </c>
      <c r="Z1" s="243" t="s">
        <v>53</v>
      </c>
      <c r="AA1" s="243" t="s">
        <v>54</v>
      </c>
      <c r="AB1" s="243" t="s">
        <v>55</v>
      </c>
      <c r="AC1" s="243" t="s">
        <v>56</v>
      </c>
      <c r="AD1" s="243" t="s">
        <v>57</v>
      </c>
      <c r="AE1" s="243" t="s">
        <v>58</v>
      </c>
      <c r="AF1" s="243" t="s">
        <v>59</v>
      </c>
      <c r="AG1" s="243" t="s">
        <v>60</v>
      </c>
      <c r="AH1" s="243" t="s">
        <v>61</v>
      </c>
    </row>
    <row r="2" spans="1:34" ht="15">
      <c r="A2" s="243" t="s">
        <v>62</v>
      </c>
      <c r="B2" s="243" t="s">
        <v>151</v>
      </c>
      <c r="C2" s="243" t="s">
        <v>332</v>
      </c>
      <c r="D2" s="243" t="s">
        <v>333</v>
      </c>
      <c r="E2" s="243" t="s">
        <v>151</v>
      </c>
      <c r="F2" s="243">
        <v>2013</v>
      </c>
      <c r="G2" s="243" t="s">
        <v>334</v>
      </c>
      <c r="H2" s="243" t="s">
        <v>335</v>
      </c>
      <c r="I2" s="243" t="s">
        <v>336</v>
      </c>
      <c r="J2" s="243" t="s">
        <v>337</v>
      </c>
      <c r="K2" s="243"/>
      <c r="L2" s="243">
        <v>0</v>
      </c>
      <c r="M2" s="243">
        <v>0</v>
      </c>
      <c r="N2" s="243">
        <v>-439472.68</v>
      </c>
      <c r="O2" s="243">
        <v>0</v>
      </c>
      <c r="P2" s="243">
        <v>439472.68</v>
      </c>
      <c r="Q2" s="243" t="s">
        <v>71</v>
      </c>
      <c r="R2" s="243">
        <v>-25364.72</v>
      </c>
      <c r="S2" s="243">
        <v>8525.36</v>
      </c>
      <c r="T2" s="243">
        <v>178093.91</v>
      </c>
      <c r="U2" s="243">
        <v>-1576.06</v>
      </c>
      <c r="V2" s="243">
        <v>101549.39</v>
      </c>
      <c r="W2" s="243">
        <v>-226562.09</v>
      </c>
      <c r="X2" s="243">
        <v>20892.28</v>
      </c>
      <c r="Y2" s="243">
        <v>-1240.79</v>
      </c>
      <c r="Z2" s="243">
        <v>-73755.45</v>
      </c>
      <c r="AA2" s="243">
        <v>-168750.17</v>
      </c>
      <c r="AB2" s="243">
        <v>-81416.13</v>
      </c>
      <c r="AC2" s="243">
        <v>-169868.21</v>
      </c>
      <c r="AD2" s="243">
        <v>0</v>
      </c>
      <c r="AE2" s="243" t="s">
        <v>72</v>
      </c>
      <c r="AF2" s="243" t="s">
        <v>158</v>
      </c>
      <c r="AG2" s="243" t="s">
        <v>338</v>
      </c>
      <c r="AH2" s="243" t="s">
        <v>158</v>
      </c>
    </row>
    <row r="3" spans="1:34" ht="15">
      <c r="A3" s="243" t="s">
        <v>62</v>
      </c>
      <c r="B3" s="243" t="s">
        <v>151</v>
      </c>
      <c r="C3" s="243" t="s">
        <v>332</v>
      </c>
      <c r="D3" s="243" t="s">
        <v>333</v>
      </c>
      <c r="E3" s="243" t="s">
        <v>151</v>
      </c>
      <c r="F3" s="243">
        <v>2014</v>
      </c>
      <c r="G3" s="243" t="s">
        <v>334</v>
      </c>
      <c r="H3" s="243" t="s">
        <v>335</v>
      </c>
      <c r="I3" s="243" t="s">
        <v>336</v>
      </c>
      <c r="J3" s="243" t="s">
        <v>337</v>
      </c>
      <c r="K3" s="243"/>
      <c r="L3" s="243">
        <v>0</v>
      </c>
      <c r="M3" s="243">
        <v>0</v>
      </c>
      <c r="N3" s="243">
        <v>50380.32</v>
      </c>
      <c r="O3" s="243">
        <v>0</v>
      </c>
      <c r="P3" s="243">
        <v>-50380.32</v>
      </c>
      <c r="Q3" s="243" t="s">
        <v>71</v>
      </c>
      <c r="R3" s="243">
        <v>-2140.07</v>
      </c>
      <c r="S3" s="243">
        <v>-137585.71</v>
      </c>
      <c r="T3" s="243">
        <v>-17614.350000000002</v>
      </c>
      <c r="U3" s="243">
        <v>-30734.39</v>
      </c>
      <c r="V3" s="243">
        <v>271226.9</v>
      </c>
      <c r="W3" s="243">
        <v>-15982.23</v>
      </c>
      <c r="X3" s="243">
        <v>-16789.83</v>
      </c>
      <c r="Y3" s="243">
        <v>0</v>
      </c>
      <c r="Z3" s="243">
        <v>0</v>
      </c>
      <c r="AA3" s="243">
        <v>0</v>
      </c>
      <c r="AB3" s="243">
        <v>0</v>
      </c>
      <c r="AC3" s="243">
        <v>0</v>
      </c>
      <c r="AD3" s="243">
        <v>0</v>
      </c>
      <c r="AE3" s="243" t="s">
        <v>72</v>
      </c>
      <c r="AF3" s="243" t="s">
        <v>158</v>
      </c>
      <c r="AG3" s="243" t="s">
        <v>338</v>
      </c>
      <c r="AH3" s="243" t="s">
        <v>158</v>
      </c>
    </row>
    <row r="4" spans="1:34" ht="15">
      <c r="A4" s="243" t="s">
        <v>62</v>
      </c>
      <c r="B4" s="243" t="s">
        <v>151</v>
      </c>
      <c r="C4" s="243" t="s">
        <v>332</v>
      </c>
      <c r="D4" s="243" t="s">
        <v>339</v>
      </c>
      <c r="E4" s="243" t="s">
        <v>151</v>
      </c>
      <c r="F4" s="243">
        <v>2013</v>
      </c>
      <c r="G4" s="243" t="s">
        <v>334</v>
      </c>
      <c r="H4" s="243" t="s">
        <v>340</v>
      </c>
      <c r="I4" s="243" t="s">
        <v>336</v>
      </c>
      <c r="J4" s="243" t="s">
        <v>337</v>
      </c>
      <c r="K4" s="243"/>
      <c r="L4" s="243">
        <v>0</v>
      </c>
      <c r="M4" s="243">
        <v>0</v>
      </c>
      <c r="N4" s="243">
        <v>-5635.46</v>
      </c>
      <c r="O4" s="243">
        <v>0</v>
      </c>
      <c r="P4" s="243">
        <v>5635.46</v>
      </c>
      <c r="Q4" s="243" t="s">
        <v>71</v>
      </c>
      <c r="R4" s="243">
        <v>0</v>
      </c>
      <c r="S4" s="243">
        <v>0</v>
      </c>
      <c r="T4" s="243">
        <v>0</v>
      </c>
      <c r="U4" s="243">
        <v>0</v>
      </c>
      <c r="V4" s="243">
        <v>0</v>
      </c>
      <c r="W4" s="243">
        <v>0</v>
      </c>
      <c r="X4" s="243">
        <v>0</v>
      </c>
      <c r="Y4" s="243">
        <v>0</v>
      </c>
      <c r="Z4" s="243">
        <v>0</v>
      </c>
      <c r="AA4" s="243">
        <v>0</v>
      </c>
      <c r="AB4" s="243">
        <v>0</v>
      </c>
      <c r="AC4" s="243">
        <v>0</v>
      </c>
      <c r="AD4" s="243">
        <v>-5635.46</v>
      </c>
      <c r="AE4" s="243" t="s">
        <v>72</v>
      </c>
      <c r="AF4" s="243" t="s">
        <v>158</v>
      </c>
      <c r="AG4" s="243" t="s">
        <v>338</v>
      </c>
      <c r="AH4" s="243" t="s">
        <v>158</v>
      </c>
    </row>
    <row r="5" spans="1:34" ht="15">
      <c r="A5" s="243" t="s">
        <v>62</v>
      </c>
      <c r="B5" s="243" t="s">
        <v>151</v>
      </c>
      <c r="C5" s="243" t="s">
        <v>332</v>
      </c>
      <c r="D5" s="243" t="s">
        <v>339</v>
      </c>
      <c r="E5" s="243" t="s">
        <v>151</v>
      </c>
      <c r="F5" s="243">
        <v>2014</v>
      </c>
      <c r="G5" s="243" t="s">
        <v>334</v>
      </c>
      <c r="H5" s="243" t="s">
        <v>340</v>
      </c>
      <c r="I5" s="243" t="s">
        <v>336</v>
      </c>
      <c r="J5" s="243" t="s">
        <v>337</v>
      </c>
      <c r="K5" s="243"/>
      <c r="L5" s="243">
        <v>0</v>
      </c>
      <c r="M5" s="243">
        <v>0</v>
      </c>
      <c r="N5" s="243">
        <v>0</v>
      </c>
      <c r="O5" s="243">
        <v>0</v>
      </c>
      <c r="P5" s="243">
        <v>0</v>
      </c>
      <c r="Q5" s="243" t="s">
        <v>71</v>
      </c>
      <c r="R5" s="243">
        <v>0</v>
      </c>
      <c r="S5" s="243">
        <v>0</v>
      </c>
      <c r="T5" s="243">
        <v>0</v>
      </c>
      <c r="U5" s="243">
        <v>0</v>
      </c>
      <c r="V5" s="243">
        <v>0</v>
      </c>
      <c r="W5" s="243">
        <v>0</v>
      </c>
      <c r="X5" s="243">
        <v>0</v>
      </c>
      <c r="Y5" s="243">
        <v>0</v>
      </c>
      <c r="Z5" s="243">
        <v>0</v>
      </c>
      <c r="AA5" s="243">
        <v>0</v>
      </c>
      <c r="AB5" s="243">
        <v>0</v>
      </c>
      <c r="AC5" s="243">
        <v>0</v>
      </c>
      <c r="AD5" s="243">
        <v>0</v>
      </c>
      <c r="AE5" s="243" t="s">
        <v>72</v>
      </c>
      <c r="AF5" s="243" t="s">
        <v>158</v>
      </c>
      <c r="AG5" s="243" t="s">
        <v>338</v>
      </c>
      <c r="AH5" s="243" t="s">
        <v>158</v>
      </c>
    </row>
    <row r="6" spans="1:34" ht="15">
      <c r="A6" s="243" t="s">
        <v>62</v>
      </c>
      <c r="B6" s="243" t="s">
        <v>151</v>
      </c>
      <c r="C6" s="243" t="s">
        <v>332</v>
      </c>
      <c r="D6" s="243" t="s">
        <v>341</v>
      </c>
      <c r="E6" s="243" t="s">
        <v>151</v>
      </c>
      <c r="F6" s="243">
        <v>2013</v>
      </c>
      <c r="G6" s="243" t="s">
        <v>334</v>
      </c>
      <c r="H6" s="243" t="s">
        <v>342</v>
      </c>
      <c r="I6" s="243" t="s">
        <v>336</v>
      </c>
      <c r="J6" s="243" t="s">
        <v>337</v>
      </c>
      <c r="K6" s="243"/>
      <c r="L6" s="243">
        <v>0</v>
      </c>
      <c r="M6" s="243">
        <v>0</v>
      </c>
      <c r="N6" s="243">
        <v>-2404.29</v>
      </c>
      <c r="O6" s="243">
        <v>0</v>
      </c>
      <c r="P6" s="243">
        <v>2404.29</v>
      </c>
      <c r="Q6" s="243" t="s">
        <v>71</v>
      </c>
      <c r="R6" s="243">
        <v>-235.89000000000001</v>
      </c>
      <c r="S6" s="243">
        <v>-179.48</v>
      </c>
      <c r="T6" s="243">
        <v>-133.81</v>
      </c>
      <c r="U6" s="243">
        <v>-293.1</v>
      </c>
      <c r="V6" s="243">
        <v>-192.88</v>
      </c>
      <c r="W6" s="243">
        <v>-336.74</v>
      </c>
      <c r="X6" s="243">
        <v>-234.41</v>
      </c>
      <c r="Y6" s="243">
        <v>-173.87</v>
      </c>
      <c r="Z6" s="243">
        <v>-178.48</v>
      </c>
      <c r="AA6" s="243">
        <v>-184.38</v>
      </c>
      <c r="AB6" s="243">
        <v>-113.29</v>
      </c>
      <c r="AC6" s="243">
        <v>-147.96</v>
      </c>
      <c r="AD6" s="243">
        <v>0</v>
      </c>
      <c r="AE6" s="243" t="s">
        <v>72</v>
      </c>
      <c r="AF6" s="243" t="s">
        <v>158</v>
      </c>
      <c r="AG6" s="243" t="s">
        <v>338</v>
      </c>
      <c r="AH6" s="243" t="s">
        <v>158</v>
      </c>
    </row>
    <row r="7" spans="1:34" ht="15">
      <c r="A7" s="243" t="s">
        <v>62</v>
      </c>
      <c r="B7" s="243" t="s">
        <v>151</v>
      </c>
      <c r="C7" s="243" t="s">
        <v>332</v>
      </c>
      <c r="D7" s="243" t="s">
        <v>341</v>
      </c>
      <c r="E7" s="243" t="s">
        <v>151</v>
      </c>
      <c r="F7" s="243">
        <v>2014</v>
      </c>
      <c r="G7" s="243" t="s">
        <v>334</v>
      </c>
      <c r="H7" s="243" t="s">
        <v>342</v>
      </c>
      <c r="I7" s="243" t="s">
        <v>336</v>
      </c>
      <c r="J7" s="243" t="s">
        <v>337</v>
      </c>
      <c r="K7" s="243"/>
      <c r="L7" s="243">
        <v>0</v>
      </c>
      <c r="M7" s="243">
        <v>0</v>
      </c>
      <c r="N7" s="243">
        <v>-1258.8</v>
      </c>
      <c r="O7" s="243">
        <v>0</v>
      </c>
      <c r="P7" s="243">
        <v>1258.8</v>
      </c>
      <c r="Q7" s="243" t="s">
        <v>71</v>
      </c>
      <c r="R7" s="243">
        <v>-258.46</v>
      </c>
      <c r="S7" s="243">
        <v>-331.1</v>
      </c>
      <c r="T7" s="243">
        <v>-214.05</v>
      </c>
      <c r="U7" s="243">
        <v>-159.4</v>
      </c>
      <c r="V7" s="243">
        <v>-133.63</v>
      </c>
      <c r="W7" s="243">
        <v>-162.16</v>
      </c>
      <c r="X7" s="243">
        <v>0</v>
      </c>
      <c r="Y7" s="243">
        <v>0</v>
      </c>
      <c r="Z7" s="243">
        <v>0</v>
      </c>
      <c r="AA7" s="243">
        <v>0</v>
      </c>
      <c r="AB7" s="243">
        <v>0</v>
      </c>
      <c r="AC7" s="243">
        <v>0</v>
      </c>
      <c r="AD7" s="243">
        <v>0</v>
      </c>
      <c r="AE7" s="243" t="s">
        <v>72</v>
      </c>
      <c r="AF7" s="243" t="s">
        <v>158</v>
      </c>
      <c r="AG7" s="243" t="s">
        <v>338</v>
      </c>
      <c r="AH7" s="243" t="s">
        <v>158</v>
      </c>
    </row>
    <row r="8" spans="1:34" ht="15">
      <c r="A8" s="243" t="s">
        <v>62</v>
      </c>
      <c r="B8" s="243" t="s">
        <v>151</v>
      </c>
      <c r="C8" s="243" t="s">
        <v>332</v>
      </c>
      <c r="D8" s="243" t="s">
        <v>343</v>
      </c>
      <c r="E8" s="243" t="s">
        <v>151</v>
      </c>
      <c r="F8" s="243">
        <v>2013</v>
      </c>
      <c r="G8" s="243" t="s">
        <v>334</v>
      </c>
      <c r="H8" s="243" t="s">
        <v>344</v>
      </c>
      <c r="I8" s="243" t="s">
        <v>336</v>
      </c>
      <c r="J8" s="243" t="s">
        <v>337</v>
      </c>
      <c r="K8" s="243"/>
      <c r="L8" s="243">
        <v>0</v>
      </c>
      <c r="M8" s="243">
        <v>0</v>
      </c>
      <c r="N8" s="243">
        <v>2679.59</v>
      </c>
      <c r="O8" s="243">
        <v>0</v>
      </c>
      <c r="P8" s="243">
        <v>-2679.59</v>
      </c>
      <c r="Q8" s="243" t="s">
        <v>71</v>
      </c>
      <c r="R8" s="243">
        <v>0</v>
      </c>
      <c r="S8" s="243">
        <v>0</v>
      </c>
      <c r="T8" s="243">
        <v>0</v>
      </c>
      <c r="U8" s="243">
        <v>8559.17</v>
      </c>
      <c r="V8" s="243">
        <v>0</v>
      </c>
      <c r="W8" s="243">
        <v>0</v>
      </c>
      <c r="X8" s="243">
        <v>0</v>
      </c>
      <c r="Y8" s="243">
        <v>0</v>
      </c>
      <c r="Z8" s="243">
        <v>0</v>
      </c>
      <c r="AA8" s="243">
        <v>0</v>
      </c>
      <c r="AB8" s="243">
        <v>0</v>
      </c>
      <c r="AC8" s="243">
        <v>-5879.58</v>
      </c>
      <c r="AD8" s="243">
        <v>0</v>
      </c>
      <c r="AE8" s="243" t="s">
        <v>72</v>
      </c>
      <c r="AF8" s="243" t="s">
        <v>158</v>
      </c>
      <c r="AG8" s="243" t="s">
        <v>338</v>
      </c>
      <c r="AH8" s="243" t="s">
        <v>158</v>
      </c>
    </row>
    <row r="9" spans="1:34" ht="15">
      <c r="A9" s="243" t="s">
        <v>62</v>
      </c>
      <c r="B9" s="243" t="s">
        <v>151</v>
      </c>
      <c r="C9" s="243" t="s">
        <v>332</v>
      </c>
      <c r="D9" s="243" t="s">
        <v>343</v>
      </c>
      <c r="E9" s="243" t="s">
        <v>151</v>
      </c>
      <c r="F9" s="243">
        <v>2014</v>
      </c>
      <c r="G9" s="243" t="s">
        <v>334</v>
      </c>
      <c r="H9" s="243" t="s">
        <v>344</v>
      </c>
      <c r="I9" s="243" t="s">
        <v>336</v>
      </c>
      <c r="J9" s="243" t="s">
        <v>337</v>
      </c>
      <c r="K9" s="243"/>
      <c r="L9" s="243">
        <v>0</v>
      </c>
      <c r="M9" s="243">
        <v>0</v>
      </c>
      <c r="N9" s="243">
        <v>5879.58</v>
      </c>
      <c r="O9" s="243">
        <v>0</v>
      </c>
      <c r="P9" s="243">
        <v>-5879.58</v>
      </c>
      <c r="Q9" s="243" t="s">
        <v>71</v>
      </c>
      <c r="R9" s="243">
        <v>0</v>
      </c>
      <c r="S9" s="243">
        <v>5879.58</v>
      </c>
      <c r="T9" s="243">
        <v>0</v>
      </c>
      <c r="U9" s="243">
        <v>0</v>
      </c>
      <c r="V9" s="243">
        <v>0</v>
      </c>
      <c r="W9" s="243">
        <v>0</v>
      </c>
      <c r="X9" s="243">
        <v>0</v>
      </c>
      <c r="Y9" s="243">
        <v>0</v>
      </c>
      <c r="Z9" s="243">
        <v>0</v>
      </c>
      <c r="AA9" s="243">
        <v>0</v>
      </c>
      <c r="AB9" s="243">
        <v>0</v>
      </c>
      <c r="AC9" s="243">
        <v>0</v>
      </c>
      <c r="AD9" s="243">
        <v>0</v>
      </c>
      <c r="AE9" s="243" t="s">
        <v>72</v>
      </c>
      <c r="AF9" s="243" t="s">
        <v>158</v>
      </c>
      <c r="AG9" s="243" t="s">
        <v>338</v>
      </c>
      <c r="AH9" s="243" t="s">
        <v>158</v>
      </c>
    </row>
    <row r="10" spans="1:34" ht="15">
      <c r="A10" s="243" t="s">
        <v>62</v>
      </c>
      <c r="B10" s="243" t="s">
        <v>151</v>
      </c>
      <c r="C10" s="243" t="s">
        <v>332</v>
      </c>
      <c r="D10" s="243" t="s">
        <v>345</v>
      </c>
      <c r="E10" s="243" t="s">
        <v>151</v>
      </c>
      <c r="F10" s="243">
        <v>2013</v>
      </c>
      <c r="G10" s="243" t="s">
        <v>334</v>
      </c>
      <c r="H10" s="243" t="s">
        <v>346</v>
      </c>
      <c r="I10" s="243" t="s">
        <v>336</v>
      </c>
      <c r="J10" s="243" t="s">
        <v>337</v>
      </c>
      <c r="K10" s="243"/>
      <c r="L10" s="243">
        <v>0</v>
      </c>
      <c r="M10" s="243">
        <v>0</v>
      </c>
      <c r="N10" s="243">
        <v>0</v>
      </c>
      <c r="O10" s="243">
        <v>0</v>
      </c>
      <c r="P10" s="243">
        <v>0</v>
      </c>
      <c r="Q10" s="243" t="s">
        <v>71</v>
      </c>
      <c r="R10" s="243">
        <v>0</v>
      </c>
      <c r="S10" s="243">
        <v>0</v>
      </c>
      <c r="T10" s="243">
        <v>0</v>
      </c>
      <c r="U10" s="243">
        <v>0</v>
      </c>
      <c r="V10" s="243">
        <v>0</v>
      </c>
      <c r="W10" s="243">
        <v>0</v>
      </c>
      <c r="X10" s="243">
        <v>0</v>
      </c>
      <c r="Y10" s="243">
        <v>0</v>
      </c>
      <c r="Z10" s="243">
        <v>0</v>
      </c>
      <c r="AA10" s="243">
        <v>0</v>
      </c>
      <c r="AB10" s="243">
        <v>0</v>
      </c>
      <c r="AC10" s="243">
        <v>0</v>
      </c>
      <c r="AD10" s="243">
        <v>0</v>
      </c>
      <c r="AE10" s="243" t="s">
        <v>72</v>
      </c>
      <c r="AF10" s="243" t="s">
        <v>158</v>
      </c>
      <c r="AG10" s="243" t="s">
        <v>338</v>
      </c>
      <c r="AH10" s="243" t="s">
        <v>158</v>
      </c>
    </row>
    <row r="11" spans="1:34" ht="15">
      <c r="A11" s="243" t="s">
        <v>62</v>
      </c>
      <c r="B11" s="243" t="s">
        <v>151</v>
      </c>
      <c r="C11" s="243" t="s">
        <v>332</v>
      </c>
      <c r="D11" s="243" t="s">
        <v>345</v>
      </c>
      <c r="E11" s="243" t="s">
        <v>151</v>
      </c>
      <c r="F11" s="243">
        <v>2014</v>
      </c>
      <c r="G11" s="243" t="s">
        <v>334</v>
      </c>
      <c r="H11" s="243" t="s">
        <v>346</v>
      </c>
      <c r="I11" s="243" t="s">
        <v>336</v>
      </c>
      <c r="J11" s="243" t="s">
        <v>337</v>
      </c>
      <c r="K11" s="243"/>
      <c r="L11" s="243">
        <v>0</v>
      </c>
      <c r="M11" s="243">
        <v>0</v>
      </c>
      <c r="N11" s="243">
        <v>0</v>
      </c>
      <c r="O11" s="243">
        <v>0</v>
      </c>
      <c r="P11" s="243">
        <v>0</v>
      </c>
      <c r="Q11" s="243" t="s">
        <v>71</v>
      </c>
      <c r="R11" s="243">
        <v>0</v>
      </c>
      <c r="S11" s="243">
        <v>0</v>
      </c>
      <c r="T11" s="243">
        <v>0</v>
      </c>
      <c r="U11" s="243">
        <v>0</v>
      </c>
      <c r="V11" s="243">
        <v>0</v>
      </c>
      <c r="W11" s="243">
        <v>0</v>
      </c>
      <c r="X11" s="243">
        <v>0</v>
      </c>
      <c r="Y11" s="243">
        <v>0</v>
      </c>
      <c r="Z11" s="243">
        <v>0</v>
      </c>
      <c r="AA11" s="243">
        <v>0</v>
      </c>
      <c r="AB11" s="243">
        <v>0</v>
      </c>
      <c r="AC11" s="243">
        <v>0</v>
      </c>
      <c r="AD11" s="243">
        <v>0</v>
      </c>
      <c r="AE11" s="243" t="s">
        <v>72</v>
      </c>
      <c r="AF11" s="243" t="s">
        <v>158</v>
      </c>
      <c r="AG11" s="243" t="s">
        <v>338</v>
      </c>
      <c r="AH11" s="243" t="s">
        <v>158</v>
      </c>
    </row>
    <row r="12" spans="1:34" ht="15">
      <c r="A12" s="243" t="s">
        <v>62</v>
      </c>
      <c r="B12" s="243" t="s">
        <v>151</v>
      </c>
      <c r="C12" s="243" t="s">
        <v>332</v>
      </c>
      <c r="D12" s="243" t="s">
        <v>347</v>
      </c>
      <c r="E12" s="243" t="s">
        <v>151</v>
      </c>
      <c r="F12" s="243">
        <v>2013</v>
      </c>
      <c r="G12" s="243" t="s">
        <v>334</v>
      </c>
      <c r="H12" s="243" t="s">
        <v>348</v>
      </c>
      <c r="I12" s="243" t="s">
        <v>336</v>
      </c>
      <c r="J12" s="243" t="s">
        <v>349</v>
      </c>
      <c r="K12" s="243"/>
      <c r="L12" s="243">
        <v>0</v>
      </c>
      <c r="M12" s="243">
        <v>0</v>
      </c>
      <c r="N12" s="243">
        <v>0</v>
      </c>
      <c r="O12" s="243">
        <v>0</v>
      </c>
      <c r="P12" s="243">
        <v>0</v>
      </c>
      <c r="Q12" s="243" t="s">
        <v>71</v>
      </c>
      <c r="R12" s="243">
        <v>0</v>
      </c>
      <c r="S12" s="243">
        <v>0</v>
      </c>
      <c r="T12" s="243">
        <v>0</v>
      </c>
      <c r="U12" s="243">
        <v>0</v>
      </c>
      <c r="V12" s="243">
        <v>0</v>
      </c>
      <c r="W12" s="243">
        <v>0</v>
      </c>
      <c r="X12" s="243">
        <v>0</v>
      </c>
      <c r="Y12" s="243">
        <v>0</v>
      </c>
      <c r="Z12" s="243">
        <v>0</v>
      </c>
      <c r="AA12" s="243">
        <v>0</v>
      </c>
      <c r="AB12" s="243">
        <v>0</v>
      </c>
      <c r="AC12" s="243">
        <v>0</v>
      </c>
      <c r="AD12" s="243">
        <v>0</v>
      </c>
      <c r="AE12" s="243" t="s">
        <v>72</v>
      </c>
      <c r="AF12" s="243" t="s">
        <v>158</v>
      </c>
      <c r="AG12" s="243" t="s">
        <v>338</v>
      </c>
      <c r="AH12" s="243" t="s">
        <v>158</v>
      </c>
    </row>
    <row r="13" spans="1:34" ht="15">
      <c r="A13" s="243" t="s">
        <v>62</v>
      </c>
      <c r="B13" s="243" t="s">
        <v>151</v>
      </c>
      <c r="C13" s="243" t="s">
        <v>332</v>
      </c>
      <c r="D13" s="243" t="s">
        <v>347</v>
      </c>
      <c r="E13" s="243" t="s">
        <v>151</v>
      </c>
      <c r="F13" s="243">
        <v>2014</v>
      </c>
      <c r="G13" s="243" t="s">
        <v>334</v>
      </c>
      <c r="H13" s="243" t="s">
        <v>348</v>
      </c>
      <c r="I13" s="243" t="s">
        <v>336</v>
      </c>
      <c r="J13" s="243" t="s">
        <v>349</v>
      </c>
      <c r="K13" s="243"/>
      <c r="L13" s="243">
        <v>0</v>
      </c>
      <c r="M13" s="243">
        <v>0</v>
      </c>
      <c r="N13" s="243">
        <v>0</v>
      </c>
      <c r="O13" s="243">
        <v>0</v>
      </c>
      <c r="P13" s="243">
        <v>0</v>
      </c>
      <c r="Q13" s="243" t="s">
        <v>71</v>
      </c>
      <c r="R13" s="243">
        <v>0</v>
      </c>
      <c r="S13" s="243">
        <v>0</v>
      </c>
      <c r="T13" s="243">
        <v>0</v>
      </c>
      <c r="U13" s="243">
        <v>0</v>
      </c>
      <c r="V13" s="243">
        <v>0</v>
      </c>
      <c r="W13" s="243">
        <v>0</v>
      </c>
      <c r="X13" s="243">
        <v>0</v>
      </c>
      <c r="Y13" s="243">
        <v>0</v>
      </c>
      <c r="Z13" s="243">
        <v>0</v>
      </c>
      <c r="AA13" s="243">
        <v>0</v>
      </c>
      <c r="AB13" s="243">
        <v>0</v>
      </c>
      <c r="AC13" s="243">
        <v>0</v>
      </c>
      <c r="AD13" s="243">
        <v>0</v>
      </c>
      <c r="AE13" s="243" t="s">
        <v>72</v>
      </c>
      <c r="AF13" s="243" t="s">
        <v>158</v>
      </c>
      <c r="AG13" s="243" t="s">
        <v>338</v>
      </c>
      <c r="AH13" s="243" t="s">
        <v>158</v>
      </c>
    </row>
    <row r="14" spans="1:34" ht="15">
      <c r="A14" s="243" t="s">
        <v>62</v>
      </c>
      <c r="B14" s="243" t="s">
        <v>151</v>
      </c>
      <c r="C14" s="243" t="s">
        <v>332</v>
      </c>
      <c r="D14" s="243" t="s">
        <v>350</v>
      </c>
      <c r="E14" s="243" t="s">
        <v>151</v>
      </c>
      <c r="F14" s="243">
        <v>2013</v>
      </c>
      <c r="G14" s="243" t="s">
        <v>334</v>
      </c>
      <c r="H14" s="243" t="s">
        <v>351</v>
      </c>
      <c r="I14" s="243" t="s">
        <v>336</v>
      </c>
      <c r="J14" s="243" t="s">
        <v>349</v>
      </c>
      <c r="K14" s="243"/>
      <c r="L14" s="243">
        <v>0</v>
      </c>
      <c r="M14" s="243">
        <v>0</v>
      </c>
      <c r="N14" s="243">
        <v>0</v>
      </c>
      <c r="O14" s="243">
        <v>0</v>
      </c>
      <c r="P14" s="243">
        <v>0</v>
      </c>
      <c r="Q14" s="243" t="s">
        <v>71</v>
      </c>
      <c r="R14" s="243">
        <v>0</v>
      </c>
      <c r="S14" s="243">
        <v>0</v>
      </c>
      <c r="T14" s="243">
        <v>0</v>
      </c>
      <c r="U14" s="243">
        <v>0</v>
      </c>
      <c r="V14" s="243">
        <v>0</v>
      </c>
      <c r="W14" s="243">
        <v>0</v>
      </c>
      <c r="X14" s="243">
        <v>0</v>
      </c>
      <c r="Y14" s="243">
        <v>0</v>
      </c>
      <c r="Z14" s="243">
        <v>0</v>
      </c>
      <c r="AA14" s="243">
        <v>0</v>
      </c>
      <c r="AB14" s="243">
        <v>0</v>
      </c>
      <c r="AC14" s="243">
        <v>0</v>
      </c>
      <c r="AD14" s="243">
        <v>0</v>
      </c>
      <c r="AE14" s="243" t="s">
        <v>72</v>
      </c>
      <c r="AF14" s="243" t="s">
        <v>158</v>
      </c>
      <c r="AG14" s="243" t="s">
        <v>338</v>
      </c>
      <c r="AH14" s="243" t="s">
        <v>158</v>
      </c>
    </row>
    <row r="15" spans="1:34" ht="15">
      <c r="A15" s="243" t="s">
        <v>62</v>
      </c>
      <c r="B15" s="243" t="s">
        <v>151</v>
      </c>
      <c r="C15" s="243" t="s">
        <v>332</v>
      </c>
      <c r="D15" s="243" t="s">
        <v>350</v>
      </c>
      <c r="E15" s="243" t="s">
        <v>151</v>
      </c>
      <c r="F15" s="243">
        <v>2014</v>
      </c>
      <c r="G15" s="243" t="s">
        <v>334</v>
      </c>
      <c r="H15" s="243" t="s">
        <v>351</v>
      </c>
      <c r="I15" s="243" t="s">
        <v>336</v>
      </c>
      <c r="J15" s="243" t="s">
        <v>349</v>
      </c>
      <c r="K15" s="243"/>
      <c r="L15" s="243">
        <v>0</v>
      </c>
      <c r="M15" s="243">
        <v>0</v>
      </c>
      <c r="N15" s="243">
        <v>0</v>
      </c>
      <c r="O15" s="243">
        <v>0</v>
      </c>
      <c r="P15" s="243">
        <v>0</v>
      </c>
      <c r="Q15" s="243" t="s">
        <v>71</v>
      </c>
      <c r="R15" s="243">
        <v>0</v>
      </c>
      <c r="S15" s="243">
        <v>0</v>
      </c>
      <c r="T15" s="243">
        <v>0</v>
      </c>
      <c r="U15" s="243">
        <v>481.45</v>
      </c>
      <c r="V15" s="243">
        <v>-481.45</v>
      </c>
      <c r="W15" s="243">
        <v>0</v>
      </c>
      <c r="X15" s="243">
        <v>0</v>
      </c>
      <c r="Y15" s="243">
        <v>0</v>
      </c>
      <c r="Z15" s="243">
        <v>0</v>
      </c>
      <c r="AA15" s="243">
        <v>0</v>
      </c>
      <c r="AB15" s="243">
        <v>0</v>
      </c>
      <c r="AC15" s="243">
        <v>0</v>
      </c>
      <c r="AD15" s="243">
        <v>0</v>
      </c>
      <c r="AE15" s="243" t="s">
        <v>72</v>
      </c>
      <c r="AF15" s="243" t="s">
        <v>158</v>
      </c>
      <c r="AG15" s="243" t="s">
        <v>338</v>
      </c>
      <c r="AH15" s="243" t="s">
        <v>158</v>
      </c>
    </row>
    <row r="16" spans="1:34" ht="15">
      <c r="A16" s="243" t="s">
        <v>62</v>
      </c>
      <c r="B16" s="243" t="s">
        <v>151</v>
      </c>
      <c r="C16" s="243" t="s">
        <v>332</v>
      </c>
      <c r="D16" s="243" t="s">
        <v>352</v>
      </c>
      <c r="E16" s="243" t="s">
        <v>151</v>
      </c>
      <c r="F16" s="243">
        <v>2013</v>
      </c>
      <c r="G16" s="243" t="s">
        <v>334</v>
      </c>
      <c r="H16" s="243" t="s">
        <v>353</v>
      </c>
      <c r="I16" s="243" t="s">
        <v>336</v>
      </c>
      <c r="J16" s="243" t="s">
        <v>349</v>
      </c>
      <c r="K16" s="243"/>
      <c r="L16" s="243">
        <v>0</v>
      </c>
      <c r="M16" s="243">
        <v>0</v>
      </c>
      <c r="N16" s="243">
        <v>0</v>
      </c>
      <c r="O16" s="243">
        <v>0</v>
      </c>
      <c r="P16" s="243">
        <v>0</v>
      </c>
      <c r="Q16" s="243" t="s">
        <v>71</v>
      </c>
      <c r="R16" s="243">
        <v>0</v>
      </c>
      <c r="S16" s="243">
        <v>0</v>
      </c>
      <c r="T16" s="243">
        <v>0</v>
      </c>
      <c r="U16" s="243">
        <v>0</v>
      </c>
      <c r="V16" s="243">
        <v>0</v>
      </c>
      <c r="W16" s="243">
        <v>0</v>
      </c>
      <c r="X16" s="243">
        <v>0</v>
      </c>
      <c r="Y16" s="243">
        <v>0</v>
      </c>
      <c r="Z16" s="243">
        <v>0</v>
      </c>
      <c r="AA16" s="243">
        <v>0</v>
      </c>
      <c r="AB16" s="243">
        <v>0</v>
      </c>
      <c r="AC16" s="243">
        <v>0</v>
      </c>
      <c r="AD16" s="243">
        <v>0</v>
      </c>
      <c r="AE16" s="243" t="s">
        <v>72</v>
      </c>
      <c r="AF16" s="243" t="s">
        <v>158</v>
      </c>
      <c r="AG16" s="243" t="s">
        <v>338</v>
      </c>
      <c r="AH16" s="243" t="s">
        <v>158</v>
      </c>
    </row>
    <row r="17" spans="1:34" ht="15">
      <c r="A17" s="243" t="s">
        <v>62</v>
      </c>
      <c r="B17" s="243" t="s">
        <v>151</v>
      </c>
      <c r="C17" s="243" t="s">
        <v>332</v>
      </c>
      <c r="D17" s="243" t="s">
        <v>352</v>
      </c>
      <c r="E17" s="243" t="s">
        <v>151</v>
      </c>
      <c r="F17" s="243">
        <v>2014</v>
      </c>
      <c r="G17" s="243" t="s">
        <v>334</v>
      </c>
      <c r="H17" s="243" t="s">
        <v>353</v>
      </c>
      <c r="I17" s="243" t="s">
        <v>336</v>
      </c>
      <c r="J17" s="243" t="s">
        <v>349</v>
      </c>
      <c r="K17" s="243"/>
      <c r="L17" s="243">
        <v>0</v>
      </c>
      <c r="M17" s="243">
        <v>0</v>
      </c>
      <c r="N17" s="243">
        <v>0</v>
      </c>
      <c r="O17" s="243">
        <v>0</v>
      </c>
      <c r="P17" s="243">
        <v>0</v>
      </c>
      <c r="Q17" s="243" t="s">
        <v>71</v>
      </c>
      <c r="R17" s="243">
        <v>0</v>
      </c>
      <c r="S17" s="243">
        <v>0</v>
      </c>
      <c r="T17" s="243">
        <v>0</v>
      </c>
      <c r="U17" s="243">
        <v>0</v>
      </c>
      <c r="V17" s="243">
        <v>0</v>
      </c>
      <c r="W17" s="243">
        <v>0</v>
      </c>
      <c r="X17" s="243">
        <v>0</v>
      </c>
      <c r="Y17" s="243">
        <v>0</v>
      </c>
      <c r="Z17" s="243">
        <v>0</v>
      </c>
      <c r="AA17" s="243">
        <v>0</v>
      </c>
      <c r="AB17" s="243">
        <v>0</v>
      </c>
      <c r="AC17" s="243">
        <v>0</v>
      </c>
      <c r="AD17" s="243">
        <v>0</v>
      </c>
      <c r="AE17" s="243" t="s">
        <v>72</v>
      </c>
      <c r="AF17" s="243" t="s">
        <v>158</v>
      </c>
      <c r="AG17" s="243" t="s">
        <v>338</v>
      </c>
      <c r="AH17" s="243" t="s">
        <v>158</v>
      </c>
    </row>
    <row r="18" spans="1:34" ht="15">
      <c r="A18" s="243" t="s">
        <v>62</v>
      </c>
      <c r="B18" s="243" t="s">
        <v>151</v>
      </c>
      <c r="C18" s="243" t="s">
        <v>332</v>
      </c>
      <c r="D18" s="243" t="s">
        <v>354</v>
      </c>
      <c r="E18" s="243" t="s">
        <v>151</v>
      </c>
      <c r="F18" s="243">
        <v>2013</v>
      </c>
      <c r="G18" s="243" t="s">
        <v>334</v>
      </c>
      <c r="H18" s="243" t="s">
        <v>355</v>
      </c>
      <c r="I18" s="243" t="s">
        <v>336</v>
      </c>
      <c r="J18" s="243" t="s">
        <v>356</v>
      </c>
      <c r="K18" s="243"/>
      <c r="L18" s="243">
        <v>0</v>
      </c>
      <c r="M18" s="243">
        <v>0</v>
      </c>
      <c r="N18" s="243">
        <v>-289.46</v>
      </c>
      <c r="O18" s="243">
        <v>0</v>
      </c>
      <c r="P18" s="243">
        <v>289.46</v>
      </c>
      <c r="Q18" s="243" t="s">
        <v>71</v>
      </c>
      <c r="R18" s="243">
        <v>0</v>
      </c>
      <c r="S18" s="243">
        <v>0</v>
      </c>
      <c r="T18" s="243">
        <v>0</v>
      </c>
      <c r="U18" s="243">
        <v>-1494.21</v>
      </c>
      <c r="V18" s="243">
        <v>0</v>
      </c>
      <c r="W18" s="243">
        <v>0</v>
      </c>
      <c r="X18" s="243">
        <v>0</v>
      </c>
      <c r="Y18" s="243">
        <v>0</v>
      </c>
      <c r="Z18" s="243">
        <v>0</v>
      </c>
      <c r="AA18" s="243">
        <v>0</v>
      </c>
      <c r="AB18" s="243">
        <v>0</v>
      </c>
      <c r="AC18" s="243">
        <v>0</v>
      </c>
      <c r="AD18" s="243">
        <v>1204.75</v>
      </c>
      <c r="AE18" s="243" t="s">
        <v>72</v>
      </c>
      <c r="AF18" s="243" t="s">
        <v>158</v>
      </c>
      <c r="AG18" s="243" t="s">
        <v>338</v>
      </c>
      <c r="AH18" s="243" t="s">
        <v>158</v>
      </c>
    </row>
    <row r="19" spans="1:34" ht="15">
      <c r="A19" s="243" t="s">
        <v>62</v>
      </c>
      <c r="B19" s="243" t="s">
        <v>151</v>
      </c>
      <c r="C19" s="243" t="s">
        <v>332</v>
      </c>
      <c r="D19" s="243" t="s">
        <v>354</v>
      </c>
      <c r="E19" s="243" t="s">
        <v>151</v>
      </c>
      <c r="F19" s="243">
        <v>2014</v>
      </c>
      <c r="G19" s="243" t="s">
        <v>334</v>
      </c>
      <c r="H19" s="243" t="s">
        <v>355</v>
      </c>
      <c r="I19" s="243" t="s">
        <v>336</v>
      </c>
      <c r="J19" s="243" t="s">
        <v>356</v>
      </c>
      <c r="K19" s="243"/>
      <c r="L19" s="243">
        <v>0</v>
      </c>
      <c r="M19" s="243">
        <v>0</v>
      </c>
      <c r="N19" s="243">
        <v>-1204.75</v>
      </c>
      <c r="O19" s="243">
        <v>0</v>
      </c>
      <c r="P19" s="243">
        <v>1204.75</v>
      </c>
      <c r="Q19" s="243" t="s">
        <v>71</v>
      </c>
      <c r="R19" s="243">
        <v>0</v>
      </c>
      <c r="S19" s="243">
        <v>0</v>
      </c>
      <c r="T19" s="243">
        <v>-1204.75</v>
      </c>
      <c r="U19" s="243">
        <v>0</v>
      </c>
      <c r="V19" s="243">
        <v>0</v>
      </c>
      <c r="W19" s="243">
        <v>0</v>
      </c>
      <c r="X19" s="243">
        <v>0</v>
      </c>
      <c r="Y19" s="243">
        <v>0</v>
      </c>
      <c r="Z19" s="243">
        <v>0</v>
      </c>
      <c r="AA19" s="243">
        <v>0</v>
      </c>
      <c r="AB19" s="243">
        <v>0</v>
      </c>
      <c r="AC19" s="243">
        <v>0</v>
      </c>
      <c r="AD19" s="243">
        <v>0</v>
      </c>
      <c r="AE19" s="243" t="s">
        <v>72</v>
      </c>
      <c r="AF19" s="243" t="s">
        <v>158</v>
      </c>
      <c r="AG19" s="243" t="s">
        <v>338</v>
      </c>
      <c r="AH19" s="243" t="s">
        <v>158</v>
      </c>
    </row>
    <row r="20" spans="1:34" ht="15">
      <c r="A20" s="243" t="s">
        <v>62</v>
      </c>
      <c r="B20" s="243" t="s">
        <v>151</v>
      </c>
      <c r="C20" s="243" t="s">
        <v>332</v>
      </c>
      <c r="D20" s="243" t="s">
        <v>357</v>
      </c>
      <c r="E20" s="243" t="s">
        <v>151</v>
      </c>
      <c r="F20" s="243">
        <v>2013</v>
      </c>
      <c r="G20" s="243" t="s">
        <v>334</v>
      </c>
      <c r="H20" s="243" t="s">
        <v>358</v>
      </c>
      <c r="I20" s="243" t="s">
        <v>336</v>
      </c>
      <c r="J20" s="243" t="s">
        <v>356</v>
      </c>
      <c r="K20" s="243"/>
      <c r="L20" s="243">
        <v>0</v>
      </c>
      <c r="M20" s="243">
        <v>0</v>
      </c>
      <c r="N20" s="243">
        <v>-1571.53</v>
      </c>
      <c r="O20" s="243">
        <v>0</v>
      </c>
      <c r="P20" s="243">
        <v>1571.53</v>
      </c>
      <c r="Q20" s="243" t="s">
        <v>71</v>
      </c>
      <c r="R20" s="243">
        <v>0</v>
      </c>
      <c r="S20" s="243">
        <v>0</v>
      </c>
      <c r="T20" s="243">
        <v>-311291.68</v>
      </c>
      <c r="U20" s="243">
        <v>0</v>
      </c>
      <c r="V20" s="243">
        <v>0</v>
      </c>
      <c r="W20" s="243">
        <v>0</v>
      </c>
      <c r="X20" s="243">
        <v>0</v>
      </c>
      <c r="Y20" s="243">
        <v>0</v>
      </c>
      <c r="Z20" s="243">
        <v>0</v>
      </c>
      <c r="AA20" s="243">
        <v>0</v>
      </c>
      <c r="AB20" s="243">
        <v>0</v>
      </c>
      <c r="AC20" s="243">
        <v>309720.15</v>
      </c>
      <c r="AD20" s="243">
        <v>0</v>
      </c>
      <c r="AE20" s="243" t="s">
        <v>72</v>
      </c>
      <c r="AF20" s="243" t="s">
        <v>158</v>
      </c>
      <c r="AG20" s="243" t="s">
        <v>338</v>
      </c>
      <c r="AH20" s="243" t="s">
        <v>158</v>
      </c>
    </row>
    <row r="21" spans="1:34" ht="15">
      <c r="A21" s="243" t="s">
        <v>62</v>
      </c>
      <c r="B21" s="243" t="s">
        <v>151</v>
      </c>
      <c r="C21" s="243" t="s">
        <v>332</v>
      </c>
      <c r="D21" s="243" t="s">
        <v>357</v>
      </c>
      <c r="E21" s="243" t="s">
        <v>151</v>
      </c>
      <c r="F21" s="243">
        <v>2014</v>
      </c>
      <c r="G21" s="243" t="s">
        <v>334</v>
      </c>
      <c r="H21" s="243" t="s">
        <v>358</v>
      </c>
      <c r="I21" s="243" t="s">
        <v>336</v>
      </c>
      <c r="J21" s="243" t="s">
        <v>356</v>
      </c>
      <c r="K21" s="243"/>
      <c r="L21" s="243">
        <v>0</v>
      </c>
      <c r="M21" s="243">
        <v>0</v>
      </c>
      <c r="N21" s="243">
        <v>-309720.35000000003</v>
      </c>
      <c r="O21" s="243">
        <v>0</v>
      </c>
      <c r="P21" s="243">
        <v>309720.35000000003</v>
      </c>
      <c r="Q21" s="243" t="s">
        <v>71</v>
      </c>
      <c r="R21" s="243">
        <v>0</v>
      </c>
      <c r="S21" s="243">
        <v>0</v>
      </c>
      <c r="T21" s="243">
        <v>0</v>
      </c>
      <c r="U21" s="243">
        <v>0</v>
      </c>
      <c r="V21" s="243">
        <v>-309720.35000000003</v>
      </c>
      <c r="W21" s="243">
        <v>0</v>
      </c>
      <c r="X21" s="243">
        <v>0</v>
      </c>
      <c r="Y21" s="243">
        <v>0</v>
      </c>
      <c r="Z21" s="243">
        <v>0</v>
      </c>
      <c r="AA21" s="243">
        <v>0</v>
      </c>
      <c r="AB21" s="243">
        <v>0</v>
      </c>
      <c r="AC21" s="243">
        <v>0</v>
      </c>
      <c r="AD21" s="243">
        <v>0</v>
      </c>
      <c r="AE21" s="243" t="s">
        <v>72</v>
      </c>
      <c r="AF21" s="243" t="s">
        <v>158</v>
      </c>
      <c r="AG21" s="243" t="s">
        <v>338</v>
      </c>
      <c r="AH21" s="243" t="s">
        <v>158</v>
      </c>
    </row>
    <row r="22" spans="1:34" ht="15">
      <c r="A22" s="243" t="s">
        <v>62</v>
      </c>
      <c r="B22" s="243" t="s">
        <v>151</v>
      </c>
      <c r="C22" s="243" t="s">
        <v>332</v>
      </c>
      <c r="D22" s="243" t="s">
        <v>359</v>
      </c>
      <c r="E22" s="243" t="s">
        <v>151</v>
      </c>
      <c r="F22" s="243">
        <v>2013</v>
      </c>
      <c r="G22" s="243" t="s">
        <v>334</v>
      </c>
      <c r="H22" s="243" t="s">
        <v>360</v>
      </c>
      <c r="I22" s="243" t="s">
        <v>336</v>
      </c>
      <c r="J22" s="243" t="s">
        <v>361</v>
      </c>
      <c r="K22" s="243"/>
      <c r="L22" s="243">
        <v>0</v>
      </c>
      <c r="M22" s="243">
        <v>0</v>
      </c>
      <c r="N22" s="243">
        <v>-303434</v>
      </c>
      <c r="O22" s="243">
        <v>0</v>
      </c>
      <c r="P22" s="243">
        <v>303434</v>
      </c>
      <c r="Q22" s="243" t="s">
        <v>71</v>
      </c>
      <c r="R22" s="243">
        <v>0</v>
      </c>
      <c r="S22" s="243">
        <v>0</v>
      </c>
      <c r="T22" s="243">
        <v>0</v>
      </c>
      <c r="U22" s="243">
        <v>0</v>
      </c>
      <c r="V22" s="243">
        <v>0</v>
      </c>
      <c r="W22" s="243">
        <v>0</v>
      </c>
      <c r="X22" s="243">
        <v>0</v>
      </c>
      <c r="Y22" s="243">
        <v>0</v>
      </c>
      <c r="Z22" s="243">
        <v>0</v>
      </c>
      <c r="AA22" s="243">
        <v>0</v>
      </c>
      <c r="AB22" s="243">
        <v>0</v>
      </c>
      <c r="AC22" s="243">
        <v>-303434</v>
      </c>
      <c r="AD22" s="243">
        <v>0</v>
      </c>
      <c r="AE22" s="243" t="s">
        <v>72</v>
      </c>
      <c r="AF22" s="243" t="s">
        <v>158</v>
      </c>
      <c r="AG22" s="243" t="s">
        <v>338</v>
      </c>
      <c r="AH22" s="243" t="s">
        <v>158</v>
      </c>
    </row>
    <row r="23" spans="1:34" ht="15">
      <c r="A23" s="243" t="s">
        <v>62</v>
      </c>
      <c r="B23" s="243" t="s">
        <v>151</v>
      </c>
      <c r="C23" s="243" t="s">
        <v>332</v>
      </c>
      <c r="D23" s="243" t="s">
        <v>359</v>
      </c>
      <c r="E23" s="243" t="s">
        <v>151</v>
      </c>
      <c r="F23" s="243">
        <v>2014</v>
      </c>
      <c r="G23" s="243" t="s">
        <v>334</v>
      </c>
      <c r="H23" s="243" t="s">
        <v>360</v>
      </c>
      <c r="I23" s="243" t="s">
        <v>336</v>
      </c>
      <c r="J23" s="243" t="s">
        <v>361</v>
      </c>
      <c r="K23" s="243"/>
      <c r="L23" s="243">
        <v>0</v>
      </c>
      <c r="M23" s="243">
        <v>0</v>
      </c>
      <c r="N23" s="243">
        <v>0</v>
      </c>
      <c r="O23" s="243">
        <v>0</v>
      </c>
      <c r="P23" s="243">
        <v>0</v>
      </c>
      <c r="Q23" s="243" t="s">
        <v>71</v>
      </c>
      <c r="R23" s="243">
        <v>0</v>
      </c>
      <c r="S23" s="243">
        <v>0</v>
      </c>
      <c r="T23" s="243">
        <v>0</v>
      </c>
      <c r="U23" s="243">
        <v>0</v>
      </c>
      <c r="V23" s="243">
        <v>0</v>
      </c>
      <c r="W23" s="243">
        <v>0</v>
      </c>
      <c r="X23" s="243">
        <v>0</v>
      </c>
      <c r="Y23" s="243">
        <v>0</v>
      </c>
      <c r="Z23" s="243">
        <v>0</v>
      </c>
      <c r="AA23" s="243">
        <v>0</v>
      </c>
      <c r="AB23" s="243">
        <v>0</v>
      </c>
      <c r="AC23" s="243">
        <v>0</v>
      </c>
      <c r="AD23" s="243">
        <v>0</v>
      </c>
      <c r="AE23" s="243" t="s">
        <v>72</v>
      </c>
      <c r="AF23" s="243" t="s">
        <v>158</v>
      </c>
      <c r="AG23" s="243" t="s">
        <v>338</v>
      </c>
      <c r="AH23" s="243" t="s">
        <v>158</v>
      </c>
    </row>
    <row r="24" spans="1:34" ht="15">
      <c r="A24" s="243" t="s">
        <v>62</v>
      </c>
      <c r="B24" s="243" t="s">
        <v>151</v>
      </c>
      <c r="C24" s="243" t="s">
        <v>332</v>
      </c>
      <c r="D24" s="243" t="s">
        <v>362</v>
      </c>
      <c r="E24" s="243" t="s">
        <v>151</v>
      </c>
      <c r="F24" s="243">
        <v>2013</v>
      </c>
      <c r="G24" s="243" t="s">
        <v>334</v>
      </c>
      <c r="H24" s="243" t="s">
        <v>363</v>
      </c>
      <c r="I24" s="243" t="s">
        <v>364</v>
      </c>
      <c r="J24" s="243" t="s">
        <v>365</v>
      </c>
      <c r="K24" s="243"/>
      <c r="L24" s="243">
        <v>0</v>
      </c>
      <c r="M24" s="243">
        <v>0</v>
      </c>
      <c r="N24" s="243">
        <v>122541.1</v>
      </c>
      <c r="O24" s="243">
        <v>0</v>
      </c>
      <c r="P24" s="243">
        <v>-122541.1</v>
      </c>
      <c r="Q24" s="243" t="s">
        <v>71</v>
      </c>
      <c r="R24" s="243">
        <v>0</v>
      </c>
      <c r="S24" s="243">
        <v>0</v>
      </c>
      <c r="T24" s="243">
        <v>122541.1</v>
      </c>
      <c r="U24" s="243">
        <v>0</v>
      </c>
      <c r="V24" s="243">
        <v>0</v>
      </c>
      <c r="W24" s="243">
        <v>0</v>
      </c>
      <c r="X24" s="243">
        <v>0</v>
      </c>
      <c r="Y24" s="243">
        <v>0</v>
      </c>
      <c r="Z24" s="243">
        <v>0</v>
      </c>
      <c r="AA24" s="243">
        <v>0</v>
      </c>
      <c r="AB24" s="243">
        <v>0</v>
      </c>
      <c r="AC24" s="243">
        <v>0</v>
      </c>
      <c r="AD24" s="243">
        <v>0</v>
      </c>
      <c r="AE24" s="243" t="s">
        <v>72</v>
      </c>
      <c r="AF24" s="243" t="s">
        <v>158</v>
      </c>
      <c r="AG24" s="243" t="s">
        <v>338</v>
      </c>
      <c r="AH24" s="243" t="s">
        <v>158</v>
      </c>
    </row>
    <row r="25" spans="1:34" ht="15">
      <c r="A25" s="243" t="s">
        <v>62</v>
      </c>
      <c r="B25" s="243" t="s">
        <v>151</v>
      </c>
      <c r="C25" s="243" t="s">
        <v>332</v>
      </c>
      <c r="D25" s="243" t="s">
        <v>362</v>
      </c>
      <c r="E25" s="243" t="s">
        <v>151</v>
      </c>
      <c r="F25" s="243">
        <v>2014</v>
      </c>
      <c r="G25" s="243" t="s">
        <v>334</v>
      </c>
      <c r="H25" s="243" t="s">
        <v>363</v>
      </c>
      <c r="I25" s="243" t="s">
        <v>364</v>
      </c>
      <c r="J25" s="243" t="s">
        <v>365</v>
      </c>
      <c r="K25" s="243"/>
      <c r="L25" s="243">
        <v>0</v>
      </c>
      <c r="M25" s="243">
        <v>0</v>
      </c>
      <c r="N25" s="243">
        <v>0</v>
      </c>
      <c r="O25" s="243">
        <v>0</v>
      </c>
      <c r="P25" s="243">
        <v>0</v>
      </c>
      <c r="Q25" s="243" t="s">
        <v>71</v>
      </c>
      <c r="R25" s="243">
        <v>0</v>
      </c>
      <c r="S25" s="243">
        <v>0</v>
      </c>
      <c r="T25" s="243">
        <v>0</v>
      </c>
      <c r="U25" s="243">
        <v>0</v>
      </c>
      <c r="V25" s="243">
        <v>0</v>
      </c>
      <c r="W25" s="243">
        <v>0</v>
      </c>
      <c r="X25" s="243">
        <v>0</v>
      </c>
      <c r="Y25" s="243">
        <v>0</v>
      </c>
      <c r="Z25" s="243">
        <v>0</v>
      </c>
      <c r="AA25" s="243">
        <v>0</v>
      </c>
      <c r="AB25" s="243">
        <v>0</v>
      </c>
      <c r="AC25" s="243">
        <v>0</v>
      </c>
      <c r="AD25" s="243">
        <v>0</v>
      </c>
      <c r="AE25" s="243" t="s">
        <v>72</v>
      </c>
      <c r="AF25" s="243" t="s">
        <v>158</v>
      </c>
      <c r="AG25" s="243" t="s">
        <v>338</v>
      </c>
      <c r="AH25" s="243" t="s">
        <v>158</v>
      </c>
    </row>
    <row r="26" spans="1:34" ht="15">
      <c r="A26" s="243" t="s">
        <v>62</v>
      </c>
      <c r="B26" s="243" t="s">
        <v>151</v>
      </c>
      <c r="C26" s="243" t="s">
        <v>332</v>
      </c>
      <c r="D26" s="243" t="s">
        <v>366</v>
      </c>
      <c r="E26" s="243" t="s">
        <v>151</v>
      </c>
      <c r="F26" s="243">
        <v>2013</v>
      </c>
      <c r="G26" s="243" t="s">
        <v>334</v>
      </c>
      <c r="H26" s="243" t="s">
        <v>367</v>
      </c>
      <c r="I26" s="243" t="s">
        <v>364</v>
      </c>
      <c r="J26" s="243" t="s">
        <v>365</v>
      </c>
      <c r="K26" s="243"/>
      <c r="L26" s="243">
        <v>0</v>
      </c>
      <c r="M26" s="243">
        <v>0</v>
      </c>
      <c r="N26" s="243">
        <v>-7488.59</v>
      </c>
      <c r="O26" s="243">
        <v>0</v>
      </c>
      <c r="P26" s="243">
        <v>7488.59</v>
      </c>
      <c r="Q26" s="243" t="s">
        <v>71</v>
      </c>
      <c r="R26" s="243">
        <v>0</v>
      </c>
      <c r="S26" s="243">
        <v>0</v>
      </c>
      <c r="T26" s="243">
        <v>-1361.58</v>
      </c>
      <c r="U26" s="243">
        <v>-680.79</v>
      </c>
      <c r="V26" s="243">
        <v>-680.79</v>
      </c>
      <c r="W26" s="243">
        <v>-680.79</v>
      </c>
      <c r="X26" s="243">
        <v>-680.79</v>
      </c>
      <c r="Y26" s="243">
        <v>-680.79</v>
      </c>
      <c r="Z26" s="243">
        <v>-680.79</v>
      </c>
      <c r="AA26" s="243">
        <v>-680.79</v>
      </c>
      <c r="AB26" s="243">
        <v>-680.79</v>
      </c>
      <c r="AC26" s="243">
        <v>-680.69</v>
      </c>
      <c r="AD26" s="243">
        <v>0</v>
      </c>
      <c r="AE26" s="243" t="s">
        <v>72</v>
      </c>
      <c r="AF26" s="243" t="s">
        <v>158</v>
      </c>
      <c r="AG26" s="243" t="s">
        <v>338</v>
      </c>
      <c r="AH26" s="243" t="s">
        <v>158</v>
      </c>
    </row>
    <row r="27" spans="1:34" ht="15">
      <c r="A27" s="243" t="s">
        <v>62</v>
      </c>
      <c r="B27" s="243" t="s">
        <v>151</v>
      </c>
      <c r="C27" s="243" t="s">
        <v>332</v>
      </c>
      <c r="D27" s="243" t="s">
        <v>366</v>
      </c>
      <c r="E27" s="243" t="s">
        <v>151</v>
      </c>
      <c r="F27" s="243">
        <v>2014</v>
      </c>
      <c r="G27" s="243" t="s">
        <v>334</v>
      </c>
      <c r="H27" s="243" t="s">
        <v>367</v>
      </c>
      <c r="I27" s="243" t="s">
        <v>364</v>
      </c>
      <c r="J27" s="243" t="s">
        <v>365</v>
      </c>
      <c r="K27" s="243"/>
      <c r="L27" s="243">
        <v>0</v>
      </c>
      <c r="M27" s="243">
        <v>0</v>
      </c>
      <c r="N27" s="243">
        <v>-3403.9500000000003</v>
      </c>
      <c r="O27" s="243">
        <v>0</v>
      </c>
      <c r="P27" s="243">
        <v>3403.9500000000003</v>
      </c>
      <c r="Q27" s="243" t="s">
        <v>71</v>
      </c>
      <c r="R27" s="243">
        <v>-680.79</v>
      </c>
      <c r="S27" s="243">
        <v>-680.79</v>
      </c>
      <c r="T27" s="243">
        <v>-680.79</v>
      </c>
      <c r="U27" s="243">
        <v>-680.79</v>
      </c>
      <c r="V27" s="243">
        <v>-680.79</v>
      </c>
      <c r="W27" s="243">
        <v>0</v>
      </c>
      <c r="X27" s="243">
        <v>0</v>
      </c>
      <c r="Y27" s="243">
        <v>0</v>
      </c>
      <c r="Z27" s="243">
        <v>0</v>
      </c>
      <c r="AA27" s="243">
        <v>0</v>
      </c>
      <c r="AB27" s="243">
        <v>0</v>
      </c>
      <c r="AC27" s="243">
        <v>0</v>
      </c>
      <c r="AD27" s="243">
        <v>0</v>
      </c>
      <c r="AE27" s="243" t="s">
        <v>72</v>
      </c>
      <c r="AF27" s="243" t="s">
        <v>158</v>
      </c>
      <c r="AG27" s="243" t="s">
        <v>338</v>
      </c>
      <c r="AH27" s="243" t="s">
        <v>158</v>
      </c>
    </row>
    <row r="28" spans="1:34" ht="15">
      <c r="A28" s="243" t="s">
        <v>62</v>
      </c>
      <c r="B28" s="243" t="s">
        <v>151</v>
      </c>
      <c r="C28" s="243" t="s">
        <v>332</v>
      </c>
      <c r="D28" s="243" t="s">
        <v>368</v>
      </c>
      <c r="E28" s="243" t="s">
        <v>151</v>
      </c>
      <c r="F28" s="243">
        <v>2013</v>
      </c>
      <c r="G28" s="243" t="s">
        <v>334</v>
      </c>
      <c r="H28" s="243" t="s">
        <v>369</v>
      </c>
      <c r="I28" s="243" t="s">
        <v>364</v>
      </c>
      <c r="J28" s="243" t="s">
        <v>365</v>
      </c>
      <c r="K28" s="243"/>
      <c r="L28" s="243">
        <v>0</v>
      </c>
      <c r="M28" s="243">
        <v>0</v>
      </c>
      <c r="N28" s="243">
        <v>0</v>
      </c>
      <c r="O28" s="243">
        <v>0</v>
      </c>
      <c r="P28" s="243">
        <v>0</v>
      </c>
      <c r="Q28" s="243" t="s">
        <v>71</v>
      </c>
      <c r="R28" s="243">
        <v>0</v>
      </c>
      <c r="S28" s="243">
        <v>0</v>
      </c>
      <c r="T28" s="243">
        <v>-122541.1</v>
      </c>
      <c r="U28" s="243">
        <v>0</v>
      </c>
      <c r="V28" s="243">
        <v>0</v>
      </c>
      <c r="W28" s="243">
        <v>0</v>
      </c>
      <c r="X28" s="243">
        <v>0</v>
      </c>
      <c r="Y28" s="243">
        <v>0</v>
      </c>
      <c r="Z28" s="243">
        <v>0</v>
      </c>
      <c r="AA28" s="243">
        <v>0</v>
      </c>
      <c r="AB28" s="243">
        <v>0</v>
      </c>
      <c r="AC28" s="243">
        <v>0</v>
      </c>
      <c r="AD28" s="243">
        <v>122541.1</v>
      </c>
      <c r="AE28" s="243" t="s">
        <v>72</v>
      </c>
      <c r="AF28" s="243" t="s">
        <v>158</v>
      </c>
      <c r="AG28" s="243" t="s">
        <v>338</v>
      </c>
      <c r="AH28" s="243" t="s">
        <v>158</v>
      </c>
    </row>
    <row r="29" spans="1:34" ht="15">
      <c r="A29" s="243" t="s">
        <v>62</v>
      </c>
      <c r="B29" s="243" t="s">
        <v>151</v>
      </c>
      <c r="C29" s="243" t="s">
        <v>332</v>
      </c>
      <c r="D29" s="243" t="s">
        <v>368</v>
      </c>
      <c r="E29" s="243" t="s">
        <v>151</v>
      </c>
      <c r="F29" s="243">
        <v>2014</v>
      </c>
      <c r="G29" s="243" t="s">
        <v>334</v>
      </c>
      <c r="H29" s="243" t="s">
        <v>369</v>
      </c>
      <c r="I29" s="243" t="s">
        <v>364</v>
      </c>
      <c r="J29" s="243" t="s">
        <v>365</v>
      </c>
      <c r="K29" s="243"/>
      <c r="L29" s="243">
        <v>0</v>
      </c>
      <c r="M29" s="243">
        <v>0</v>
      </c>
      <c r="N29" s="243">
        <v>0</v>
      </c>
      <c r="O29" s="243">
        <v>0</v>
      </c>
      <c r="P29" s="243">
        <v>0</v>
      </c>
      <c r="Q29" s="243" t="s">
        <v>71</v>
      </c>
      <c r="R29" s="243">
        <v>0</v>
      </c>
      <c r="S29" s="243">
        <v>0</v>
      </c>
      <c r="T29" s="243">
        <v>0</v>
      </c>
      <c r="U29" s="243">
        <v>0</v>
      </c>
      <c r="V29" s="243">
        <v>0</v>
      </c>
      <c r="W29" s="243">
        <v>0</v>
      </c>
      <c r="X29" s="243">
        <v>0</v>
      </c>
      <c r="Y29" s="243">
        <v>0</v>
      </c>
      <c r="Z29" s="243">
        <v>0</v>
      </c>
      <c r="AA29" s="243">
        <v>0</v>
      </c>
      <c r="AB29" s="243">
        <v>0</v>
      </c>
      <c r="AC29" s="243">
        <v>0</v>
      </c>
      <c r="AD29" s="243">
        <v>0</v>
      </c>
      <c r="AE29" s="243" t="s">
        <v>72</v>
      </c>
      <c r="AF29" s="243" t="s">
        <v>158</v>
      </c>
      <c r="AG29" s="243" t="s">
        <v>338</v>
      </c>
      <c r="AH29" s="243" t="s">
        <v>158</v>
      </c>
    </row>
    <row r="30" spans="1:34" ht="15">
      <c r="A30" s="243" t="s">
        <v>62</v>
      </c>
      <c r="B30" s="243" t="s">
        <v>151</v>
      </c>
      <c r="C30" s="243" t="s">
        <v>332</v>
      </c>
      <c r="D30" s="243" t="s">
        <v>370</v>
      </c>
      <c r="E30" s="243" t="s">
        <v>151</v>
      </c>
      <c r="F30" s="243">
        <v>2013</v>
      </c>
      <c r="G30" s="243" t="s">
        <v>334</v>
      </c>
      <c r="H30" s="243" t="s">
        <v>371</v>
      </c>
      <c r="I30" s="243" t="s">
        <v>336</v>
      </c>
      <c r="J30" s="243" t="s">
        <v>372</v>
      </c>
      <c r="K30" s="243"/>
      <c r="L30" s="243">
        <v>0</v>
      </c>
      <c r="M30" s="243">
        <v>0</v>
      </c>
      <c r="N30" s="243">
        <v>0</v>
      </c>
      <c r="O30" s="243">
        <v>0</v>
      </c>
      <c r="P30" s="243">
        <v>0</v>
      </c>
      <c r="Q30" s="243" t="s">
        <v>71</v>
      </c>
      <c r="R30" s="243">
        <v>0</v>
      </c>
      <c r="S30" s="243">
        <v>0</v>
      </c>
      <c r="T30" s="243">
        <v>0</v>
      </c>
      <c r="U30" s="243">
        <v>0</v>
      </c>
      <c r="V30" s="243">
        <v>0</v>
      </c>
      <c r="W30" s="243">
        <v>0</v>
      </c>
      <c r="X30" s="243">
        <v>0</v>
      </c>
      <c r="Y30" s="243">
        <v>0</v>
      </c>
      <c r="Z30" s="243">
        <v>0</v>
      </c>
      <c r="AA30" s="243">
        <v>0</v>
      </c>
      <c r="AB30" s="243">
        <v>0</v>
      </c>
      <c r="AC30" s="243">
        <v>0</v>
      </c>
      <c r="AD30" s="243">
        <v>0</v>
      </c>
      <c r="AE30" s="243" t="s">
        <v>72</v>
      </c>
      <c r="AF30" s="243" t="s">
        <v>158</v>
      </c>
      <c r="AG30" s="243" t="s">
        <v>338</v>
      </c>
      <c r="AH30" s="243" t="s">
        <v>158</v>
      </c>
    </row>
    <row r="31" spans="1:34" ht="15">
      <c r="A31" s="243" t="s">
        <v>62</v>
      </c>
      <c r="B31" s="243" t="s">
        <v>151</v>
      </c>
      <c r="C31" s="243" t="s">
        <v>332</v>
      </c>
      <c r="D31" s="243" t="s">
        <v>370</v>
      </c>
      <c r="E31" s="243" t="s">
        <v>151</v>
      </c>
      <c r="F31" s="243">
        <v>2014</v>
      </c>
      <c r="G31" s="243" t="s">
        <v>334</v>
      </c>
      <c r="H31" s="243" t="s">
        <v>371</v>
      </c>
      <c r="I31" s="243" t="s">
        <v>336</v>
      </c>
      <c r="J31" s="243" t="s">
        <v>372</v>
      </c>
      <c r="K31" s="243"/>
      <c r="L31" s="243">
        <v>0</v>
      </c>
      <c r="M31" s="243">
        <v>0</v>
      </c>
      <c r="N31" s="243">
        <v>0</v>
      </c>
      <c r="O31" s="243">
        <v>0</v>
      </c>
      <c r="P31" s="243">
        <v>0</v>
      </c>
      <c r="Q31" s="243" t="s">
        <v>71</v>
      </c>
      <c r="R31" s="243">
        <v>0</v>
      </c>
      <c r="S31" s="243">
        <v>0</v>
      </c>
      <c r="T31" s="243">
        <v>0</v>
      </c>
      <c r="U31" s="243">
        <v>0</v>
      </c>
      <c r="V31" s="243">
        <v>0</v>
      </c>
      <c r="W31" s="243">
        <v>0</v>
      </c>
      <c r="X31" s="243">
        <v>0</v>
      </c>
      <c r="Y31" s="243">
        <v>0</v>
      </c>
      <c r="Z31" s="243">
        <v>0</v>
      </c>
      <c r="AA31" s="243">
        <v>0</v>
      </c>
      <c r="AB31" s="243">
        <v>0</v>
      </c>
      <c r="AC31" s="243">
        <v>0</v>
      </c>
      <c r="AD31" s="243">
        <v>0</v>
      </c>
      <c r="AE31" s="243" t="s">
        <v>72</v>
      </c>
      <c r="AF31" s="243" t="s">
        <v>158</v>
      </c>
      <c r="AG31" s="243" t="s">
        <v>338</v>
      </c>
      <c r="AH31" s="243" t="s">
        <v>158</v>
      </c>
    </row>
    <row r="32" spans="1:34" ht="15">
      <c r="A32" s="243" t="s">
        <v>62</v>
      </c>
      <c r="B32" s="243" t="s">
        <v>151</v>
      </c>
      <c r="C32" s="243" t="s">
        <v>332</v>
      </c>
      <c r="D32" s="243" t="s">
        <v>373</v>
      </c>
      <c r="E32" s="243" t="s">
        <v>151</v>
      </c>
      <c r="F32" s="243">
        <v>2013</v>
      </c>
      <c r="G32" s="243" t="s">
        <v>374</v>
      </c>
      <c r="H32" s="243" t="s">
        <v>375</v>
      </c>
      <c r="I32" s="243" t="s">
        <v>376</v>
      </c>
      <c r="J32" s="243" t="s">
        <v>377</v>
      </c>
      <c r="K32" s="243"/>
      <c r="L32" s="243">
        <v>0</v>
      </c>
      <c r="M32" s="243">
        <v>0</v>
      </c>
      <c r="N32" s="243">
        <v>31278.48</v>
      </c>
      <c r="O32" s="243">
        <v>0</v>
      </c>
      <c r="P32" s="243">
        <v>-31278.48</v>
      </c>
      <c r="Q32" s="243" t="s">
        <v>71</v>
      </c>
      <c r="R32" s="243">
        <v>31278.48</v>
      </c>
      <c r="S32" s="243">
        <v>0</v>
      </c>
      <c r="T32" s="243">
        <v>0</v>
      </c>
      <c r="U32" s="243">
        <v>0</v>
      </c>
      <c r="V32" s="243">
        <v>0</v>
      </c>
      <c r="W32" s="243">
        <v>0</v>
      </c>
      <c r="X32" s="243">
        <v>0</v>
      </c>
      <c r="Y32" s="243">
        <v>0</v>
      </c>
      <c r="Z32" s="243">
        <v>0</v>
      </c>
      <c r="AA32" s="243">
        <v>-47.08</v>
      </c>
      <c r="AB32" s="243">
        <v>-34651.5</v>
      </c>
      <c r="AC32" s="243">
        <v>34698.58</v>
      </c>
      <c r="AD32" s="243">
        <v>0</v>
      </c>
      <c r="AE32" s="243" t="s">
        <v>72</v>
      </c>
      <c r="AF32" s="243" t="s">
        <v>158</v>
      </c>
      <c r="AG32" s="243" t="s">
        <v>338</v>
      </c>
      <c r="AH32" s="243" t="s">
        <v>158</v>
      </c>
    </row>
    <row r="33" spans="1:34" ht="15">
      <c r="A33" s="243" t="s">
        <v>62</v>
      </c>
      <c r="B33" s="243" t="s">
        <v>151</v>
      </c>
      <c r="C33" s="243" t="s">
        <v>332</v>
      </c>
      <c r="D33" s="243" t="s">
        <v>373</v>
      </c>
      <c r="E33" s="243" t="s">
        <v>151</v>
      </c>
      <c r="F33" s="243">
        <v>2014</v>
      </c>
      <c r="G33" s="243" t="s">
        <v>374</v>
      </c>
      <c r="H33" s="243" t="s">
        <v>375</v>
      </c>
      <c r="I33" s="243" t="s">
        <v>376</v>
      </c>
      <c r="J33" s="243" t="s">
        <v>377</v>
      </c>
      <c r="K33" s="243"/>
      <c r="L33" s="243">
        <v>0</v>
      </c>
      <c r="M33" s="243">
        <v>0</v>
      </c>
      <c r="N33" s="243">
        <v>0</v>
      </c>
      <c r="O33" s="243">
        <v>0</v>
      </c>
      <c r="P33" s="243">
        <v>0</v>
      </c>
      <c r="Q33" s="243" t="s">
        <v>71</v>
      </c>
      <c r="R33" s="243">
        <v>0</v>
      </c>
      <c r="S33" s="243">
        <v>0</v>
      </c>
      <c r="T33" s="243">
        <v>0</v>
      </c>
      <c r="U33" s="243">
        <v>-4270.5</v>
      </c>
      <c r="V33" s="243">
        <v>4270.5</v>
      </c>
      <c r="W33" s="243">
        <v>0</v>
      </c>
      <c r="X33" s="243">
        <v>0</v>
      </c>
      <c r="Y33" s="243">
        <v>0</v>
      </c>
      <c r="Z33" s="243">
        <v>0</v>
      </c>
      <c r="AA33" s="243">
        <v>0</v>
      </c>
      <c r="AB33" s="243">
        <v>0</v>
      </c>
      <c r="AC33" s="243">
        <v>0</v>
      </c>
      <c r="AD33" s="243">
        <v>0</v>
      </c>
      <c r="AE33" s="243" t="s">
        <v>72</v>
      </c>
      <c r="AF33" s="243" t="s">
        <v>158</v>
      </c>
      <c r="AG33" s="243" t="s">
        <v>338</v>
      </c>
      <c r="AH33" s="243" t="s">
        <v>158</v>
      </c>
    </row>
    <row r="34" spans="1:34" ht="15">
      <c r="A34" s="243" t="s">
        <v>62</v>
      </c>
      <c r="B34" s="243" t="s">
        <v>151</v>
      </c>
      <c r="C34" s="243" t="s">
        <v>332</v>
      </c>
      <c r="D34" s="243" t="s">
        <v>378</v>
      </c>
      <c r="E34" s="243" t="s">
        <v>151</v>
      </c>
      <c r="F34" s="243">
        <v>2013</v>
      </c>
      <c r="G34" s="243" t="s">
        <v>374</v>
      </c>
      <c r="H34" s="243" t="s">
        <v>379</v>
      </c>
      <c r="I34" s="243" t="s">
        <v>376</v>
      </c>
      <c r="J34" s="243" t="s">
        <v>377</v>
      </c>
      <c r="K34" s="243"/>
      <c r="L34" s="243">
        <v>0</v>
      </c>
      <c r="M34" s="243">
        <v>0</v>
      </c>
      <c r="N34" s="243">
        <v>0</v>
      </c>
      <c r="O34" s="243">
        <v>0</v>
      </c>
      <c r="P34" s="243">
        <v>0</v>
      </c>
      <c r="Q34" s="243" t="s">
        <v>71</v>
      </c>
      <c r="R34" s="243">
        <v>-3178.48</v>
      </c>
      <c r="S34" s="243">
        <v>-142576.18</v>
      </c>
      <c r="T34" s="243">
        <v>134028</v>
      </c>
      <c r="U34" s="243">
        <v>11726.66</v>
      </c>
      <c r="V34" s="243">
        <v>0</v>
      </c>
      <c r="W34" s="243">
        <v>0</v>
      </c>
      <c r="X34" s="243">
        <v>-22595.53</v>
      </c>
      <c r="Y34" s="243">
        <v>22595.53</v>
      </c>
      <c r="Z34" s="243">
        <v>-199509</v>
      </c>
      <c r="AA34" s="243">
        <v>199237.22</v>
      </c>
      <c r="AB34" s="243">
        <v>271.78000000000003</v>
      </c>
      <c r="AC34" s="243">
        <v>0</v>
      </c>
      <c r="AD34" s="243">
        <v>0</v>
      </c>
      <c r="AE34" s="243" t="s">
        <v>72</v>
      </c>
      <c r="AF34" s="243" t="s">
        <v>158</v>
      </c>
      <c r="AG34" s="243" t="s">
        <v>338</v>
      </c>
      <c r="AH34" s="243" t="s">
        <v>158</v>
      </c>
    </row>
    <row r="35" spans="1:34" ht="15">
      <c r="A35" s="243" t="s">
        <v>62</v>
      </c>
      <c r="B35" s="243" t="s">
        <v>151</v>
      </c>
      <c r="C35" s="243" t="s">
        <v>332</v>
      </c>
      <c r="D35" s="243" t="s">
        <v>378</v>
      </c>
      <c r="E35" s="243" t="s">
        <v>151</v>
      </c>
      <c r="F35" s="243">
        <v>2014</v>
      </c>
      <c r="G35" s="243" t="s">
        <v>374</v>
      </c>
      <c r="H35" s="243" t="s">
        <v>379</v>
      </c>
      <c r="I35" s="243" t="s">
        <v>376</v>
      </c>
      <c r="J35" s="243" t="s">
        <v>377</v>
      </c>
      <c r="K35" s="243"/>
      <c r="L35" s="243">
        <v>0</v>
      </c>
      <c r="M35" s="243">
        <v>0</v>
      </c>
      <c r="N35" s="243">
        <v>0</v>
      </c>
      <c r="O35" s="243">
        <v>0</v>
      </c>
      <c r="P35" s="243">
        <v>0</v>
      </c>
      <c r="Q35" s="243" t="s">
        <v>71</v>
      </c>
      <c r="R35" s="243">
        <v>0</v>
      </c>
      <c r="S35" s="243">
        <v>0</v>
      </c>
      <c r="T35" s="243">
        <v>0</v>
      </c>
      <c r="U35" s="243">
        <v>-2290</v>
      </c>
      <c r="V35" s="243">
        <v>763.44</v>
      </c>
      <c r="W35" s="243">
        <v>941.5600000000001</v>
      </c>
      <c r="X35" s="243">
        <v>585</v>
      </c>
      <c r="Y35" s="243">
        <v>0</v>
      </c>
      <c r="Z35" s="243">
        <v>0</v>
      </c>
      <c r="AA35" s="243">
        <v>0</v>
      </c>
      <c r="AB35" s="243">
        <v>0</v>
      </c>
      <c r="AC35" s="243">
        <v>0</v>
      </c>
      <c r="AD35" s="243">
        <v>0</v>
      </c>
      <c r="AE35" s="243" t="s">
        <v>72</v>
      </c>
      <c r="AF35" s="243" t="s">
        <v>158</v>
      </c>
      <c r="AG35" s="243" t="s">
        <v>338</v>
      </c>
      <c r="AH35" s="243" t="s">
        <v>158</v>
      </c>
    </row>
    <row r="36" spans="1:34" ht="15">
      <c r="A36" s="243" t="s">
        <v>62</v>
      </c>
      <c r="B36" s="243" t="s">
        <v>151</v>
      </c>
      <c r="C36" s="243" t="s">
        <v>332</v>
      </c>
      <c r="D36" s="243" t="s">
        <v>380</v>
      </c>
      <c r="E36" s="243" t="s">
        <v>151</v>
      </c>
      <c r="F36" s="243">
        <v>2013</v>
      </c>
      <c r="G36" s="243" t="s">
        <v>374</v>
      </c>
      <c r="H36" s="243" t="s">
        <v>381</v>
      </c>
      <c r="I36" s="243" t="s">
        <v>376</v>
      </c>
      <c r="J36" s="243" t="s">
        <v>377</v>
      </c>
      <c r="K36" s="243"/>
      <c r="L36" s="243">
        <v>0</v>
      </c>
      <c r="M36" s="243">
        <v>0</v>
      </c>
      <c r="N36" s="243">
        <v>0</v>
      </c>
      <c r="O36" s="243">
        <v>0</v>
      </c>
      <c r="P36" s="243">
        <v>0</v>
      </c>
      <c r="Q36" s="243" t="s">
        <v>71</v>
      </c>
      <c r="R36" s="243">
        <v>0</v>
      </c>
      <c r="S36" s="243">
        <v>0</v>
      </c>
      <c r="T36" s="243">
        <v>0</v>
      </c>
      <c r="U36" s="243">
        <v>0</v>
      </c>
      <c r="V36" s="243">
        <v>0</v>
      </c>
      <c r="W36" s="243">
        <v>0</v>
      </c>
      <c r="X36" s="243">
        <v>0</v>
      </c>
      <c r="Y36" s="243">
        <v>0</v>
      </c>
      <c r="Z36" s="243">
        <v>0</v>
      </c>
      <c r="AA36" s="243">
        <v>0</v>
      </c>
      <c r="AB36" s="243">
        <v>0</v>
      </c>
      <c r="AC36" s="243">
        <v>0</v>
      </c>
      <c r="AD36" s="243">
        <v>0</v>
      </c>
      <c r="AE36" s="243" t="s">
        <v>72</v>
      </c>
      <c r="AF36" s="243" t="s">
        <v>158</v>
      </c>
      <c r="AG36" s="243" t="s">
        <v>338</v>
      </c>
      <c r="AH36" s="243" t="s">
        <v>158</v>
      </c>
    </row>
    <row r="37" spans="1:34" ht="15">
      <c r="A37" s="243" t="s">
        <v>62</v>
      </c>
      <c r="B37" s="243" t="s">
        <v>151</v>
      </c>
      <c r="C37" s="243" t="s">
        <v>332</v>
      </c>
      <c r="D37" s="243" t="s">
        <v>380</v>
      </c>
      <c r="E37" s="243" t="s">
        <v>151</v>
      </c>
      <c r="F37" s="243">
        <v>2014</v>
      </c>
      <c r="G37" s="243" t="s">
        <v>374</v>
      </c>
      <c r="H37" s="243" t="s">
        <v>381</v>
      </c>
      <c r="I37" s="243" t="s">
        <v>376</v>
      </c>
      <c r="J37" s="243" t="s">
        <v>377</v>
      </c>
      <c r="K37" s="243"/>
      <c r="L37" s="243">
        <v>0</v>
      </c>
      <c r="M37" s="243">
        <v>0</v>
      </c>
      <c r="N37" s="243">
        <v>0</v>
      </c>
      <c r="O37" s="243">
        <v>0</v>
      </c>
      <c r="P37" s="243">
        <v>0</v>
      </c>
      <c r="Q37" s="243" t="s">
        <v>71</v>
      </c>
      <c r="R37" s="243">
        <v>0</v>
      </c>
      <c r="S37" s="243">
        <v>0</v>
      </c>
      <c r="T37" s="243">
        <v>0</v>
      </c>
      <c r="U37" s="243">
        <v>0</v>
      </c>
      <c r="V37" s="243">
        <v>0</v>
      </c>
      <c r="W37" s="243">
        <v>0</v>
      </c>
      <c r="X37" s="243">
        <v>0</v>
      </c>
      <c r="Y37" s="243">
        <v>0</v>
      </c>
      <c r="Z37" s="243">
        <v>0</v>
      </c>
      <c r="AA37" s="243">
        <v>0</v>
      </c>
      <c r="AB37" s="243">
        <v>0</v>
      </c>
      <c r="AC37" s="243">
        <v>0</v>
      </c>
      <c r="AD37" s="243">
        <v>0</v>
      </c>
      <c r="AE37" s="243" t="s">
        <v>72</v>
      </c>
      <c r="AF37" s="243" t="s">
        <v>158</v>
      </c>
      <c r="AG37" s="243" t="s">
        <v>338</v>
      </c>
      <c r="AH37" s="243" t="s">
        <v>158</v>
      </c>
    </row>
    <row r="38" spans="1:34" ht="15">
      <c r="A38" s="243" t="s">
        <v>62</v>
      </c>
      <c r="B38" s="243" t="s">
        <v>151</v>
      </c>
      <c r="C38" s="243" t="s">
        <v>332</v>
      </c>
      <c r="D38" s="243" t="s">
        <v>382</v>
      </c>
      <c r="E38" s="243" t="s">
        <v>151</v>
      </c>
      <c r="F38" s="243">
        <v>2013</v>
      </c>
      <c r="G38" s="243" t="s">
        <v>374</v>
      </c>
      <c r="H38" s="243" t="s">
        <v>383</v>
      </c>
      <c r="I38" s="243" t="s">
        <v>376</v>
      </c>
      <c r="J38" s="243" t="s">
        <v>384</v>
      </c>
      <c r="K38" s="243"/>
      <c r="L38" s="243">
        <v>0</v>
      </c>
      <c r="M38" s="243">
        <v>0</v>
      </c>
      <c r="N38" s="243">
        <v>0</v>
      </c>
      <c r="O38" s="243">
        <v>0</v>
      </c>
      <c r="P38" s="243">
        <v>0</v>
      </c>
      <c r="Q38" s="243" t="s">
        <v>71</v>
      </c>
      <c r="R38" s="243">
        <v>0</v>
      </c>
      <c r="S38" s="243">
        <v>0</v>
      </c>
      <c r="T38" s="243">
        <v>-5520.16</v>
      </c>
      <c r="U38" s="243">
        <v>0</v>
      </c>
      <c r="V38" s="243">
        <v>0</v>
      </c>
      <c r="W38" s="243">
        <v>-0.01</v>
      </c>
      <c r="X38" s="243">
        <v>-95.13</v>
      </c>
      <c r="Y38" s="243">
        <v>-915.61</v>
      </c>
      <c r="Z38" s="243">
        <v>-5443.7300000000005</v>
      </c>
      <c r="AA38" s="243">
        <v>277.48</v>
      </c>
      <c r="AB38" s="243">
        <v>359.14</v>
      </c>
      <c r="AC38" s="243">
        <v>11338.02</v>
      </c>
      <c r="AD38" s="243">
        <v>0</v>
      </c>
      <c r="AE38" s="243" t="s">
        <v>72</v>
      </c>
      <c r="AF38" s="243" t="s">
        <v>158</v>
      </c>
      <c r="AG38" s="243" t="s">
        <v>338</v>
      </c>
      <c r="AH38" s="243" t="s">
        <v>158</v>
      </c>
    </row>
    <row r="39" spans="1:34" ht="15">
      <c r="A39" s="243" t="s">
        <v>62</v>
      </c>
      <c r="B39" s="243" t="s">
        <v>151</v>
      </c>
      <c r="C39" s="243" t="s">
        <v>332</v>
      </c>
      <c r="D39" s="243" t="s">
        <v>382</v>
      </c>
      <c r="E39" s="243" t="s">
        <v>151</v>
      </c>
      <c r="F39" s="243">
        <v>2014</v>
      </c>
      <c r="G39" s="243" t="s">
        <v>374</v>
      </c>
      <c r="H39" s="243" t="s">
        <v>383</v>
      </c>
      <c r="I39" s="243" t="s">
        <v>376</v>
      </c>
      <c r="J39" s="243" t="s">
        <v>384</v>
      </c>
      <c r="K39" s="243"/>
      <c r="L39" s="243">
        <v>0</v>
      </c>
      <c r="M39" s="243">
        <v>0</v>
      </c>
      <c r="N39" s="243">
        <v>0</v>
      </c>
      <c r="O39" s="243">
        <v>0</v>
      </c>
      <c r="P39" s="243">
        <v>0</v>
      </c>
      <c r="Q39" s="243" t="s">
        <v>71</v>
      </c>
      <c r="R39" s="243">
        <v>-16789.84</v>
      </c>
      <c r="S39" s="243">
        <v>-119.99000000000001</v>
      </c>
      <c r="T39" s="243">
        <v>120.01</v>
      </c>
      <c r="U39" s="243">
        <v>-0.01</v>
      </c>
      <c r="V39" s="243">
        <v>0.01</v>
      </c>
      <c r="W39" s="243">
        <v>-0.01</v>
      </c>
      <c r="X39" s="243">
        <v>16789.83</v>
      </c>
      <c r="Y39" s="243">
        <v>0</v>
      </c>
      <c r="Z39" s="243">
        <v>0</v>
      </c>
      <c r="AA39" s="243">
        <v>0</v>
      </c>
      <c r="AB39" s="243">
        <v>0</v>
      </c>
      <c r="AC39" s="243">
        <v>0</v>
      </c>
      <c r="AD39" s="243">
        <v>0</v>
      </c>
      <c r="AE39" s="243" t="s">
        <v>72</v>
      </c>
      <c r="AF39" s="243" t="s">
        <v>158</v>
      </c>
      <c r="AG39" s="243" t="s">
        <v>338</v>
      </c>
      <c r="AH39" s="243" t="s">
        <v>158</v>
      </c>
    </row>
    <row r="40" spans="1:34" ht="15">
      <c r="A40" s="243" t="s">
        <v>62</v>
      </c>
      <c r="B40" s="243" t="s">
        <v>151</v>
      </c>
      <c r="C40" s="243" t="s">
        <v>332</v>
      </c>
      <c r="D40" s="243" t="s">
        <v>385</v>
      </c>
      <c r="E40" s="243" t="s">
        <v>151</v>
      </c>
      <c r="F40" s="243">
        <v>2013</v>
      </c>
      <c r="G40" s="243" t="s">
        <v>374</v>
      </c>
      <c r="H40" s="243" t="s">
        <v>386</v>
      </c>
      <c r="I40" s="243" t="s">
        <v>376</v>
      </c>
      <c r="J40" s="243" t="s">
        <v>387</v>
      </c>
      <c r="K40" s="243"/>
      <c r="L40" s="243">
        <v>0</v>
      </c>
      <c r="M40" s="243">
        <v>0</v>
      </c>
      <c r="N40" s="243">
        <v>-11798.1</v>
      </c>
      <c r="O40" s="243">
        <v>0</v>
      </c>
      <c r="P40" s="243">
        <v>11798.1</v>
      </c>
      <c r="Q40" s="243" t="s">
        <v>71</v>
      </c>
      <c r="R40" s="243">
        <v>8567.16</v>
      </c>
      <c r="S40" s="243">
        <v>0</v>
      </c>
      <c r="T40" s="243">
        <v>0</v>
      </c>
      <c r="U40" s="243">
        <v>0</v>
      </c>
      <c r="V40" s="243">
        <v>0</v>
      </c>
      <c r="W40" s="243">
        <v>0</v>
      </c>
      <c r="X40" s="243">
        <v>0</v>
      </c>
      <c r="Y40" s="243">
        <v>0</v>
      </c>
      <c r="Z40" s="243">
        <v>0</v>
      </c>
      <c r="AA40" s="243">
        <v>0</v>
      </c>
      <c r="AB40" s="243">
        <v>0</v>
      </c>
      <c r="AC40" s="243">
        <v>-20365.260000000002</v>
      </c>
      <c r="AD40" s="243">
        <v>0</v>
      </c>
      <c r="AE40" s="243" t="s">
        <v>72</v>
      </c>
      <c r="AF40" s="243" t="s">
        <v>158</v>
      </c>
      <c r="AG40" s="243" t="s">
        <v>338</v>
      </c>
      <c r="AH40" s="243" t="s">
        <v>158</v>
      </c>
    </row>
    <row r="41" spans="1:34" ht="15">
      <c r="A41" s="243" t="s">
        <v>62</v>
      </c>
      <c r="B41" s="243" t="s">
        <v>151</v>
      </c>
      <c r="C41" s="243" t="s">
        <v>332</v>
      </c>
      <c r="D41" s="243" t="s">
        <v>385</v>
      </c>
      <c r="E41" s="243" t="s">
        <v>151</v>
      </c>
      <c r="F41" s="243">
        <v>2014</v>
      </c>
      <c r="G41" s="243" t="s">
        <v>374</v>
      </c>
      <c r="H41" s="243" t="s">
        <v>386</v>
      </c>
      <c r="I41" s="243" t="s">
        <v>376</v>
      </c>
      <c r="J41" s="243" t="s">
        <v>387</v>
      </c>
      <c r="K41" s="243"/>
      <c r="L41" s="243">
        <v>0</v>
      </c>
      <c r="M41" s="243">
        <v>0</v>
      </c>
      <c r="N41" s="243">
        <v>20365.260000000002</v>
      </c>
      <c r="O41" s="243">
        <v>0</v>
      </c>
      <c r="P41" s="243">
        <v>-20365.260000000002</v>
      </c>
      <c r="Q41" s="243" t="s">
        <v>71</v>
      </c>
      <c r="R41" s="243">
        <v>20365.260000000002</v>
      </c>
      <c r="S41" s="243">
        <v>0</v>
      </c>
      <c r="T41" s="243">
        <v>0</v>
      </c>
      <c r="U41" s="243">
        <v>0</v>
      </c>
      <c r="V41" s="243">
        <v>0</v>
      </c>
      <c r="W41" s="243">
        <v>0</v>
      </c>
      <c r="X41" s="243">
        <v>0</v>
      </c>
      <c r="Y41" s="243">
        <v>0</v>
      </c>
      <c r="Z41" s="243">
        <v>0</v>
      </c>
      <c r="AA41" s="243">
        <v>0</v>
      </c>
      <c r="AB41" s="243">
        <v>0</v>
      </c>
      <c r="AC41" s="243">
        <v>0</v>
      </c>
      <c r="AD41" s="243">
        <v>0</v>
      </c>
      <c r="AE41" s="243" t="s">
        <v>72</v>
      </c>
      <c r="AF41" s="243" t="s">
        <v>158</v>
      </c>
      <c r="AG41" s="243" t="s">
        <v>338</v>
      </c>
      <c r="AH41" s="243" t="s">
        <v>158</v>
      </c>
    </row>
    <row r="42" spans="1:34" ht="15">
      <c r="A42" s="243" t="s">
        <v>62</v>
      </c>
      <c r="B42" s="243" t="s">
        <v>151</v>
      </c>
      <c r="C42" s="243" t="s">
        <v>332</v>
      </c>
      <c r="D42" s="243" t="s">
        <v>388</v>
      </c>
      <c r="E42" s="243" t="s">
        <v>151</v>
      </c>
      <c r="F42" s="243">
        <v>2013</v>
      </c>
      <c r="G42" s="243" t="s">
        <v>374</v>
      </c>
      <c r="H42" s="243" t="s">
        <v>389</v>
      </c>
      <c r="I42" s="243" t="s">
        <v>376</v>
      </c>
      <c r="J42" s="243" t="s">
        <v>390</v>
      </c>
      <c r="K42" s="243"/>
      <c r="L42" s="243">
        <v>0</v>
      </c>
      <c r="M42" s="243">
        <v>0</v>
      </c>
      <c r="N42" s="243">
        <v>0</v>
      </c>
      <c r="O42" s="243">
        <v>0</v>
      </c>
      <c r="P42" s="243">
        <v>0</v>
      </c>
      <c r="Q42" s="243" t="s">
        <v>71</v>
      </c>
      <c r="R42" s="243">
        <v>0</v>
      </c>
      <c r="S42" s="243">
        <v>0</v>
      </c>
      <c r="T42" s="243">
        <v>0</v>
      </c>
      <c r="U42" s="243">
        <v>0</v>
      </c>
      <c r="V42" s="243">
        <v>0</v>
      </c>
      <c r="W42" s="243">
        <v>0</v>
      </c>
      <c r="X42" s="243">
        <v>0</v>
      </c>
      <c r="Y42" s="243">
        <v>0</v>
      </c>
      <c r="Z42" s="243">
        <v>0</v>
      </c>
      <c r="AA42" s="243">
        <v>0</v>
      </c>
      <c r="AB42" s="243">
        <v>0</v>
      </c>
      <c r="AC42" s="243">
        <v>0</v>
      </c>
      <c r="AD42" s="243">
        <v>0</v>
      </c>
      <c r="AE42" s="243" t="s">
        <v>72</v>
      </c>
      <c r="AF42" s="243" t="s">
        <v>158</v>
      </c>
      <c r="AG42" s="243" t="s">
        <v>338</v>
      </c>
      <c r="AH42" s="243" t="s">
        <v>158</v>
      </c>
    </row>
    <row r="43" spans="1:34" ht="15">
      <c r="A43" s="243" t="s">
        <v>62</v>
      </c>
      <c r="B43" s="243" t="s">
        <v>151</v>
      </c>
      <c r="C43" s="243" t="s">
        <v>332</v>
      </c>
      <c r="D43" s="243" t="s">
        <v>388</v>
      </c>
      <c r="E43" s="243" t="s">
        <v>151</v>
      </c>
      <c r="F43" s="243">
        <v>2014</v>
      </c>
      <c r="G43" s="243" t="s">
        <v>374</v>
      </c>
      <c r="H43" s="243" t="s">
        <v>389</v>
      </c>
      <c r="I43" s="243" t="s">
        <v>376</v>
      </c>
      <c r="J43" s="243" t="s">
        <v>390</v>
      </c>
      <c r="K43" s="243"/>
      <c r="L43" s="243">
        <v>0</v>
      </c>
      <c r="M43" s="243">
        <v>0</v>
      </c>
      <c r="N43" s="243">
        <v>0</v>
      </c>
      <c r="O43" s="243">
        <v>0</v>
      </c>
      <c r="P43" s="243">
        <v>0</v>
      </c>
      <c r="Q43" s="243" t="s">
        <v>71</v>
      </c>
      <c r="R43" s="243">
        <v>0</v>
      </c>
      <c r="S43" s="243">
        <v>0</v>
      </c>
      <c r="T43" s="243">
        <v>0</v>
      </c>
      <c r="U43" s="243">
        <v>0</v>
      </c>
      <c r="V43" s="243">
        <v>0</v>
      </c>
      <c r="W43" s="243">
        <v>0</v>
      </c>
      <c r="X43" s="243">
        <v>0</v>
      </c>
      <c r="Y43" s="243">
        <v>0</v>
      </c>
      <c r="Z43" s="243">
        <v>0</v>
      </c>
      <c r="AA43" s="243">
        <v>0</v>
      </c>
      <c r="AB43" s="243">
        <v>0</v>
      </c>
      <c r="AC43" s="243">
        <v>0</v>
      </c>
      <c r="AD43" s="243">
        <v>0</v>
      </c>
      <c r="AE43" s="243" t="s">
        <v>72</v>
      </c>
      <c r="AF43" s="243" t="s">
        <v>158</v>
      </c>
      <c r="AG43" s="243" t="s">
        <v>338</v>
      </c>
      <c r="AH43" s="243" t="s">
        <v>158</v>
      </c>
    </row>
    <row r="44" spans="1:34" ht="15">
      <c r="A44" s="243" t="s">
        <v>62</v>
      </c>
      <c r="B44" s="243" t="s">
        <v>151</v>
      </c>
      <c r="C44" s="243" t="s">
        <v>332</v>
      </c>
      <c r="D44" s="243" t="s">
        <v>391</v>
      </c>
      <c r="E44" s="243" t="s">
        <v>151</v>
      </c>
      <c r="F44" s="243">
        <v>2013</v>
      </c>
      <c r="G44" s="243" t="s">
        <v>374</v>
      </c>
      <c r="H44" s="243" t="s">
        <v>392</v>
      </c>
      <c r="I44" s="243" t="s">
        <v>376</v>
      </c>
      <c r="J44" s="243" t="s">
        <v>393</v>
      </c>
      <c r="K44" s="243"/>
      <c r="L44" s="243">
        <v>0</v>
      </c>
      <c r="M44" s="243">
        <v>0</v>
      </c>
      <c r="N44" s="243">
        <v>11078.42</v>
      </c>
      <c r="O44" s="243">
        <v>0</v>
      </c>
      <c r="P44" s="243">
        <v>-11078.42</v>
      </c>
      <c r="Q44" s="243" t="s">
        <v>71</v>
      </c>
      <c r="R44" s="243">
        <v>0</v>
      </c>
      <c r="S44" s="243">
        <v>0</v>
      </c>
      <c r="T44" s="243">
        <v>0</v>
      </c>
      <c r="U44" s="243">
        <v>0</v>
      </c>
      <c r="V44" s="243">
        <v>0</v>
      </c>
      <c r="W44" s="243">
        <v>5442.96</v>
      </c>
      <c r="X44" s="243">
        <v>0</v>
      </c>
      <c r="Y44" s="243">
        <v>0</v>
      </c>
      <c r="Z44" s="243">
        <v>0</v>
      </c>
      <c r="AA44" s="243">
        <v>0</v>
      </c>
      <c r="AB44" s="243">
        <v>0</v>
      </c>
      <c r="AC44" s="243">
        <v>0</v>
      </c>
      <c r="AD44" s="243">
        <v>5635.46</v>
      </c>
      <c r="AE44" s="243" t="s">
        <v>72</v>
      </c>
      <c r="AF44" s="243" t="s">
        <v>158</v>
      </c>
      <c r="AG44" s="243" t="s">
        <v>338</v>
      </c>
      <c r="AH44" s="243" t="s">
        <v>158</v>
      </c>
    </row>
    <row r="45" spans="1:34" ht="15">
      <c r="A45" s="243" t="s">
        <v>62</v>
      </c>
      <c r="B45" s="243" t="s">
        <v>151</v>
      </c>
      <c r="C45" s="243" t="s">
        <v>332</v>
      </c>
      <c r="D45" s="243" t="s">
        <v>391</v>
      </c>
      <c r="E45" s="243" t="s">
        <v>151</v>
      </c>
      <c r="F45" s="243">
        <v>2014</v>
      </c>
      <c r="G45" s="243" t="s">
        <v>374</v>
      </c>
      <c r="H45" s="243" t="s">
        <v>392</v>
      </c>
      <c r="I45" s="243" t="s">
        <v>376</v>
      </c>
      <c r="J45" s="243" t="s">
        <v>393</v>
      </c>
      <c r="K45" s="243"/>
      <c r="L45" s="243">
        <v>0</v>
      </c>
      <c r="M45" s="243">
        <v>0</v>
      </c>
      <c r="N45" s="243">
        <v>0</v>
      </c>
      <c r="O45" s="243">
        <v>0</v>
      </c>
      <c r="P45" s="243">
        <v>0</v>
      </c>
      <c r="Q45" s="243" t="s">
        <v>71</v>
      </c>
      <c r="R45" s="243">
        <v>0</v>
      </c>
      <c r="S45" s="243">
        <v>0</v>
      </c>
      <c r="T45" s="243">
        <v>0</v>
      </c>
      <c r="U45" s="243">
        <v>0</v>
      </c>
      <c r="V45" s="243">
        <v>0</v>
      </c>
      <c r="W45" s="243">
        <v>0</v>
      </c>
      <c r="X45" s="243">
        <v>0</v>
      </c>
      <c r="Y45" s="243">
        <v>0</v>
      </c>
      <c r="Z45" s="243">
        <v>0</v>
      </c>
      <c r="AA45" s="243">
        <v>0</v>
      </c>
      <c r="AB45" s="243">
        <v>0</v>
      </c>
      <c r="AC45" s="243">
        <v>0</v>
      </c>
      <c r="AD45" s="243">
        <v>0</v>
      </c>
      <c r="AE45" s="243" t="s">
        <v>72</v>
      </c>
      <c r="AF45" s="243" t="s">
        <v>158</v>
      </c>
      <c r="AG45" s="243" t="s">
        <v>338</v>
      </c>
      <c r="AH45" s="243" t="s">
        <v>158</v>
      </c>
    </row>
    <row r="46" spans="1:34" ht="15">
      <c r="A46" s="243" t="s">
        <v>62</v>
      </c>
      <c r="B46" s="243" t="s">
        <v>151</v>
      </c>
      <c r="C46" s="243" t="s">
        <v>332</v>
      </c>
      <c r="D46" s="243" t="s">
        <v>394</v>
      </c>
      <c r="E46" s="243" t="s">
        <v>151</v>
      </c>
      <c r="F46" s="243">
        <v>2013</v>
      </c>
      <c r="G46" s="243" t="s">
        <v>67</v>
      </c>
      <c r="H46" s="243" t="s">
        <v>395</v>
      </c>
      <c r="I46" s="243" t="s">
        <v>376</v>
      </c>
      <c r="J46" s="243" t="s">
        <v>393</v>
      </c>
      <c r="K46" s="243"/>
      <c r="L46" s="243">
        <v>0</v>
      </c>
      <c r="M46" s="243">
        <v>0</v>
      </c>
      <c r="N46" s="243">
        <v>0</v>
      </c>
      <c r="O46" s="243">
        <v>0</v>
      </c>
      <c r="P46" s="243">
        <v>0</v>
      </c>
      <c r="Q46" s="243" t="s">
        <v>71</v>
      </c>
      <c r="R46" s="243">
        <v>0</v>
      </c>
      <c r="S46" s="243">
        <v>0</v>
      </c>
      <c r="T46" s="243">
        <v>0</v>
      </c>
      <c r="U46" s="243">
        <v>0</v>
      </c>
      <c r="V46" s="243">
        <v>0</v>
      </c>
      <c r="W46" s="243">
        <v>192.5</v>
      </c>
      <c r="X46" s="243">
        <v>0</v>
      </c>
      <c r="Y46" s="243">
        <v>0</v>
      </c>
      <c r="Z46" s="243">
        <v>0</v>
      </c>
      <c r="AA46" s="243">
        <v>0</v>
      </c>
      <c r="AB46" s="243">
        <v>0</v>
      </c>
      <c r="AC46" s="243">
        <v>0</v>
      </c>
      <c r="AD46" s="243">
        <v>-192.5</v>
      </c>
      <c r="AE46" s="243" t="s">
        <v>72</v>
      </c>
      <c r="AF46" s="243" t="s">
        <v>158</v>
      </c>
      <c r="AG46" s="243" t="s">
        <v>338</v>
      </c>
      <c r="AH46" s="243" t="s">
        <v>158</v>
      </c>
    </row>
    <row r="47" spans="1:34" ht="15">
      <c r="A47" s="243" t="s">
        <v>62</v>
      </c>
      <c r="B47" s="243" t="s">
        <v>151</v>
      </c>
      <c r="C47" s="243" t="s">
        <v>332</v>
      </c>
      <c r="D47" s="243" t="s">
        <v>394</v>
      </c>
      <c r="E47" s="243" t="s">
        <v>151</v>
      </c>
      <c r="F47" s="243">
        <v>2014</v>
      </c>
      <c r="G47" s="243" t="s">
        <v>67</v>
      </c>
      <c r="H47" s="243" t="s">
        <v>395</v>
      </c>
      <c r="I47" s="243" t="s">
        <v>376</v>
      </c>
      <c r="J47" s="243" t="s">
        <v>393</v>
      </c>
      <c r="K47" s="243"/>
      <c r="L47" s="243">
        <v>0</v>
      </c>
      <c r="M47" s="243">
        <v>0</v>
      </c>
      <c r="N47" s="243">
        <v>0</v>
      </c>
      <c r="O47" s="243">
        <v>0</v>
      </c>
      <c r="P47" s="243">
        <v>0</v>
      </c>
      <c r="Q47" s="243" t="s">
        <v>71</v>
      </c>
      <c r="R47" s="243">
        <v>0</v>
      </c>
      <c r="S47" s="243">
        <v>0</v>
      </c>
      <c r="T47" s="243">
        <v>0</v>
      </c>
      <c r="U47" s="243">
        <v>0</v>
      </c>
      <c r="V47" s="243">
        <v>0</v>
      </c>
      <c r="W47" s="243">
        <v>0</v>
      </c>
      <c r="X47" s="243">
        <v>0</v>
      </c>
      <c r="Y47" s="243">
        <v>0</v>
      </c>
      <c r="Z47" s="243">
        <v>0</v>
      </c>
      <c r="AA47" s="243">
        <v>0</v>
      </c>
      <c r="AB47" s="243">
        <v>0</v>
      </c>
      <c r="AC47" s="243">
        <v>0</v>
      </c>
      <c r="AD47" s="243">
        <v>0</v>
      </c>
      <c r="AE47" s="243" t="s">
        <v>72</v>
      </c>
      <c r="AF47" s="243" t="s">
        <v>158</v>
      </c>
      <c r="AG47" s="243" t="s">
        <v>338</v>
      </c>
      <c r="AH47" s="243" t="s">
        <v>158</v>
      </c>
    </row>
    <row r="48" spans="1:34" ht="15">
      <c r="A48" s="243" t="s">
        <v>62</v>
      </c>
      <c r="B48" s="243" t="s">
        <v>151</v>
      </c>
      <c r="C48" s="243" t="s">
        <v>332</v>
      </c>
      <c r="D48" s="243" t="s">
        <v>396</v>
      </c>
      <c r="E48" s="243" t="s">
        <v>151</v>
      </c>
      <c r="F48" s="243">
        <v>2013</v>
      </c>
      <c r="G48" s="243" t="s">
        <v>374</v>
      </c>
      <c r="H48" s="243" t="s">
        <v>397</v>
      </c>
      <c r="I48" s="243" t="s">
        <v>376</v>
      </c>
      <c r="J48" s="243" t="s">
        <v>393</v>
      </c>
      <c r="K48" s="243"/>
      <c r="L48" s="243">
        <v>0</v>
      </c>
      <c r="M48" s="243">
        <v>0</v>
      </c>
      <c r="N48" s="243">
        <v>192.5</v>
      </c>
      <c r="O48" s="243">
        <v>0</v>
      </c>
      <c r="P48" s="243">
        <v>-192.5</v>
      </c>
      <c r="Q48" s="243" t="s">
        <v>71</v>
      </c>
      <c r="R48" s="243">
        <v>0</v>
      </c>
      <c r="S48" s="243">
        <v>0</v>
      </c>
      <c r="T48" s="243">
        <v>0</v>
      </c>
      <c r="U48" s="243">
        <v>0</v>
      </c>
      <c r="V48" s="243">
        <v>0</v>
      </c>
      <c r="W48" s="243">
        <v>0</v>
      </c>
      <c r="X48" s="243">
        <v>0</v>
      </c>
      <c r="Y48" s="243">
        <v>0</v>
      </c>
      <c r="Z48" s="243">
        <v>0</v>
      </c>
      <c r="AA48" s="243">
        <v>0</v>
      </c>
      <c r="AB48" s="243">
        <v>0</v>
      </c>
      <c r="AC48" s="243">
        <v>0</v>
      </c>
      <c r="AD48" s="243">
        <v>192.5</v>
      </c>
      <c r="AE48" s="243" t="s">
        <v>72</v>
      </c>
      <c r="AF48" s="243" t="s">
        <v>158</v>
      </c>
      <c r="AG48" s="243" t="s">
        <v>338</v>
      </c>
      <c r="AH48" s="243" t="s">
        <v>158</v>
      </c>
    </row>
    <row r="49" spans="1:34" ht="15">
      <c r="A49" s="243" t="s">
        <v>62</v>
      </c>
      <c r="B49" s="243" t="s">
        <v>151</v>
      </c>
      <c r="C49" s="243" t="s">
        <v>332</v>
      </c>
      <c r="D49" s="243" t="s">
        <v>396</v>
      </c>
      <c r="E49" s="243" t="s">
        <v>151</v>
      </c>
      <c r="F49" s="243">
        <v>2014</v>
      </c>
      <c r="G49" s="243" t="s">
        <v>374</v>
      </c>
      <c r="H49" s="243" t="s">
        <v>397</v>
      </c>
      <c r="I49" s="243" t="s">
        <v>376</v>
      </c>
      <c r="J49" s="243" t="s">
        <v>393</v>
      </c>
      <c r="K49" s="243"/>
      <c r="L49" s="243">
        <v>0</v>
      </c>
      <c r="M49" s="243">
        <v>0</v>
      </c>
      <c r="N49" s="243">
        <v>0</v>
      </c>
      <c r="O49" s="243">
        <v>0</v>
      </c>
      <c r="P49" s="243">
        <v>0</v>
      </c>
      <c r="Q49" s="243" t="s">
        <v>71</v>
      </c>
      <c r="R49" s="243">
        <v>0</v>
      </c>
      <c r="S49" s="243">
        <v>0</v>
      </c>
      <c r="T49" s="243">
        <v>0</v>
      </c>
      <c r="U49" s="243">
        <v>0</v>
      </c>
      <c r="V49" s="243">
        <v>0</v>
      </c>
      <c r="W49" s="243">
        <v>0</v>
      </c>
      <c r="X49" s="243">
        <v>0</v>
      </c>
      <c r="Y49" s="243">
        <v>0</v>
      </c>
      <c r="Z49" s="243">
        <v>0</v>
      </c>
      <c r="AA49" s="243">
        <v>0</v>
      </c>
      <c r="AB49" s="243">
        <v>0</v>
      </c>
      <c r="AC49" s="243">
        <v>0</v>
      </c>
      <c r="AD49" s="243">
        <v>0</v>
      </c>
      <c r="AE49" s="243" t="s">
        <v>72</v>
      </c>
      <c r="AF49" s="243" t="s">
        <v>158</v>
      </c>
      <c r="AG49" s="243" t="s">
        <v>338</v>
      </c>
      <c r="AH49" s="243" t="s">
        <v>158</v>
      </c>
    </row>
    <row r="50" spans="1:34" ht="15">
      <c r="A50" s="243" t="s">
        <v>62</v>
      </c>
      <c r="B50" s="243" t="s">
        <v>151</v>
      </c>
      <c r="C50" s="243" t="s">
        <v>332</v>
      </c>
      <c r="D50" s="243" t="s">
        <v>398</v>
      </c>
      <c r="E50" s="243" t="s">
        <v>151</v>
      </c>
      <c r="F50" s="243">
        <v>2013</v>
      </c>
      <c r="G50" s="243" t="s">
        <v>374</v>
      </c>
      <c r="H50" s="243" t="s">
        <v>399</v>
      </c>
      <c r="I50" s="243" t="s">
        <v>400</v>
      </c>
      <c r="J50" s="243" t="s">
        <v>401</v>
      </c>
      <c r="K50" s="243"/>
      <c r="L50" s="243">
        <v>0</v>
      </c>
      <c r="M50" s="243">
        <v>0</v>
      </c>
      <c r="N50" s="243">
        <v>0</v>
      </c>
      <c r="O50" s="243">
        <v>-3551.62</v>
      </c>
      <c r="P50" s="243">
        <v>3551.62</v>
      </c>
      <c r="Q50" s="243" t="s">
        <v>71</v>
      </c>
      <c r="R50" s="243">
        <v>0</v>
      </c>
      <c r="S50" s="243">
        <v>0</v>
      </c>
      <c r="T50" s="243">
        <v>0</v>
      </c>
      <c r="U50" s="243">
        <v>0</v>
      </c>
      <c r="V50" s="243">
        <v>0</v>
      </c>
      <c r="W50" s="243">
        <v>0</v>
      </c>
      <c r="X50" s="243">
        <v>0</v>
      </c>
      <c r="Y50" s="243">
        <v>0</v>
      </c>
      <c r="Z50" s="243">
        <v>0</v>
      </c>
      <c r="AA50" s="243">
        <v>0</v>
      </c>
      <c r="AB50" s="243">
        <v>0</v>
      </c>
      <c r="AC50" s="243">
        <v>0</v>
      </c>
      <c r="AD50" s="243">
        <v>0</v>
      </c>
      <c r="AE50" s="243" t="s">
        <v>72</v>
      </c>
      <c r="AF50" s="243" t="s">
        <v>158</v>
      </c>
      <c r="AG50" s="243" t="s">
        <v>338</v>
      </c>
      <c r="AH50" s="243" t="s">
        <v>158</v>
      </c>
    </row>
    <row r="51" spans="1:34" ht="15">
      <c r="A51" s="243" t="s">
        <v>62</v>
      </c>
      <c r="B51" s="243" t="s">
        <v>151</v>
      </c>
      <c r="C51" s="243" t="s">
        <v>332</v>
      </c>
      <c r="D51" s="243" t="s">
        <v>398</v>
      </c>
      <c r="E51" s="243" t="s">
        <v>151</v>
      </c>
      <c r="F51" s="243">
        <v>2014</v>
      </c>
      <c r="G51" s="243" t="s">
        <v>374</v>
      </c>
      <c r="H51" s="243" t="s">
        <v>399</v>
      </c>
      <c r="I51" s="243" t="s">
        <v>400</v>
      </c>
      <c r="J51" s="243" t="s">
        <v>401</v>
      </c>
      <c r="K51" s="243"/>
      <c r="L51" s="243">
        <v>0</v>
      </c>
      <c r="M51" s="243">
        <v>0</v>
      </c>
      <c r="N51" s="243">
        <v>0</v>
      </c>
      <c r="O51" s="243">
        <v>-319241.64</v>
      </c>
      <c r="P51" s="243">
        <v>319241.64</v>
      </c>
      <c r="Q51" s="243" t="s">
        <v>71</v>
      </c>
      <c r="R51" s="243">
        <v>0</v>
      </c>
      <c r="S51" s="243">
        <v>0</v>
      </c>
      <c r="T51" s="243">
        <v>0</v>
      </c>
      <c r="U51" s="243">
        <v>0</v>
      </c>
      <c r="V51" s="243">
        <v>0</v>
      </c>
      <c r="W51" s="243">
        <v>0</v>
      </c>
      <c r="X51" s="243">
        <v>0</v>
      </c>
      <c r="Y51" s="243">
        <v>0</v>
      </c>
      <c r="Z51" s="243">
        <v>0</v>
      </c>
      <c r="AA51" s="243">
        <v>0</v>
      </c>
      <c r="AB51" s="243">
        <v>0</v>
      </c>
      <c r="AC51" s="243">
        <v>0</v>
      </c>
      <c r="AD51" s="243">
        <v>0</v>
      </c>
      <c r="AE51" s="243" t="s">
        <v>72</v>
      </c>
      <c r="AF51" s="243" t="s">
        <v>158</v>
      </c>
      <c r="AG51" s="243" t="s">
        <v>338</v>
      </c>
      <c r="AH51" s="243" t="s">
        <v>158</v>
      </c>
    </row>
    <row r="52" spans="1:34" ht="15">
      <c r="A52" s="243" t="s">
        <v>62</v>
      </c>
      <c r="B52" s="243" t="s">
        <v>151</v>
      </c>
      <c r="C52" s="243" t="s">
        <v>332</v>
      </c>
      <c r="D52" s="243" t="s">
        <v>402</v>
      </c>
      <c r="E52" s="243" t="s">
        <v>151</v>
      </c>
      <c r="F52" s="243">
        <v>2013</v>
      </c>
      <c r="G52" s="243" t="s">
        <v>403</v>
      </c>
      <c r="H52" s="243" t="s">
        <v>404</v>
      </c>
      <c r="I52" s="243" t="s">
        <v>405</v>
      </c>
      <c r="J52" s="243" t="s">
        <v>406</v>
      </c>
      <c r="K52" s="243"/>
      <c r="L52" s="243">
        <v>0</v>
      </c>
      <c r="M52" s="243">
        <v>0</v>
      </c>
      <c r="N52" s="243">
        <v>5865044.5600000005</v>
      </c>
      <c r="O52" s="243">
        <v>0</v>
      </c>
      <c r="P52" s="243">
        <v>-5865044.5600000005</v>
      </c>
      <c r="Q52" s="243" t="s">
        <v>71</v>
      </c>
      <c r="R52" s="243">
        <v>0</v>
      </c>
      <c r="S52" s="243">
        <v>0</v>
      </c>
      <c r="T52" s="243">
        <v>0</v>
      </c>
      <c r="U52" s="243">
        <v>0</v>
      </c>
      <c r="V52" s="243">
        <v>0</v>
      </c>
      <c r="W52" s="243">
        <v>0</v>
      </c>
      <c r="X52" s="243">
        <v>0</v>
      </c>
      <c r="Y52" s="243">
        <v>5865044.5600000005</v>
      </c>
      <c r="Z52" s="243">
        <v>0</v>
      </c>
      <c r="AA52" s="243">
        <v>0</v>
      </c>
      <c r="AB52" s="243">
        <v>0</v>
      </c>
      <c r="AC52" s="243">
        <v>0</v>
      </c>
      <c r="AD52" s="243">
        <v>0</v>
      </c>
      <c r="AE52" s="243" t="s">
        <v>72</v>
      </c>
      <c r="AF52" s="243" t="s">
        <v>158</v>
      </c>
      <c r="AG52" s="243" t="s">
        <v>338</v>
      </c>
      <c r="AH52" s="243" t="s">
        <v>158</v>
      </c>
    </row>
    <row r="53" spans="1:34" ht="15">
      <c r="A53" s="243" t="s">
        <v>62</v>
      </c>
      <c r="B53" s="243" t="s">
        <v>151</v>
      </c>
      <c r="C53" s="243" t="s">
        <v>332</v>
      </c>
      <c r="D53" s="243" t="s">
        <v>402</v>
      </c>
      <c r="E53" s="243" t="s">
        <v>151</v>
      </c>
      <c r="F53" s="243">
        <v>2014</v>
      </c>
      <c r="G53" s="243" t="s">
        <v>403</v>
      </c>
      <c r="H53" s="243" t="s">
        <v>404</v>
      </c>
      <c r="I53" s="243" t="s">
        <v>405</v>
      </c>
      <c r="J53" s="243" t="s">
        <v>406</v>
      </c>
      <c r="K53" s="243"/>
      <c r="L53" s="243">
        <v>0</v>
      </c>
      <c r="M53" s="243">
        <v>0</v>
      </c>
      <c r="N53" s="243">
        <v>0</v>
      </c>
      <c r="O53" s="243">
        <v>0</v>
      </c>
      <c r="P53" s="243">
        <v>0</v>
      </c>
      <c r="Q53" s="243" t="s">
        <v>71</v>
      </c>
      <c r="R53" s="243">
        <v>0</v>
      </c>
      <c r="S53" s="243">
        <v>0</v>
      </c>
      <c r="T53" s="243">
        <v>0</v>
      </c>
      <c r="U53" s="243">
        <v>0</v>
      </c>
      <c r="V53" s="243">
        <v>0</v>
      </c>
      <c r="W53" s="243">
        <v>0</v>
      </c>
      <c r="X53" s="243">
        <v>0</v>
      </c>
      <c r="Y53" s="243">
        <v>0</v>
      </c>
      <c r="Z53" s="243">
        <v>0</v>
      </c>
      <c r="AA53" s="243">
        <v>0</v>
      </c>
      <c r="AB53" s="243">
        <v>0</v>
      </c>
      <c r="AC53" s="243">
        <v>0</v>
      </c>
      <c r="AD53" s="243">
        <v>0</v>
      </c>
      <c r="AE53" s="243" t="s">
        <v>72</v>
      </c>
      <c r="AF53" s="243" t="s">
        <v>158</v>
      </c>
      <c r="AG53" s="243" t="s">
        <v>338</v>
      </c>
      <c r="AH53" s="243" t="s">
        <v>158</v>
      </c>
    </row>
    <row r="54" spans="1:34" ht="15">
      <c r="A54" s="243" t="s">
        <v>62</v>
      </c>
      <c r="B54" s="243" t="s">
        <v>151</v>
      </c>
      <c r="C54" s="243" t="s">
        <v>332</v>
      </c>
      <c r="D54" s="243" t="s">
        <v>407</v>
      </c>
      <c r="E54" s="243" t="s">
        <v>151</v>
      </c>
      <c r="F54" s="243">
        <v>2013</v>
      </c>
      <c r="G54" s="243" t="s">
        <v>403</v>
      </c>
      <c r="H54" s="243" t="s">
        <v>408</v>
      </c>
      <c r="I54" s="243" t="s">
        <v>405</v>
      </c>
      <c r="J54" s="243" t="s">
        <v>409</v>
      </c>
      <c r="K54" s="243"/>
      <c r="L54" s="243">
        <v>0</v>
      </c>
      <c r="M54" s="243">
        <v>0</v>
      </c>
      <c r="N54" s="243">
        <v>-5987585.66</v>
      </c>
      <c r="O54" s="243">
        <v>0</v>
      </c>
      <c r="P54" s="243">
        <v>5987585.66</v>
      </c>
      <c r="Q54" s="243" t="s">
        <v>71</v>
      </c>
      <c r="R54" s="243">
        <v>0</v>
      </c>
      <c r="S54" s="243">
        <v>0</v>
      </c>
      <c r="T54" s="243">
        <v>0</v>
      </c>
      <c r="U54" s="243">
        <v>0</v>
      </c>
      <c r="V54" s="243">
        <v>0</v>
      </c>
      <c r="W54" s="243">
        <v>0</v>
      </c>
      <c r="X54" s="243">
        <v>0</v>
      </c>
      <c r="Y54" s="243">
        <v>-5865044.5600000005</v>
      </c>
      <c r="Z54" s="243">
        <v>0</v>
      </c>
      <c r="AA54" s="243">
        <v>0</v>
      </c>
      <c r="AB54" s="243">
        <v>0</v>
      </c>
      <c r="AC54" s="243">
        <v>0</v>
      </c>
      <c r="AD54" s="243">
        <v>-122541.1</v>
      </c>
      <c r="AE54" s="243" t="s">
        <v>72</v>
      </c>
      <c r="AF54" s="243" t="s">
        <v>158</v>
      </c>
      <c r="AG54" s="243" t="s">
        <v>338</v>
      </c>
      <c r="AH54" s="243" t="s">
        <v>158</v>
      </c>
    </row>
    <row r="55" spans="1:34" ht="15">
      <c r="A55" s="243" t="s">
        <v>62</v>
      </c>
      <c r="B55" s="243" t="s">
        <v>151</v>
      </c>
      <c r="C55" s="243" t="s">
        <v>332</v>
      </c>
      <c r="D55" s="243" t="s">
        <v>407</v>
      </c>
      <c r="E55" s="243" t="s">
        <v>151</v>
      </c>
      <c r="F55" s="243">
        <v>2014</v>
      </c>
      <c r="G55" s="243" t="s">
        <v>403</v>
      </c>
      <c r="H55" s="243" t="s">
        <v>408</v>
      </c>
      <c r="I55" s="243" t="s">
        <v>405</v>
      </c>
      <c r="J55" s="243" t="s">
        <v>409</v>
      </c>
      <c r="K55" s="243"/>
      <c r="L55" s="243">
        <v>0</v>
      </c>
      <c r="M55" s="243">
        <v>0</v>
      </c>
      <c r="N55" s="243">
        <v>0</v>
      </c>
      <c r="O55" s="243">
        <v>0</v>
      </c>
      <c r="P55" s="243">
        <v>0</v>
      </c>
      <c r="Q55" s="243" t="s">
        <v>71</v>
      </c>
      <c r="R55" s="243">
        <v>0</v>
      </c>
      <c r="S55" s="243">
        <v>0</v>
      </c>
      <c r="T55" s="243">
        <v>0</v>
      </c>
      <c r="U55" s="243">
        <v>0</v>
      </c>
      <c r="V55" s="243">
        <v>0</v>
      </c>
      <c r="W55" s="243">
        <v>0</v>
      </c>
      <c r="X55" s="243">
        <v>0</v>
      </c>
      <c r="Y55" s="243">
        <v>0</v>
      </c>
      <c r="Z55" s="243">
        <v>0</v>
      </c>
      <c r="AA55" s="243">
        <v>0</v>
      </c>
      <c r="AB55" s="243">
        <v>0</v>
      </c>
      <c r="AC55" s="243">
        <v>0</v>
      </c>
      <c r="AD55" s="243">
        <v>0</v>
      </c>
      <c r="AE55" s="243" t="s">
        <v>72</v>
      </c>
      <c r="AF55" s="243" t="s">
        <v>158</v>
      </c>
      <c r="AG55" s="243" t="s">
        <v>338</v>
      </c>
      <c r="AH55" s="243" t="s">
        <v>158</v>
      </c>
    </row>
    <row r="56" spans="1:34" ht="15">
      <c r="A56" s="243" t="s">
        <v>62</v>
      </c>
      <c r="B56" s="243" t="s">
        <v>151</v>
      </c>
      <c r="C56" s="243" t="s">
        <v>96</v>
      </c>
      <c r="D56" s="243" t="s">
        <v>150</v>
      </c>
      <c r="E56" s="243" t="s">
        <v>151</v>
      </c>
      <c r="F56" s="243">
        <v>2013</v>
      </c>
      <c r="G56" s="243" t="s">
        <v>152</v>
      </c>
      <c r="H56" s="243" t="s">
        <v>153</v>
      </c>
      <c r="I56" s="243" t="s">
        <v>154</v>
      </c>
      <c r="J56" s="243" t="s">
        <v>155</v>
      </c>
      <c r="K56" s="243"/>
      <c r="L56" s="243">
        <v>0</v>
      </c>
      <c r="M56" s="243">
        <v>0</v>
      </c>
      <c r="N56" s="243">
        <v>-1485.91</v>
      </c>
      <c r="O56" s="243">
        <v>0</v>
      </c>
      <c r="P56" s="243">
        <v>1485.91</v>
      </c>
      <c r="Q56" s="243" t="s">
        <v>71</v>
      </c>
      <c r="R56" s="243">
        <v>0</v>
      </c>
      <c r="S56" s="243">
        <v>0</v>
      </c>
      <c r="T56" s="243">
        <v>0</v>
      </c>
      <c r="U56" s="243">
        <v>0</v>
      </c>
      <c r="V56" s="243">
        <v>0</v>
      </c>
      <c r="W56" s="243">
        <v>-1485.91</v>
      </c>
      <c r="X56" s="243">
        <v>0</v>
      </c>
      <c r="Y56" s="243">
        <v>0</v>
      </c>
      <c r="Z56" s="243">
        <v>0</v>
      </c>
      <c r="AA56" s="243">
        <v>0</v>
      </c>
      <c r="AB56" s="243">
        <v>0</v>
      </c>
      <c r="AC56" s="243">
        <v>0</v>
      </c>
      <c r="AD56" s="243">
        <v>0</v>
      </c>
      <c r="AE56" s="243" t="s">
        <v>72</v>
      </c>
      <c r="AF56" s="243" t="s">
        <v>158</v>
      </c>
      <c r="AG56" s="243" t="s">
        <v>101</v>
      </c>
      <c r="AH56" s="243" t="s">
        <v>158</v>
      </c>
    </row>
    <row r="57" spans="1:34" ht="15">
      <c r="A57" s="243" t="s">
        <v>62</v>
      </c>
      <c r="B57" s="243" t="s">
        <v>151</v>
      </c>
      <c r="C57" s="243" t="s">
        <v>96</v>
      </c>
      <c r="D57" s="243" t="s">
        <v>150</v>
      </c>
      <c r="E57" s="243" t="s">
        <v>151</v>
      </c>
      <c r="F57" s="243">
        <v>2014</v>
      </c>
      <c r="G57" s="243" t="s">
        <v>152</v>
      </c>
      <c r="H57" s="243" t="s">
        <v>153</v>
      </c>
      <c r="I57" s="243" t="s">
        <v>154</v>
      </c>
      <c r="J57" s="243" t="s">
        <v>155</v>
      </c>
      <c r="K57" s="243"/>
      <c r="L57" s="243">
        <v>0</v>
      </c>
      <c r="M57" s="243">
        <v>0</v>
      </c>
      <c r="N57" s="243">
        <v>0</v>
      </c>
      <c r="O57" s="243">
        <v>0</v>
      </c>
      <c r="P57" s="243">
        <v>0</v>
      </c>
      <c r="Q57" s="243" t="s">
        <v>71</v>
      </c>
      <c r="R57" s="243">
        <v>0</v>
      </c>
      <c r="S57" s="243">
        <v>0</v>
      </c>
      <c r="T57" s="243">
        <v>0</v>
      </c>
      <c r="U57" s="243">
        <v>0</v>
      </c>
      <c r="V57" s="243">
        <v>0</v>
      </c>
      <c r="W57" s="243">
        <v>0</v>
      </c>
      <c r="X57" s="243">
        <v>0</v>
      </c>
      <c r="Y57" s="243">
        <v>0</v>
      </c>
      <c r="Z57" s="243">
        <v>0</v>
      </c>
      <c r="AA57" s="243">
        <v>0</v>
      </c>
      <c r="AB57" s="243">
        <v>0</v>
      </c>
      <c r="AC57" s="243">
        <v>0</v>
      </c>
      <c r="AD57" s="243">
        <v>0</v>
      </c>
      <c r="AE57" s="243" t="s">
        <v>72</v>
      </c>
      <c r="AF57" s="243" t="s">
        <v>158</v>
      </c>
      <c r="AG57" s="243" t="s">
        <v>101</v>
      </c>
      <c r="AH57" s="243" t="s">
        <v>158</v>
      </c>
    </row>
    <row r="58" spans="1:34" ht="15">
      <c r="A58" s="243" t="s">
        <v>62</v>
      </c>
      <c r="B58" s="243" t="s">
        <v>151</v>
      </c>
      <c r="C58" s="243" t="s">
        <v>96</v>
      </c>
      <c r="D58" s="243" t="s">
        <v>159</v>
      </c>
      <c r="E58" s="243" t="s">
        <v>151</v>
      </c>
      <c r="F58" s="243">
        <v>2013</v>
      </c>
      <c r="G58" s="243" t="s">
        <v>152</v>
      </c>
      <c r="H58" s="243" t="s">
        <v>160</v>
      </c>
      <c r="I58" s="243" t="s">
        <v>154</v>
      </c>
      <c r="J58" s="243" t="s">
        <v>161</v>
      </c>
      <c r="K58" s="243"/>
      <c r="L58" s="243">
        <v>0</v>
      </c>
      <c r="M58" s="243">
        <v>0</v>
      </c>
      <c r="N58" s="243">
        <v>-24221.600000000002</v>
      </c>
      <c r="O58" s="243">
        <v>0</v>
      </c>
      <c r="P58" s="243">
        <v>24221.600000000002</v>
      </c>
      <c r="Q58" s="243" t="s">
        <v>71</v>
      </c>
      <c r="R58" s="243">
        <v>-1617.1000000000001</v>
      </c>
      <c r="S58" s="243">
        <v>-1618.39</v>
      </c>
      <c r="T58" s="243">
        <v>-2259.54</v>
      </c>
      <c r="U58" s="243">
        <v>132.65</v>
      </c>
      <c r="V58" s="243">
        <v>-1497.02</v>
      </c>
      <c r="W58" s="243">
        <v>-1364.99</v>
      </c>
      <c r="X58" s="243">
        <v>-1511.51</v>
      </c>
      <c r="Y58" s="243">
        <v>-1549.17</v>
      </c>
      <c r="Z58" s="243">
        <v>-1397.68</v>
      </c>
      <c r="AA58" s="243">
        <v>-1437.75</v>
      </c>
      <c r="AB58" s="243">
        <v>-1300.55</v>
      </c>
      <c r="AC58" s="243">
        <v>-7484.29</v>
      </c>
      <c r="AD58" s="243">
        <v>-1316.26</v>
      </c>
      <c r="AE58" s="243" t="s">
        <v>72</v>
      </c>
      <c r="AF58" s="243" t="s">
        <v>158</v>
      </c>
      <c r="AG58" s="243" t="s">
        <v>101</v>
      </c>
      <c r="AH58" s="243" t="s">
        <v>158</v>
      </c>
    </row>
    <row r="59" spans="1:34" ht="15">
      <c r="A59" s="243" t="s">
        <v>62</v>
      </c>
      <c r="B59" s="243" t="s">
        <v>151</v>
      </c>
      <c r="C59" s="243" t="s">
        <v>96</v>
      </c>
      <c r="D59" s="243" t="s">
        <v>159</v>
      </c>
      <c r="E59" s="243" t="s">
        <v>151</v>
      </c>
      <c r="F59" s="243">
        <v>2014</v>
      </c>
      <c r="G59" s="243" t="s">
        <v>152</v>
      </c>
      <c r="H59" s="243" t="s">
        <v>160</v>
      </c>
      <c r="I59" s="243" t="s">
        <v>154</v>
      </c>
      <c r="J59" s="243" t="s">
        <v>161</v>
      </c>
      <c r="K59" s="243"/>
      <c r="L59" s="243">
        <v>0</v>
      </c>
      <c r="M59" s="243">
        <v>0</v>
      </c>
      <c r="N59" s="243">
        <v>-7531.27</v>
      </c>
      <c r="O59" s="243">
        <v>0</v>
      </c>
      <c r="P59" s="243">
        <v>7531.27</v>
      </c>
      <c r="Q59" s="243" t="s">
        <v>71</v>
      </c>
      <c r="R59" s="243">
        <v>-1316.26</v>
      </c>
      <c r="S59" s="243">
        <v>-1173.98</v>
      </c>
      <c r="T59" s="243">
        <v>167.16</v>
      </c>
      <c r="U59" s="243">
        <v>-1153.53</v>
      </c>
      <c r="V59" s="243">
        <v>-1779.3400000000001</v>
      </c>
      <c r="W59" s="243">
        <v>-2275.32</v>
      </c>
      <c r="X59" s="243">
        <v>0</v>
      </c>
      <c r="Y59" s="243">
        <v>0</v>
      </c>
      <c r="Z59" s="243">
        <v>0</v>
      </c>
      <c r="AA59" s="243">
        <v>0</v>
      </c>
      <c r="AB59" s="243">
        <v>0</v>
      </c>
      <c r="AC59" s="243">
        <v>0</v>
      </c>
      <c r="AD59" s="243">
        <v>0</v>
      </c>
      <c r="AE59" s="243" t="s">
        <v>72</v>
      </c>
      <c r="AF59" s="243" t="s">
        <v>158</v>
      </c>
      <c r="AG59" s="243" t="s">
        <v>101</v>
      </c>
      <c r="AH59" s="243" t="s">
        <v>158</v>
      </c>
    </row>
    <row r="60" spans="1:34" ht="15">
      <c r="A60" s="243" t="s">
        <v>62</v>
      </c>
      <c r="B60" s="243" t="s">
        <v>151</v>
      </c>
      <c r="C60" s="243" t="s">
        <v>96</v>
      </c>
      <c r="D60" s="243" t="s">
        <v>162</v>
      </c>
      <c r="E60" s="243" t="s">
        <v>151</v>
      </c>
      <c r="F60" s="243">
        <v>2013</v>
      </c>
      <c r="G60" s="243" t="s">
        <v>152</v>
      </c>
      <c r="H60" s="243" t="s">
        <v>163</v>
      </c>
      <c r="I60" s="243" t="s">
        <v>154</v>
      </c>
      <c r="J60" s="243" t="s">
        <v>161</v>
      </c>
      <c r="K60" s="243"/>
      <c r="L60" s="243">
        <v>0</v>
      </c>
      <c r="M60" s="243">
        <v>0</v>
      </c>
      <c r="N60" s="243">
        <v>258.3</v>
      </c>
      <c r="O60" s="243">
        <v>0</v>
      </c>
      <c r="P60" s="243">
        <v>-258.3</v>
      </c>
      <c r="Q60" s="243" t="s">
        <v>71</v>
      </c>
      <c r="R60" s="243">
        <v>24.26</v>
      </c>
      <c r="S60" s="243">
        <v>24.26</v>
      </c>
      <c r="T60" s="243">
        <v>23.17</v>
      </c>
      <c r="U60" s="243">
        <v>-1.99</v>
      </c>
      <c r="V60" s="243">
        <v>22.45</v>
      </c>
      <c r="W60" s="243">
        <v>20.48</v>
      </c>
      <c r="X60" s="243">
        <v>22.68</v>
      </c>
      <c r="Y60" s="243">
        <v>23.240000000000002</v>
      </c>
      <c r="Z60" s="243">
        <v>20.96</v>
      </c>
      <c r="AA60" s="243">
        <v>21.580000000000002</v>
      </c>
      <c r="AB60" s="243">
        <v>19.5</v>
      </c>
      <c r="AC60" s="243">
        <v>17.97</v>
      </c>
      <c r="AD60" s="243">
        <v>19.740000000000002</v>
      </c>
      <c r="AE60" s="243" t="s">
        <v>72</v>
      </c>
      <c r="AF60" s="243" t="s">
        <v>158</v>
      </c>
      <c r="AG60" s="243" t="s">
        <v>101</v>
      </c>
      <c r="AH60" s="243" t="s">
        <v>158</v>
      </c>
    </row>
    <row r="61" spans="1:34" ht="15">
      <c r="A61" s="243" t="s">
        <v>62</v>
      </c>
      <c r="B61" s="243" t="s">
        <v>151</v>
      </c>
      <c r="C61" s="243" t="s">
        <v>96</v>
      </c>
      <c r="D61" s="243" t="s">
        <v>162</v>
      </c>
      <c r="E61" s="243" t="s">
        <v>151</v>
      </c>
      <c r="F61" s="243">
        <v>2014</v>
      </c>
      <c r="G61" s="243" t="s">
        <v>152</v>
      </c>
      <c r="H61" s="243" t="s">
        <v>163</v>
      </c>
      <c r="I61" s="243" t="s">
        <v>154</v>
      </c>
      <c r="J61" s="243" t="s">
        <v>161</v>
      </c>
      <c r="K61" s="243"/>
      <c r="L61" s="243">
        <v>0</v>
      </c>
      <c r="M61" s="243">
        <v>0</v>
      </c>
      <c r="N61" s="243">
        <v>104.4</v>
      </c>
      <c r="O61" s="243">
        <v>0</v>
      </c>
      <c r="P61" s="243">
        <v>-104.4</v>
      </c>
      <c r="Q61" s="243" t="s">
        <v>71</v>
      </c>
      <c r="R61" s="243">
        <v>19.740000000000002</v>
      </c>
      <c r="S61" s="243">
        <v>17.61</v>
      </c>
      <c r="T61" s="243">
        <v>-2.5100000000000002</v>
      </c>
      <c r="U61" s="243">
        <v>17.31</v>
      </c>
      <c r="V61" s="243">
        <v>18.11</v>
      </c>
      <c r="W61" s="243">
        <v>34.14</v>
      </c>
      <c r="X61" s="243">
        <v>0</v>
      </c>
      <c r="Y61" s="243">
        <v>0</v>
      </c>
      <c r="Z61" s="243">
        <v>0</v>
      </c>
      <c r="AA61" s="243">
        <v>0</v>
      </c>
      <c r="AB61" s="243">
        <v>0</v>
      </c>
      <c r="AC61" s="243">
        <v>0</v>
      </c>
      <c r="AD61" s="243">
        <v>0</v>
      </c>
      <c r="AE61" s="243" t="s">
        <v>72</v>
      </c>
      <c r="AF61" s="243" t="s">
        <v>158</v>
      </c>
      <c r="AG61" s="243" t="s">
        <v>101</v>
      </c>
      <c r="AH61" s="243" t="s">
        <v>158</v>
      </c>
    </row>
    <row r="62" spans="1:34" ht="15">
      <c r="A62" s="243" t="s">
        <v>62</v>
      </c>
      <c r="B62" s="243" t="s">
        <v>151</v>
      </c>
      <c r="C62" s="243" t="s">
        <v>96</v>
      </c>
      <c r="D62" s="243" t="s">
        <v>164</v>
      </c>
      <c r="E62" s="243" t="s">
        <v>151</v>
      </c>
      <c r="F62" s="243">
        <v>2013</v>
      </c>
      <c r="G62" s="243" t="s">
        <v>152</v>
      </c>
      <c r="H62" s="243" t="s">
        <v>165</v>
      </c>
      <c r="I62" s="243" t="s">
        <v>154</v>
      </c>
      <c r="J62" s="243" t="s">
        <v>161</v>
      </c>
      <c r="K62" s="243"/>
      <c r="L62" s="243">
        <v>0</v>
      </c>
      <c r="M62" s="243">
        <v>0</v>
      </c>
      <c r="N62" s="243">
        <v>636.4</v>
      </c>
      <c r="O62" s="243">
        <v>0</v>
      </c>
      <c r="P62" s="243">
        <v>-636.4</v>
      </c>
      <c r="Q62" s="243" t="s">
        <v>71</v>
      </c>
      <c r="R62" s="243">
        <v>98.63</v>
      </c>
      <c r="S62" s="243">
        <v>100.74000000000001</v>
      </c>
      <c r="T62" s="243">
        <v>91.23</v>
      </c>
      <c r="U62" s="243">
        <v>-0.1</v>
      </c>
      <c r="V62" s="243">
        <v>103.53</v>
      </c>
      <c r="W62" s="243">
        <v>109.09</v>
      </c>
      <c r="X62" s="243">
        <v>103.78</v>
      </c>
      <c r="Y62" s="243">
        <v>103.09</v>
      </c>
      <c r="Z62" s="243">
        <v>-455.08</v>
      </c>
      <c r="AA62" s="243">
        <v>100.56</v>
      </c>
      <c r="AB62" s="243">
        <v>97.34</v>
      </c>
      <c r="AC62" s="243">
        <v>91.82000000000001</v>
      </c>
      <c r="AD62" s="243">
        <v>91.77</v>
      </c>
      <c r="AE62" s="243" t="s">
        <v>72</v>
      </c>
      <c r="AF62" s="243" t="s">
        <v>158</v>
      </c>
      <c r="AG62" s="243" t="s">
        <v>101</v>
      </c>
      <c r="AH62" s="243" t="s">
        <v>158</v>
      </c>
    </row>
    <row r="63" spans="1:34" ht="15">
      <c r="A63" s="243" t="s">
        <v>62</v>
      </c>
      <c r="B63" s="243" t="s">
        <v>151</v>
      </c>
      <c r="C63" s="243" t="s">
        <v>96</v>
      </c>
      <c r="D63" s="243" t="s">
        <v>164</v>
      </c>
      <c r="E63" s="243" t="s">
        <v>151</v>
      </c>
      <c r="F63" s="243">
        <v>2014</v>
      </c>
      <c r="G63" s="243" t="s">
        <v>152</v>
      </c>
      <c r="H63" s="243" t="s">
        <v>165</v>
      </c>
      <c r="I63" s="243" t="s">
        <v>154</v>
      </c>
      <c r="J63" s="243" t="s">
        <v>161</v>
      </c>
      <c r="K63" s="243"/>
      <c r="L63" s="243">
        <v>0</v>
      </c>
      <c r="M63" s="243">
        <v>0</v>
      </c>
      <c r="N63" s="243">
        <v>501.45</v>
      </c>
      <c r="O63" s="243">
        <v>0</v>
      </c>
      <c r="P63" s="243">
        <v>-501.45</v>
      </c>
      <c r="Q63" s="243" t="s">
        <v>71</v>
      </c>
      <c r="R63" s="243">
        <v>91.77</v>
      </c>
      <c r="S63" s="243">
        <v>88.82000000000001</v>
      </c>
      <c r="T63" s="243">
        <v>-13.06</v>
      </c>
      <c r="U63" s="243">
        <v>84.85000000000001</v>
      </c>
      <c r="V63" s="243">
        <v>81.27</v>
      </c>
      <c r="W63" s="243">
        <v>167.8</v>
      </c>
      <c r="X63" s="243">
        <v>0</v>
      </c>
      <c r="Y63" s="243">
        <v>0</v>
      </c>
      <c r="Z63" s="243">
        <v>0</v>
      </c>
      <c r="AA63" s="243">
        <v>0</v>
      </c>
      <c r="AB63" s="243">
        <v>0</v>
      </c>
      <c r="AC63" s="243">
        <v>0</v>
      </c>
      <c r="AD63" s="243">
        <v>0</v>
      </c>
      <c r="AE63" s="243" t="s">
        <v>72</v>
      </c>
      <c r="AF63" s="243" t="s">
        <v>158</v>
      </c>
      <c r="AG63" s="243" t="s">
        <v>101</v>
      </c>
      <c r="AH63" s="243" t="s">
        <v>158</v>
      </c>
    </row>
    <row r="64" spans="1:34" ht="15">
      <c r="A64" s="243" t="s">
        <v>62</v>
      </c>
      <c r="B64" s="243" t="s">
        <v>151</v>
      </c>
      <c r="C64" s="243" t="s">
        <v>96</v>
      </c>
      <c r="D64" s="243" t="s">
        <v>166</v>
      </c>
      <c r="E64" s="243" t="s">
        <v>151</v>
      </c>
      <c r="F64" s="243">
        <v>2013</v>
      </c>
      <c r="G64" s="243" t="s">
        <v>152</v>
      </c>
      <c r="H64" s="243" t="s">
        <v>167</v>
      </c>
      <c r="I64" s="243" t="s">
        <v>154</v>
      </c>
      <c r="J64" s="243" t="s">
        <v>161</v>
      </c>
      <c r="K64" s="243"/>
      <c r="L64" s="243">
        <v>0</v>
      </c>
      <c r="M64" s="243">
        <v>0</v>
      </c>
      <c r="N64" s="243">
        <v>0</v>
      </c>
      <c r="O64" s="243">
        <v>0</v>
      </c>
      <c r="P64" s="243">
        <v>0</v>
      </c>
      <c r="Q64" s="243" t="s">
        <v>71</v>
      </c>
      <c r="R64" s="243">
        <v>0</v>
      </c>
      <c r="S64" s="243">
        <v>0</v>
      </c>
      <c r="T64" s="243">
        <v>0</v>
      </c>
      <c r="U64" s="243">
        <v>0</v>
      </c>
      <c r="V64" s="243">
        <v>0</v>
      </c>
      <c r="W64" s="243">
        <v>0</v>
      </c>
      <c r="X64" s="243">
        <v>0</v>
      </c>
      <c r="Y64" s="243">
        <v>0</v>
      </c>
      <c r="Z64" s="243">
        <v>0</v>
      </c>
      <c r="AA64" s="243">
        <v>0</v>
      </c>
      <c r="AB64" s="243">
        <v>0</v>
      </c>
      <c r="AC64" s="243">
        <v>0</v>
      </c>
      <c r="AD64" s="243">
        <v>0</v>
      </c>
      <c r="AE64" s="243" t="s">
        <v>72</v>
      </c>
      <c r="AF64" s="243" t="s">
        <v>158</v>
      </c>
      <c r="AG64" s="243" t="s">
        <v>101</v>
      </c>
      <c r="AH64" s="243" t="s">
        <v>158</v>
      </c>
    </row>
    <row r="65" spans="1:34" ht="15">
      <c r="A65" s="243" t="s">
        <v>62</v>
      </c>
      <c r="B65" s="243" t="s">
        <v>151</v>
      </c>
      <c r="C65" s="243" t="s">
        <v>96</v>
      </c>
      <c r="D65" s="243" t="s">
        <v>166</v>
      </c>
      <c r="E65" s="243" t="s">
        <v>151</v>
      </c>
      <c r="F65" s="243">
        <v>2014</v>
      </c>
      <c r="G65" s="243" t="s">
        <v>152</v>
      </c>
      <c r="H65" s="243" t="s">
        <v>167</v>
      </c>
      <c r="I65" s="243" t="s">
        <v>154</v>
      </c>
      <c r="J65" s="243" t="s">
        <v>161</v>
      </c>
      <c r="K65" s="243"/>
      <c r="L65" s="243">
        <v>0</v>
      </c>
      <c r="M65" s="243">
        <v>0</v>
      </c>
      <c r="N65" s="243">
        <v>0</v>
      </c>
      <c r="O65" s="243">
        <v>0</v>
      </c>
      <c r="P65" s="243">
        <v>0</v>
      </c>
      <c r="Q65" s="243" t="s">
        <v>71</v>
      </c>
      <c r="R65" s="243">
        <v>0</v>
      </c>
      <c r="S65" s="243">
        <v>0</v>
      </c>
      <c r="T65" s="243">
        <v>0</v>
      </c>
      <c r="U65" s="243">
        <v>0</v>
      </c>
      <c r="V65" s="243">
        <v>0</v>
      </c>
      <c r="W65" s="243">
        <v>0</v>
      </c>
      <c r="X65" s="243">
        <v>0</v>
      </c>
      <c r="Y65" s="243">
        <v>0</v>
      </c>
      <c r="Z65" s="243">
        <v>0</v>
      </c>
      <c r="AA65" s="243">
        <v>0</v>
      </c>
      <c r="AB65" s="243">
        <v>0</v>
      </c>
      <c r="AC65" s="243">
        <v>0</v>
      </c>
      <c r="AD65" s="243">
        <v>0</v>
      </c>
      <c r="AE65" s="243" t="s">
        <v>72</v>
      </c>
      <c r="AF65" s="243" t="s">
        <v>158</v>
      </c>
      <c r="AG65" s="243" t="s">
        <v>101</v>
      </c>
      <c r="AH65" s="243" t="s">
        <v>158</v>
      </c>
    </row>
    <row r="66" spans="1:34" ht="15">
      <c r="A66" s="243" t="s">
        <v>62</v>
      </c>
      <c r="B66" s="243" t="s">
        <v>151</v>
      </c>
      <c r="C66" s="243" t="s">
        <v>96</v>
      </c>
      <c r="D66" s="243" t="s">
        <v>168</v>
      </c>
      <c r="E66" s="243" t="s">
        <v>151</v>
      </c>
      <c r="F66" s="243">
        <v>2013</v>
      </c>
      <c r="G66" s="243" t="s">
        <v>152</v>
      </c>
      <c r="H66" s="243" t="s">
        <v>169</v>
      </c>
      <c r="I66" s="243" t="s">
        <v>154</v>
      </c>
      <c r="J66" s="243" t="s">
        <v>161</v>
      </c>
      <c r="K66" s="243"/>
      <c r="L66" s="243">
        <v>0</v>
      </c>
      <c r="M66" s="243">
        <v>0</v>
      </c>
      <c r="N66" s="243">
        <v>0</v>
      </c>
      <c r="O66" s="243">
        <v>0</v>
      </c>
      <c r="P66" s="243">
        <v>0</v>
      </c>
      <c r="Q66" s="243" t="s">
        <v>71</v>
      </c>
      <c r="R66" s="243">
        <v>0</v>
      </c>
      <c r="S66" s="243">
        <v>0</v>
      </c>
      <c r="T66" s="243">
        <v>0</v>
      </c>
      <c r="U66" s="243">
        <v>0</v>
      </c>
      <c r="V66" s="243">
        <v>0</v>
      </c>
      <c r="W66" s="243">
        <v>0</v>
      </c>
      <c r="X66" s="243">
        <v>0</v>
      </c>
      <c r="Y66" s="243">
        <v>0</v>
      </c>
      <c r="Z66" s="243">
        <v>0</v>
      </c>
      <c r="AA66" s="243">
        <v>0</v>
      </c>
      <c r="AB66" s="243">
        <v>0</v>
      </c>
      <c r="AC66" s="243">
        <v>0</v>
      </c>
      <c r="AD66" s="243">
        <v>0</v>
      </c>
      <c r="AE66" s="243" t="s">
        <v>72</v>
      </c>
      <c r="AF66" s="243" t="s">
        <v>158</v>
      </c>
      <c r="AG66" s="243" t="s">
        <v>101</v>
      </c>
      <c r="AH66" s="243" t="s">
        <v>158</v>
      </c>
    </row>
    <row r="67" spans="1:34" ht="15">
      <c r="A67" s="243" t="s">
        <v>62</v>
      </c>
      <c r="B67" s="243" t="s">
        <v>151</v>
      </c>
      <c r="C67" s="243" t="s">
        <v>96</v>
      </c>
      <c r="D67" s="243" t="s">
        <v>168</v>
      </c>
      <c r="E67" s="243" t="s">
        <v>151</v>
      </c>
      <c r="F67" s="243">
        <v>2014</v>
      </c>
      <c r="G67" s="243" t="s">
        <v>152</v>
      </c>
      <c r="H67" s="243" t="s">
        <v>169</v>
      </c>
      <c r="I67" s="243" t="s">
        <v>154</v>
      </c>
      <c r="J67" s="243" t="s">
        <v>161</v>
      </c>
      <c r="K67" s="243"/>
      <c r="L67" s="243">
        <v>0</v>
      </c>
      <c r="M67" s="243">
        <v>0</v>
      </c>
      <c r="N67" s="243">
        <v>0</v>
      </c>
      <c r="O67" s="243">
        <v>0</v>
      </c>
      <c r="P67" s="243">
        <v>0</v>
      </c>
      <c r="Q67" s="243" t="s">
        <v>71</v>
      </c>
      <c r="R67" s="243">
        <v>0</v>
      </c>
      <c r="S67" s="243">
        <v>0</v>
      </c>
      <c r="T67" s="243">
        <v>0</v>
      </c>
      <c r="U67" s="243">
        <v>0</v>
      </c>
      <c r="V67" s="243">
        <v>0</v>
      </c>
      <c r="W67" s="243">
        <v>0</v>
      </c>
      <c r="X67" s="243">
        <v>0</v>
      </c>
      <c r="Y67" s="243">
        <v>0</v>
      </c>
      <c r="Z67" s="243">
        <v>0</v>
      </c>
      <c r="AA67" s="243">
        <v>0</v>
      </c>
      <c r="AB67" s="243">
        <v>0</v>
      </c>
      <c r="AC67" s="243">
        <v>0</v>
      </c>
      <c r="AD67" s="243">
        <v>0</v>
      </c>
      <c r="AE67" s="243" t="s">
        <v>72</v>
      </c>
      <c r="AF67" s="243" t="s">
        <v>158</v>
      </c>
      <c r="AG67" s="243" t="s">
        <v>101</v>
      </c>
      <c r="AH67" s="243" t="s">
        <v>158</v>
      </c>
    </row>
    <row r="68" spans="1:34" ht="15">
      <c r="A68" s="243" t="s">
        <v>62</v>
      </c>
      <c r="B68" s="243" t="s">
        <v>151</v>
      </c>
      <c r="C68" s="243" t="s">
        <v>96</v>
      </c>
      <c r="D68" s="243" t="s">
        <v>170</v>
      </c>
      <c r="E68" s="243" t="s">
        <v>151</v>
      </c>
      <c r="F68" s="243">
        <v>2013</v>
      </c>
      <c r="G68" s="243" t="s">
        <v>152</v>
      </c>
      <c r="H68" s="243" t="s">
        <v>171</v>
      </c>
      <c r="I68" s="243" t="s">
        <v>154</v>
      </c>
      <c r="J68" s="243" t="s">
        <v>161</v>
      </c>
      <c r="K68" s="243"/>
      <c r="L68" s="243">
        <v>0</v>
      </c>
      <c r="M68" s="243">
        <v>0</v>
      </c>
      <c r="N68" s="243">
        <v>-2679.59</v>
      </c>
      <c r="O68" s="243">
        <v>0</v>
      </c>
      <c r="P68" s="243">
        <v>2679.59</v>
      </c>
      <c r="Q68" s="243" t="s">
        <v>71</v>
      </c>
      <c r="R68" s="243">
        <v>0</v>
      </c>
      <c r="S68" s="243">
        <v>0</v>
      </c>
      <c r="T68" s="243">
        <v>0</v>
      </c>
      <c r="U68" s="243">
        <v>-8559.17</v>
      </c>
      <c r="V68" s="243">
        <v>0</v>
      </c>
      <c r="W68" s="243">
        <v>0</v>
      </c>
      <c r="X68" s="243">
        <v>0</v>
      </c>
      <c r="Y68" s="243">
        <v>0</v>
      </c>
      <c r="Z68" s="243">
        <v>0</v>
      </c>
      <c r="AA68" s="243">
        <v>0</v>
      </c>
      <c r="AB68" s="243">
        <v>0</v>
      </c>
      <c r="AC68" s="243">
        <v>5879.58</v>
      </c>
      <c r="AD68" s="243">
        <v>0</v>
      </c>
      <c r="AE68" s="243" t="s">
        <v>72</v>
      </c>
      <c r="AF68" s="243" t="s">
        <v>158</v>
      </c>
      <c r="AG68" s="243" t="s">
        <v>101</v>
      </c>
      <c r="AH68" s="243" t="s">
        <v>158</v>
      </c>
    </row>
    <row r="69" spans="1:34" ht="15">
      <c r="A69" s="243" t="s">
        <v>62</v>
      </c>
      <c r="B69" s="243" t="s">
        <v>151</v>
      </c>
      <c r="C69" s="243" t="s">
        <v>96</v>
      </c>
      <c r="D69" s="243" t="s">
        <v>170</v>
      </c>
      <c r="E69" s="243" t="s">
        <v>151</v>
      </c>
      <c r="F69" s="243">
        <v>2014</v>
      </c>
      <c r="G69" s="243" t="s">
        <v>152</v>
      </c>
      <c r="H69" s="243" t="s">
        <v>171</v>
      </c>
      <c r="I69" s="243" t="s">
        <v>154</v>
      </c>
      <c r="J69" s="243" t="s">
        <v>161</v>
      </c>
      <c r="K69" s="243"/>
      <c r="L69" s="243">
        <v>0</v>
      </c>
      <c r="M69" s="243">
        <v>0</v>
      </c>
      <c r="N69" s="243">
        <v>-5879.58</v>
      </c>
      <c r="O69" s="243">
        <v>0</v>
      </c>
      <c r="P69" s="243">
        <v>5879.58</v>
      </c>
      <c r="Q69" s="243" t="s">
        <v>71</v>
      </c>
      <c r="R69" s="243">
        <v>0</v>
      </c>
      <c r="S69" s="243">
        <v>-5879.58</v>
      </c>
      <c r="T69" s="243">
        <v>0</v>
      </c>
      <c r="U69" s="243">
        <v>0</v>
      </c>
      <c r="V69" s="243">
        <v>0</v>
      </c>
      <c r="W69" s="243">
        <v>0</v>
      </c>
      <c r="X69" s="243">
        <v>0</v>
      </c>
      <c r="Y69" s="243">
        <v>0</v>
      </c>
      <c r="Z69" s="243">
        <v>0</v>
      </c>
      <c r="AA69" s="243">
        <v>0</v>
      </c>
      <c r="AB69" s="243">
        <v>0</v>
      </c>
      <c r="AC69" s="243">
        <v>0</v>
      </c>
      <c r="AD69" s="243">
        <v>0</v>
      </c>
      <c r="AE69" s="243" t="s">
        <v>72</v>
      </c>
      <c r="AF69" s="243" t="s">
        <v>158</v>
      </c>
      <c r="AG69" s="243" t="s">
        <v>101</v>
      </c>
      <c r="AH69" s="243" t="s">
        <v>158</v>
      </c>
    </row>
    <row r="70" spans="1:34" ht="15">
      <c r="A70" s="243" t="s">
        <v>62</v>
      </c>
      <c r="B70" s="243" t="s">
        <v>151</v>
      </c>
      <c r="C70" s="243" t="s">
        <v>96</v>
      </c>
      <c r="D70" s="243" t="s">
        <v>172</v>
      </c>
      <c r="E70" s="243" t="s">
        <v>151</v>
      </c>
      <c r="F70" s="243">
        <v>2013</v>
      </c>
      <c r="G70" s="243" t="s">
        <v>152</v>
      </c>
      <c r="H70" s="243" t="s">
        <v>173</v>
      </c>
      <c r="I70" s="243" t="s">
        <v>154</v>
      </c>
      <c r="J70" s="243" t="s">
        <v>161</v>
      </c>
      <c r="K70" s="243"/>
      <c r="L70" s="243">
        <v>0</v>
      </c>
      <c r="M70" s="243">
        <v>0</v>
      </c>
      <c r="N70" s="243">
        <v>-10691.74</v>
      </c>
      <c r="O70" s="243">
        <v>0</v>
      </c>
      <c r="P70" s="243">
        <v>10691.74</v>
      </c>
      <c r="Q70" s="243" t="s">
        <v>71</v>
      </c>
      <c r="R70" s="243">
        <v>0</v>
      </c>
      <c r="S70" s="243">
        <v>0</v>
      </c>
      <c r="T70" s="243">
        <v>-833.57</v>
      </c>
      <c r="U70" s="243">
        <v>0</v>
      </c>
      <c r="V70" s="243">
        <v>-9857.79</v>
      </c>
      <c r="W70" s="243">
        <v>0</v>
      </c>
      <c r="X70" s="243">
        <v>0</v>
      </c>
      <c r="Y70" s="243">
        <v>0</v>
      </c>
      <c r="Z70" s="243">
        <v>-0.38</v>
      </c>
      <c r="AA70" s="243">
        <v>0</v>
      </c>
      <c r="AB70" s="243">
        <v>0</v>
      </c>
      <c r="AC70" s="243">
        <v>0</v>
      </c>
      <c r="AD70" s="243">
        <v>0</v>
      </c>
      <c r="AE70" s="243" t="s">
        <v>72</v>
      </c>
      <c r="AF70" s="243" t="s">
        <v>158</v>
      </c>
      <c r="AG70" s="243" t="s">
        <v>101</v>
      </c>
      <c r="AH70" s="243" t="s">
        <v>158</v>
      </c>
    </row>
    <row r="71" spans="1:34" ht="15">
      <c r="A71" s="243" t="s">
        <v>62</v>
      </c>
      <c r="B71" s="243" t="s">
        <v>151</v>
      </c>
      <c r="C71" s="243" t="s">
        <v>96</v>
      </c>
      <c r="D71" s="243" t="s">
        <v>172</v>
      </c>
      <c r="E71" s="243" t="s">
        <v>151</v>
      </c>
      <c r="F71" s="243">
        <v>2014</v>
      </c>
      <c r="G71" s="243" t="s">
        <v>152</v>
      </c>
      <c r="H71" s="243" t="s">
        <v>173</v>
      </c>
      <c r="I71" s="243" t="s">
        <v>154</v>
      </c>
      <c r="J71" s="243" t="s">
        <v>161</v>
      </c>
      <c r="K71" s="243"/>
      <c r="L71" s="243">
        <v>0</v>
      </c>
      <c r="M71" s="243">
        <v>0</v>
      </c>
      <c r="N71" s="243">
        <v>0</v>
      </c>
      <c r="O71" s="243">
        <v>0</v>
      </c>
      <c r="P71" s="243">
        <v>0</v>
      </c>
      <c r="Q71" s="243" t="s">
        <v>71</v>
      </c>
      <c r="R71" s="243">
        <v>0</v>
      </c>
      <c r="S71" s="243">
        <v>0</v>
      </c>
      <c r="T71" s="243">
        <v>0</v>
      </c>
      <c r="U71" s="243">
        <v>0</v>
      </c>
      <c r="V71" s="243">
        <v>0</v>
      </c>
      <c r="W71" s="243">
        <v>0</v>
      </c>
      <c r="X71" s="243">
        <v>0</v>
      </c>
      <c r="Y71" s="243">
        <v>0</v>
      </c>
      <c r="Z71" s="243">
        <v>0</v>
      </c>
      <c r="AA71" s="243">
        <v>0</v>
      </c>
      <c r="AB71" s="243">
        <v>0</v>
      </c>
      <c r="AC71" s="243">
        <v>0</v>
      </c>
      <c r="AD71" s="243">
        <v>0</v>
      </c>
      <c r="AE71" s="243" t="s">
        <v>72</v>
      </c>
      <c r="AF71" s="243" t="s">
        <v>158</v>
      </c>
      <c r="AG71" s="243" t="s">
        <v>101</v>
      </c>
      <c r="AH71" s="243" t="s">
        <v>158</v>
      </c>
    </row>
    <row r="72" spans="1:34" ht="15">
      <c r="A72" s="243" t="s">
        <v>62</v>
      </c>
      <c r="B72" s="243" t="s">
        <v>151</v>
      </c>
      <c r="C72" s="243" t="s">
        <v>96</v>
      </c>
      <c r="D72" s="243" t="s">
        <v>174</v>
      </c>
      <c r="E72" s="243" t="s">
        <v>151</v>
      </c>
      <c r="F72" s="243">
        <v>2013</v>
      </c>
      <c r="G72" s="243" t="s">
        <v>152</v>
      </c>
      <c r="H72" s="243" t="s">
        <v>175</v>
      </c>
      <c r="I72" s="243" t="s">
        <v>154</v>
      </c>
      <c r="J72" s="243" t="s">
        <v>161</v>
      </c>
      <c r="K72" s="243"/>
      <c r="L72" s="243">
        <v>0</v>
      </c>
      <c r="M72" s="243">
        <v>0</v>
      </c>
      <c r="N72" s="243">
        <v>0</v>
      </c>
      <c r="O72" s="243">
        <v>0</v>
      </c>
      <c r="P72" s="243">
        <v>0</v>
      </c>
      <c r="Q72" s="243" t="s">
        <v>71</v>
      </c>
      <c r="R72" s="243">
        <v>0</v>
      </c>
      <c r="S72" s="243">
        <v>0</v>
      </c>
      <c r="T72" s="243">
        <v>0</v>
      </c>
      <c r="U72" s="243">
        <v>0</v>
      </c>
      <c r="V72" s="243">
        <v>0</v>
      </c>
      <c r="W72" s="243">
        <v>0</v>
      </c>
      <c r="X72" s="243">
        <v>0</v>
      </c>
      <c r="Y72" s="243">
        <v>0</v>
      </c>
      <c r="Z72" s="243">
        <v>0</v>
      </c>
      <c r="AA72" s="243">
        <v>0</v>
      </c>
      <c r="AB72" s="243">
        <v>0</v>
      </c>
      <c r="AC72" s="243">
        <v>0</v>
      </c>
      <c r="AD72" s="243">
        <v>0</v>
      </c>
      <c r="AE72" s="243" t="s">
        <v>72</v>
      </c>
      <c r="AF72" s="243" t="s">
        <v>158</v>
      </c>
      <c r="AG72" s="243" t="s">
        <v>101</v>
      </c>
      <c r="AH72" s="243" t="s">
        <v>158</v>
      </c>
    </row>
    <row r="73" spans="1:34" ht="15">
      <c r="A73" s="243" t="s">
        <v>62</v>
      </c>
      <c r="B73" s="243" t="s">
        <v>151</v>
      </c>
      <c r="C73" s="243" t="s">
        <v>96</v>
      </c>
      <c r="D73" s="243" t="s">
        <v>174</v>
      </c>
      <c r="E73" s="243" t="s">
        <v>151</v>
      </c>
      <c r="F73" s="243">
        <v>2014</v>
      </c>
      <c r="G73" s="243" t="s">
        <v>152</v>
      </c>
      <c r="H73" s="243" t="s">
        <v>175</v>
      </c>
      <c r="I73" s="243" t="s">
        <v>154</v>
      </c>
      <c r="J73" s="243" t="s">
        <v>161</v>
      </c>
      <c r="K73" s="243"/>
      <c r="L73" s="243">
        <v>0</v>
      </c>
      <c r="M73" s="243">
        <v>0</v>
      </c>
      <c r="N73" s="243">
        <v>0</v>
      </c>
      <c r="O73" s="243">
        <v>0</v>
      </c>
      <c r="P73" s="243">
        <v>0</v>
      </c>
      <c r="Q73" s="243" t="s">
        <v>71</v>
      </c>
      <c r="R73" s="243">
        <v>0</v>
      </c>
      <c r="S73" s="243">
        <v>0</v>
      </c>
      <c r="T73" s="243">
        <v>0</v>
      </c>
      <c r="U73" s="243">
        <v>0</v>
      </c>
      <c r="V73" s="243">
        <v>0</v>
      </c>
      <c r="W73" s="243">
        <v>0</v>
      </c>
      <c r="X73" s="243">
        <v>0</v>
      </c>
      <c r="Y73" s="243">
        <v>0</v>
      </c>
      <c r="Z73" s="243">
        <v>0</v>
      </c>
      <c r="AA73" s="243">
        <v>0</v>
      </c>
      <c r="AB73" s="243">
        <v>0</v>
      </c>
      <c r="AC73" s="243">
        <v>0</v>
      </c>
      <c r="AD73" s="243">
        <v>0</v>
      </c>
      <c r="AE73" s="243" t="s">
        <v>72</v>
      </c>
      <c r="AF73" s="243" t="s">
        <v>158</v>
      </c>
      <c r="AG73" s="243" t="s">
        <v>101</v>
      </c>
      <c r="AH73" s="243" t="s">
        <v>158</v>
      </c>
    </row>
    <row r="74" spans="1:34" ht="15">
      <c r="A74" s="243" t="s">
        <v>62</v>
      </c>
      <c r="B74" s="243" t="s">
        <v>151</v>
      </c>
      <c r="C74" s="243" t="s">
        <v>96</v>
      </c>
      <c r="D74" s="243" t="s">
        <v>176</v>
      </c>
      <c r="E74" s="243" t="s">
        <v>151</v>
      </c>
      <c r="F74" s="243">
        <v>2013</v>
      </c>
      <c r="G74" s="243" t="s">
        <v>152</v>
      </c>
      <c r="H74" s="243" t="s">
        <v>177</v>
      </c>
      <c r="I74" s="243" t="s">
        <v>154</v>
      </c>
      <c r="J74" s="243" t="s">
        <v>161</v>
      </c>
      <c r="K74" s="243"/>
      <c r="L74" s="243">
        <v>0</v>
      </c>
      <c r="M74" s="243">
        <v>0</v>
      </c>
      <c r="N74" s="243">
        <v>0</v>
      </c>
      <c r="O74" s="243">
        <v>0</v>
      </c>
      <c r="P74" s="243">
        <v>0</v>
      </c>
      <c r="Q74" s="243" t="s">
        <v>71</v>
      </c>
      <c r="R74" s="243">
        <v>0</v>
      </c>
      <c r="S74" s="243">
        <v>0</v>
      </c>
      <c r="T74" s="243">
        <v>0</v>
      </c>
      <c r="U74" s="243">
        <v>0</v>
      </c>
      <c r="V74" s="243">
        <v>0</v>
      </c>
      <c r="W74" s="243">
        <v>0</v>
      </c>
      <c r="X74" s="243">
        <v>0</v>
      </c>
      <c r="Y74" s="243">
        <v>0</v>
      </c>
      <c r="Z74" s="243">
        <v>0</v>
      </c>
      <c r="AA74" s="243">
        <v>0</v>
      </c>
      <c r="AB74" s="243">
        <v>0</v>
      </c>
      <c r="AC74" s="243">
        <v>0</v>
      </c>
      <c r="AD74" s="243">
        <v>0</v>
      </c>
      <c r="AE74" s="243" t="s">
        <v>72</v>
      </c>
      <c r="AF74" s="243" t="s">
        <v>158</v>
      </c>
      <c r="AG74" s="243" t="s">
        <v>101</v>
      </c>
      <c r="AH74" s="243" t="s">
        <v>158</v>
      </c>
    </row>
    <row r="75" spans="1:34" ht="15">
      <c r="A75" s="243" t="s">
        <v>62</v>
      </c>
      <c r="B75" s="243" t="s">
        <v>151</v>
      </c>
      <c r="C75" s="243" t="s">
        <v>96</v>
      </c>
      <c r="D75" s="243" t="s">
        <v>176</v>
      </c>
      <c r="E75" s="243" t="s">
        <v>151</v>
      </c>
      <c r="F75" s="243">
        <v>2014</v>
      </c>
      <c r="G75" s="243" t="s">
        <v>152</v>
      </c>
      <c r="H75" s="243" t="s">
        <v>177</v>
      </c>
      <c r="I75" s="243" t="s">
        <v>154</v>
      </c>
      <c r="J75" s="243" t="s">
        <v>161</v>
      </c>
      <c r="K75" s="243"/>
      <c r="L75" s="243">
        <v>0</v>
      </c>
      <c r="M75" s="243">
        <v>0</v>
      </c>
      <c r="N75" s="243">
        <v>0</v>
      </c>
      <c r="O75" s="243">
        <v>0</v>
      </c>
      <c r="P75" s="243">
        <v>0</v>
      </c>
      <c r="Q75" s="243" t="s">
        <v>71</v>
      </c>
      <c r="R75" s="243">
        <v>0</v>
      </c>
      <c r="S75" s="243">
        <v>0</v>
      </c>
      <c r="T75" s="243">
        <v>0</v>
      </c>
      <c r="U75" s="243">
        <v>0</v>
      </c>
      <c r="V75" s="243">
        <v>0</v>
      </c>
      <c r="W75" s="243">
        <v>0</v>
      </c>
      <c r="X75" s="243">
        <v>0</v>
      </c>
      <c r="Y75" s="243">
        <v>0</v>
      </c>
      <c r="Z75" s="243">
        <v>0</v>
      </c>
      <c r="AA75" s="243">
        <v>0</v>
      </c>
      <c r="AB75" s="243">
        <v>0</v>
      </c>
      <c r="AC75" s="243">
        <v>0</v>
      </c>
      <c r="AD75" s="243">
        <v>0</v>
      </c>
      <c r="AE75" s="243" t="s">
        <v>72</v>
      </c>
      <c r="AF75" s="243" t="s">
        <v>158</v>
      </c>
      <c r="AG75" s="243" t="s">
        <v>101</v>
      </c>
      <c r="AH75" s="243" t="s">
        <v>158</v>
      </c>
    </row>
    <row r="76" spans="1:34" ht="15">
      <c r="A76" s="243" t="s">
        <v>62</v>
      </c>
      <c r="B76" s="243" t="s">
        <v>151</v>
      </c>
      <c r="C76" s="243" t="s">
        <v>96</v>
      </c>
      <c r="D76" s="243" t="s">
        <v>178</v>
      </c>
      <c r="E76" s="243" t="s">
        <v>151</v>
      </c>
      <c r="F76" s="243">
        <v>2013</v>
      </c>
      <c r="G76" s="243" t="s">
        <v>152</v>
      </c>
      <c r="H76" s="243" t="s">
        <v>179</v>
      </c>
      <c r="I76" s="243" t="s">
        <v>154</v>
      </c>
      <c r="J76" s="243" t="s">
        <v>155</v>
      </c>
      <c r="K76" s="243"/>
      <c r="L76" s="243">
        <v>0</v>
      </c>
      <c r="M76" s="243">
        <v>0</v>
      </c>
      <c r="N76" s="243">
        <v>-305037.13</v>
      </c>
      <c r="O76" s="243">
        <v>0</v>
      </c>
      <c r="P76" s="243">
        <v>305037.13</v>
      </c>
      <c r="Q76" s="243" t="s">
        <v>71</v>
      </c>
      <c r="R76" s="243">
        <v>-29360.47</v>
      </c>
      <c r="S76" s="243">
        <v>-29382.64</v>
      </c>
      <c r="T76" s="243">
        <v>-29382.64</v>
      </c>
      <c r="U76" s="243">
        <v>-29382.64</v>
      </c>
      <c r="V76" s="243">
        <v>-29441.760000000002</v>
      </c>
      <c r="W76" s="243">
        <v>-29426.98</v>
      </c>
      <c r="X76" s="243">
        <v>-29434.37</v>
      </c>
      <c r="Y76" s="243">
        <v>-29486.100000000002</v>
      </c>
      <c r="Z76" s="243">
        <v>-29486.100000000002</v>
      </c>
      <c r="AA76" s="243">
        <v>-29515.66</v>
      </c>
      <c r="AB76" s="243">
        <v>-29729.97</v>
      </c>
      <c r="AC76" s="243">
        <v>18992.2</v>
      </c>
      <c r="AD76" s="243">
        <v>0</v>
      </c>
      <c r="AE76" s="243" t="s">
        <v>72</v>
      </c>
      <c r="AF76" s="243" t="s">
        <v>158</v>
      </c>
      <c r="AG76" s="243" t="s">
        <v>101</v>
      </c>
      <c r="AH76" s="243" t="s">
        <v>158</v>
      </c>
    </row>
    <row r="77" spans="1:34" ht="15">
      <c r="A77" s="243" t="s">
        <v>62</v>
      </c>
      <c r="B77" s="243" t="s">
        <v>151</v>
      </c>
      <c r="C77" s="243" t="s">
        <v>96</v>
      </c>
      <c r="D77" s="243" t="s">
        <v>178</v>
      </c>
      <c r="E77" s="243" t="s">
        <v>151</v>
      </c>
      <c r="F77" s="243">
        <v>2014</v>
      </c>
      <c r="G77" s="243" t="s">
        <v>152</v>
      </c>
      <c r="H77" s="243" t="s">
        <v>179</v>
      </c>
      <c r="I77" s="243" t="s">
        <v>154</v>
      </c>
      <c r="J77" s="243" t="s">
        <v>155</v>
      </c>
      <c r="K77" s="243"/>
      <c r="L77" s="243">
        <v>0</v>
      </c>
      <c r="M77" s="243">
        <v>0</v>
      </c>
      <c r="N77" s="243">
        <v>-157435.74</v>
      </c>
      <c r="O77" s="243">
        <v>0</v>
      </c>
      <c r="P77" s="243">
        <v>157435.74</v>
      </c>
      <c r="Q77" s="243" t="s">
        <v>71</v>
      </c>
      <c r="R77" s="243">
        <v>-26470.8</v>
      </c>
      <c r="S77" s="243">
        <v>-26432.8</v>
      </c>
      <c r="T77" s="243">
        <v>-25613.74</v>
      </c>
      <c r="U77" s="243">
        <v>-26318.8</v>
      </c>
      <c r="V77" s="243">
        <v>-26311.2</v>
      </c>
      <c r="W77" s="243">
        <v>-26288.4</v>
      </c>
      <c r="X77" s="243">
        <v>0</v>
      </c>
      <c r="Y77" s="243">
        <v>0</v>
      </c>
      <c r="Z77" s="243">
        <v>0</v>
      </c>
      <c r="AA77" s="243">
        <v>0</v>
      </c>
      <c r="AB77" s="243">
        <v>0</v>
      </c>
      <c r="AC77" s="243">
        <v>0</v>
      </c>
      <c r="AD77" s="243">
        <v>0</v>
      </c>
      <c r="AE77" s="243" t="s">
        <v>72</v>
      </c>
      <c r="AF77" s="243" t="s">
        <v>158</v>
      </c>
      <c r="AG77" s="243" t="s">
        <v>101</v>
      </c>
      <c r="AH77" s="243" t="s">
        <v>158</v>
      </c>
    </row>
    <row r="78" spans="1:34" ht="15">
      <c r="A78" s="243" t="s">
        <v>62</v>
      </c>
      <c r="B78" s="243" t="s">
        <v>151</v>
      </c>
      <c r="C78" s="243" t="s">
        <v>410</v>
      </c>
      <c r="D78" s="243" t="s">
        <v>345</v>
      </c>
      <c r="E78" s="243" t="s">
        <v>151</v>
      </c>
      <c r="F78" s="243">
        <v>2013</v>
      </c>
      <c r="G78" s="243" t="s">
        <v>334</v>
      </c>
      <c r="H78" s="243" t="s">
        <v>346</v>
      </c>
      <c r="I78" s="243" t="s">
        <v>336</v>
      </c>
      <c r="J78" s="243" t="s">
        <v>337</v>
      </c>
      <c r="K78" s="243"/>
      <c r="L78" s="243">
        <v>0</v>
      </c>
      <c r="M78" s="243">
        <v>0</v>
      </c>
      <c r="N78" s="243">
        <v>-16000</v>
      </c>
      <c r="O78" s="243">
        <v>0</v>
      </c>
      <c r="P78" s="243">
        <v>16000</v>
      </c>
      <c r="Q78" s="243" t="s">
        <v>71</v>
      </c>
      <c r="R78" s="243">
        <v>0</v>
      </c>
      <c r="S78" s="243">
        <v>0</v>
      </c>
      <c r="T78" s="243">
        <v>0</v>
      </c>
      <c r="U78" s="243">
        <v>-10700</v>
      </c>
      <c r="V78" s="243">
        <v>0</v>
      </c>
      <c r="W78" s="243">
        <v>0</v>
      </c>
      <c r="X78" s="243">
        <v>0</v>
      </c>
      <c r="Y78" s="243">
        <v>0</v>
      </c>
      <c r="Z78" s="243">
        <v>0</v>
      </c>
      <c r="AA78" s="243">
        <v>0</v>
      </c>
      <c r="AB78" s="243">
        <v>0</v>
      </c>
      <c r="AC78" s="243">
        <v>-5300</v>
      </c>
      <c r="AD78" s="243">
        <v>0</v>
      </c>
      <c r="AE78" s="243" t="s">
        <v>72</v>
      </c>
      <c r="AF78" s="243" t="s">
        <v>158</v>
      </c>
      <c r="AG78" s="243" t="s">
        <v>411</v>
      </c>
      <c r="AH78" s="243" t="s">
        <v>158</v>
      </c>
    </row>
    <row r="79" spans="1:34" ht="15">
      <c r="A79" s="243" t="s">
        <v>62</v>
      </c>
      <c r="B79" s="243" t="s">
        <v>151</v>
      </c>
      <c r="C79" s="243" t="s">
        <v>410</v>
      </c>
      <c r="D79" s="243" t="s">
        <v>345</v>
      </c>
      <c r="E79" s="243" t="s">
        <v>151</v>
      </c>
      <c r="F79" s="243">
        <v>2014</v>
      </c>
      <c r="G79" s="243" t="s">
        <v>334</v>
      </c>
      <c r="H79" s="243" t="s">
        <v>346</v>
      </c>
      <c r="I79" s="243" t="s">
        <v>336</v>
      </c>
      <c r="J79" s="243" t="s">
        <v>337</v>
      </c>
      <c r="K79" s="243"/>
      <c r="L79" s="243">
        <v>0</v>
      </c>
      <c r="M79" s="243">
        <v>0</v>
      </c>
      <c r="N79" s="243">
        <v>5300</v>
      </c>
      <c r="O79" s="243">
        <v>0</v>
      </c>
      <c r="P79" s="243">
        <v>-5300</v>
      </c>
      <c r="Q79" s="243" t="s">
        <v>71</v>
      </c>
      <c r="R79" s="243">
        <v>0</v>
      </c>
      <c r="S79" s="243">
        <v>5300</v>
      </c>
      <c r="T79" s="243">
        <v>0</v>
      </c>
      <c r="U79" s="243">
        <v>0</v>
      </c>
      <c r="V79" s="243">
        <v>0</v>
      </c>
      <c r="W79" s="243">
        <v>0</v>
      </c>
      <c r="X79" s="243">
        <v>0</v>
      </c>
      <c r="Y79" s="243">
        <v>0</v>
      </c>
      <c r="Z79" s="243">
        <v>0</v>
      </c>
      <c r="AA79" s="243">
        <v>0</v>
      </c>
      <c r="AB79" s="243">
        <v>0</v>
      </c>
      <c r="AC79" s="243">
        <v>0</v>
      </c>
      <c r="AD79" s="243">
        <v>0</v>
      </c>
      <c r="AE79" s="243" t="s">
        <v>72</v>
      </c>
      <c r="AF79" s="243" t="s">
        <v>158</v>
      </c>
      <c r="AG79" s="243" t="s">
        <v>411</v>
      </c>
      <c r="AH79" s="243" t="s">
        <v>158</v>
      </c>
    </row>
    <row r="80" spans="1:34" ht="15">
      <c r="A80" s="243" t="s">
        <v>62</v>
      </c>
      <c r="B80" s="243" t="s">
        <v>151</v>
      </c>
      <c r="C80" s="243" t="s">
        <v>410</v>
      </c>
      <c r="D80" s="243" t="s">
        <v>412</v>
      </c>
      <c r="E80" s="243" t="s">
        <v>151</v>
      </c>
      <c r="F80" s="243">
        <v>2013</v>
      </c>
      <c r="G80" s="243" t="s">
        <v>152</v>
      </c>
      <c r="H80" s="243" t="s">
        <v>413</v>
      </c>
      <c r="I80" s="243" t="s">
        <v>154</v>
      </c>
      <c r="J80" s="243" t="s">
        <v>161</v>
      </c>
      <c r="K80" s="243"/>
      <c r="L80" s="243">
        <v>0</v>
      </c>
      <c r="M80" s="243">
        <v>0</v>
      </c>
      <c r="N80" s="243">
        <v>16000</v>
      </c>
      <c r="O80" s="243">
        <v>0</v>
      </c>
      <c r="P80" s="243">
        <v>-16000</v>
      </c>
      <c r="Q80" s="243" t="s">
        <v>71</v>
      </c>
      <c r="R80" s="243">
        <v>0</v>
      </c>
      <c r="S80" s="243">
        <v>0</v>
      </c>
      <c r="T80" s="243">
        <v>0</v>
      </c>
      <c r="U80" s="243">
        <v>10700</v>
      </c>
      <c r="V80" s="243">
        <v>0</v>
      </c>
      <c r="W80" s="243">
        <v>0</v>
      </c>
      <c r="X80" s="243">
        <v>0</v>
      </c>
      <c r="Y80" s="243">
        <v>0</v>
      </c>
      <c r="Z80" s="243">
        <v>0</v>
      </c>
      <c r="AA80" s="243">
        <v>0</v>
      </c>
      <c r="AB80" s="243">
        <v>0</v>
      </c>
      <c r="AC80" s="243">
        <v>5300</v>
      </c>
      <c r="AD80" s="243">
        <v>0</v>
      </c>
      <c r="AE80" s="243" t="s">
        <v>72</v>
      </c>
      <c r="AF80" s="243" t="s">
        <v>158</v>
      </c>
      <c r="AG80" s="243" t="s">
        <v>411</v>
      </c>
      <c r="AH80" s="243" t="s">
        <v>158</v>
      </c>
    </row>
    <row r="81" spans="1:34" ht="15">
      <c r="A81" s="243" t="s">
        <v>62</v>
      </c>
      <c r="B81" s="243" t="s">
        <v>151</v>
      </c>
      <c r="C81" s="243" t="s">
        <v>410</v>
      </c>
      <c r="D81" s="243" t="s">
        <v>412</v>
      </c>
      <c r="E81" s="243" t="s">
        <v>151</v>
      </c>
      <c r="F81" s="243">
        <v>2014</v>
      </c>
      <c r="G81" s="243" t="s">
        <v>152</v>
      </c>
      <c r="H81" s="243" t="s">
        <v>413</v>
      </c>
      <c r="I81" s="243" t="s">
        <v>154</v>
      </c>
      <c r="J81" s="243" t="s">
        <v>161</v>
      </c>
      <c r="K81" s="243"/>
      <c r="L81" s="243">
        <v>0</v>
      </c>
      <c r="M81" s="243">
        <v>0</v>
      </c>
      <c r="N81" s="243">
        <v>-5300</v>
      </c>
      <c r="O81" s="243">
        <v>0</v>
      </c>
      <c r="P81" s="243">
        <v>5300</v>
      </c>
      <c r="Q81" s="243" t="s">
        <v>71</v>
      </c>
      <c r="R81" s="243">
        <v>0</v>
      </c>
      <c r="S81" s="243">
        <v>-5300</v>
      </c>
      <c r="T81" s="243">
        <v>0</v>
      </c>
      <c r="U81" s="243">
        <v>0</v>
      </c>
      <c r="V81" s="243">
        <v>0</v>
      </c>
      <c r="W81" s="243">
        <v>0</v>
      </c>
      <c r="X81" s="243">
        <v>0</v>
      </c>
      <c r="Y81" s="243">
        <v>0</v>
      </c>
      <c r="Z81" s="243">
        <v>0</v>
      </c>
      <c r="AA81" s="243">
        <v>0</v>
      </c>
      <c r="AB81" s="243">
        <v>0</v>
      </c>
      <c r="AC81" s="243">
        <v>0</v>
      </c>
      <c r="AD81" s="243">
        <v>0</v>
      </c>
      <c r="AE81" s="243" t="s">
        <v>72</v>
      </c>
      <c r="AF81" s="243" t="s">
        <v>158</v>
      </c>
      <c r="AG81" s="243" t="s">
        <v>411</v>
      </c>
      <c r="AH81" s="243" t="s">
        <v>158</v>
      </c>
    </row>
    <row r="82" spans="1:34" ht="15">
      <c r="A82" s="243" t="s">
        <v>62</v>
      </c>
      <c r="B82" s="243" t="s">
        <v>151</v>
      </c>
      <c r="C82" s="243" t="s">
        <v>410</v>
      </c>
      <c r="D82" s="243" t="s">
        <v>414</v>
      </c>
      <c r="E82" s="243" t="s">
        <v>151</v>
      </c>
      <c r="F82" s="243">
        <v>2013</v>
      </c>
      <c r="G82" s="243" t="s">
        <v>67</v>
      </c>
      <c r="H82" s="243" t="s">
        <v>415</v>
      </c>
      <c r="I82" s="243" t="s">
        <v>416</v>
      </c>
      <c r="J82" s="243" t="s">
        <v>417</v>
      </c>
      <c r="K82" s="243"/>
      <c r="L82" s="243">
        <v>0</v>
      </c>
      <c r="M82" s="243">
        <v>0</v>
      </c>
      <c r="N82" s="243">
        <v>0</v>
      </c>
      <c r="O82" s="243">
        <v>0</v>
      </c>
      <c r="P82" s="243">
        <v>0</v>
      </c>
      <c r="Q82" s="243" t="s">
        <v>71</v>
      </c>
      <c r="R82" s="243">
        <v>0</v>
      </c>
      <c r="S82" s="243">
        <v>0</v>
      </c>
      <c r="T82" s="243">
        <v>1361.58</v>
      </c>
      <c r="U82" s="243">
        <v>680.79</v>
      </c>
      <c r="V82" s="243">
        <v>680.79</v>
      </c>
      <c r="W82" s="243">
        <v>680.79</v>
      </c>
      <c r="X82" s="243">
        <v>680.79</v>
      </c>
      <c r="Y82" s="243">
        <v>680.79</v>
      </c>
      <c r="Z82" s="243">
        <v>680.79</v>
      </c>
      <c r="AA82" s="243">
        <v>680.79</v>
      </c>
      <c r="AB82" s="243">
        <v>-6127.110000000001</v>
      </c>
      <c r="AC82" s="243">
        <v>0</v>
      </c>
      <c r="AD82" s="243">
        <v>0</v>
      </c>
      <c r="AE82" s="243" t="s">
        <v>72</v>
      </c>
      <c r="AF82" s="243" t="s">
        <v>158</v>
      </c>
      <c r="AG82" s="243" t="s">
        <v>411</v>
      </c>
      <c r="AH82" s="243" t="s">
        <v>158</v>
      </c>
    </row>
    <row r="83" spans="1:34" ht="15">
      <c r="A83" s="243" t="s">
        <v>62</v>
      </c>
      <c r="B83" s="243" t="s">
        <v>151</v>
      </c>
      <c r="C83" s="243" t="s">
        <v>410</v>
      </c>
      <c r="D83" s="243" t="s">
        <v>414</v>
      </c>
      <c r="E83" s="243" t="s">
        <v>151</v>
      </c>
      <c r="F83" s="243">
        <v>2014</v>
      </c>
      <c r="G83" s="243" t="s">
        <v>67</v>
      </c>
      <c r="H83" s="243" t="s">
        <v>415</v>
      </c>
      <c r="I83" s="243" t="s">
        <v>416</v>
      </c>
      <c r="J83" s="243" t="s">
        <v>417</v>
      </c>
      <c r="K83" s="243"/>
      <c r="L83" s="243">
        <v>0</v>
      </c>
      <c r="M83" s="243">
        <v>0</v>
      </c>
      <c r="N83" s="243">
        <v>0</v>
      </c>
      <c r="O83" s="243">
        <v>0</v>
      </c>
      <c r="P83" s="243">
        <v>0</v>
      </c>
      <c r="Q83" s="243" t="s">
        <v>71</v>
      </c>
      <c r="R83" s="243">
        <v>0</v>
      </c>
      <c r="S83" s="243">
        <v>0</v>
      </c>
      <c r="T83" s="243">
        <v>0</v>
      </c>
      <c r="U83" s="243">
        <v>0</v>
      </c>
      <c r="V83" s="243">
        <v>0</v>
      </c>
      <c r="W83" s="243">
        <v>0</v>
      </c>
      <c r="X83" s="243">
        <v>0</v>
      </c>
      <c r="Y83" s="243">
        <v>0</v>
      </c>
      <c r="Z83" s="243">
        <v>0</v>
      </c>
      <c r="AA83" s="243">
        <v>0</v>
      </c>
      <c r="AB83" s="243">
        <v>0</v>
      </c>
      <c r="AC83" s="243">
        <v>0</v>
      </c>
      <c r="AD83" s="243">
        <v>0</v>
      </c>
      <c r="AE83" s="243" t="s">
        <v>72</v>
      </c>
      <c r="AF83" s="243" t="s">
        <v>158</v>
      </c>
      <c r="AG83" s="243" t="s">
        <v>411</v>
      </c>
      <c r="AH83" s="243" t="s">
        <v>158</v>
      </c>
    </row>
    <row r="84" spans="1:34" ht="15">
      <c r="A84" s="243" t="s">
        <v>62</v>
      </c>
      <c r="B84" s="243" t="s">
        <v>151</v>
      </c>
      <c r="C84" s="243" t="s">
        <v>410</v>
      </c>
      <c r="D84" s="243" t="s">
        <v>414</v>
      </c>
      <c r="E84" s="243" t="s">
        <v>142</v>
      </c>
      <c r="F84" s="243">
        <v>2013</v>
      </c>
      <c r="G84" s="243" t="s">
        <v>67</v>
      </c>
      <c r="H84" s="243" t="s">
        <v>415</v>
      </c>
      <c r="I84" s="243" t="s">
        <v>416</v>
      </c>
      <c r="J84" s="243" t="s">
        <v>417</v>
      </c>
      <c r="K84" s="243"/>
      <c r="L84" s="243">
        <v>0</v>
      </c>
      <c r="M84" s="243">
        <v>0</v>
      </c>
      <c r="N84" s="243">
        <v>1361.48</v>
      </c>
      <c r="O84" s="243">
        <v>0</v>
      </c>
      <c r="P84" s="243">
        <v>-1361.48</v>
      </c>
      <c r="Q84" s="243" t="s">
        <v>71</v>
      </c>
      <c r="R84" s="243">
        <v>0</v>
      </c>
      <c r="S84" s="243">
        <v>0</v>
      </c>
      <c r="T84" s="243">
        <v>0</v>
      </c>
      <c r="U84" s="243">
        <v>0</v>
      </c>
      <c r="V84" s="243">
        <v>0</v>
      </c>
      <c r="W84" s="243">
        <v>0</v>
      </c>
      <c r="X84" s="243">
        <v>0</v>
      </c>
      <c r="Y84" s="243">
        <v>0</v>
      </c>
      <c r="Z84" s="243">
        <v>0</v>
      </c>
      <c r="AA84" s="243">
        <v>0</v>
      </c>
      <c r="AB84" s="243">
        <v>680.79</v>
      </c>
      <c r="AC84" s="243">
        <v>680.69</v>
      </c>
      <c r="AD84" s="243">
        <v>0</v>
      </c>
      <c r="AE84" s="243" t="s">
        <v>72</v>
      </c>
      <c r="AF84" s="243" t="s">
        <v>158</v>
      </c>
      <c r="AG84" s="243" t="s">
        <v>411</v>
      </c>
      <c r="AH84" s="243" t="s">
        <v>145</v>
      </c>
    </row>
    <row r="85" spans="1:34" ht="15">
      <c r="A85" s="243" t="s">
        <v>62</v>
      </c>
      <c r="B85" s="243" t="s">
        <v>151</v>
      </c>
      <c r="C85" s="243" t="s">
        <v>410</v>
      </c>
      <c r="D85" s="243" t="s">
        <v>414</v>
      </c>
      <c r="E85" s="243" t="s">
        <v>142</v>
      </c>
      <c r="F85" s="243">
        <v>2014</v>
      </c>
      <c r="G85" s="243" t="s">
        <v>67</v>
      </c>
      <c r="H85" s="243" t="s">
        <v>415</v>
      </c>
      <c r="I85" s="243" t="s">
        <v>416</v>
      </c>
      <c r="J85" s="243" t="s">
        <v>417</v>
      </c>
      <c r="K85" s="243"/>
      <c r="L85" s="243">
        <v>0</v>
      </c>
      <c r="M85" s="243">
        <v>0</v>
      </c>
      <c r="N85" s="243">
        <v>3403.9500000000003</v>
      </c>
      <c r="O85" s="243">
        <v>0</v>
      </c>
      <c r="P85" s="243">
        <v>-3403.9500000000003</v>
      </c>
      <c r="Q85" s="243" t="s">
        <v>71</v>
      </c>
      <c r="R85" s="243">
        <v>680.79</v>
      </c>
      <c r="S85" s="243">
        <v>680.79</v>
      </c>
      <c r="T85" s="243">
        <v>680.79</v>
      </c>
      <c r="U85" s="243">
        <v>680.79</v>
      </c>
      <c r="V85" s="243">
        <v>680.79</v>
      </c>
      <c r="W85" s="243">
        <v>0</v>
      </c>
      <c r="X85" s="243">
        <v>0</v>
      </c>
      <c r="Y85" s="243">
        <v>0</v>
      </c>
      <c r="Z85" s="243">
        <v>0</v>
      </c>
      <c r="AA85" s="243">
        <v>0</v>
      </c>
      <c r="AB85" s="243">
        <v>0</v>
      </c>
      <c r="AC85" s="243">
        <v>0</v>
      </c>
      <c r="AD85" s="243">
        <v>0</v>
      </c>
      <c r="AE85" s="243" t="s">
        <v>72</v>
      </c>
      <c r="AF85" s="243" t="s">
        <v>158</v>
      </c>
      <c r="AG85" s="243" t="s">
        <v>411</v>
      </c>
      <c r="AH85" s="243" t="s">
        <v>145</v>
      </c>
    </row>
    <row r="86" spans="1:34" ht="15">
      <c r="A86" s="243" t="s">
        <v>62</v>
      </c>
      <c r="B86" s="243" t="s">
        <v>151</v>
      </c>
      <c r="C86" s="243" t="s">
        <v>410</v>
      </c>
      <c r="D86" s="243" t="s">
        <v>414</v>
      </c>
      <c r="E86" s="243" t="s">
        <v>66</v>
      </c>
      <c r="F86" s="243">
        <v>2013</v>
      </c>
      <c r="G86" s="243" t="s">
        <v>67</v>
      </c>
      <c r="H86" s="243" t="s">
        <v>415</v>
      </c>
      <c r="I86" s="243" t="s">
        <v>416</v>
      </c>
      <c r="J86" s="243" t="s">
        <v>417</v>
      </c>
      <c r="K86" s="243"/>
      <c r="L86" s="243">
        <v>0</v>
      </c>
      <c r="M86" s="243">
        <v>0</v>
      </c>
      <c r="N86" s="243">
        <v>6127.110000000001</v>
      </c>
      <c r="O86" s="243">
        <v>0</v>
      </c>
      <c r="P86" s="243">
        <v>-6127.110000000001</v>
      </c>
      <c r="Q86" s="243" t="s">
        <v>71</v>
      </c>
      <c r="R86" s="243">
        <v>0</v>
      </c>
      <c r="S86" s="243">
        <v>0</v>
      </c>
      <c r="T86" s="243">
        <v>0</v>
      </c>
      <c r="U86" s="243">
        <v>0</v>
      </c>
      <c r="V86" s="243">
        <v>0</v>
      </c>
      <c r="W86" s="243">
        <v>0</v>
      </c>
      <c r="X86" s="243">
        <v>0</v>
      </c>
      <c r="Y86" s="243">
        <v>0</v>
      </c>
      <c r="Z86" s="243">
        <v>0</v>
      </c>
      <c r="AA86" s="243">
        <v>0</v>
      </c>
      <c r="AB86" s="243">
        <v>6127.110000000001</v>
      </c>
      <c r="AC86" s="243">
        <v>0</v>
      </c>
      <c r="AD86" s="243">
        <v>0</v>
      </c>
      <c r="AE86" s="243" t="s">
        <v>72</v>
      </c>
      <c r="AF86" s="243" t="s">
        <v>158</v>
      </c>
      <c r="AG86" s="243" t="s">
        <v>411</v>
      </c>
      <c r="AH86" s="243" t="s">
        <v>75</v>
      </c>
    </row>
    <row r="87" spans="1:34" ht="15">
      <c r="A87" s="243" t="s">
        <v>62</v>
      </c>
      <c r="B87" s="243" t="s">
        <v>151</v>
      </c>
      <c r="C87" s="243" t="s">
        <v>410</v>
      </c>
      <c r="D87" s="243" t="s">
        <v>414</v>
      </c>
      <c r="E87" s="243" t="s">
        <v>66</v>
      </c>
      <c r="F87" s="243">
        <v>2014</v>
      </c>
      <c r="G87" s="243" t="s">
        <v>67</v>
      </c>
      <c r="H87" s="243" t="s">
        <v>415</v>
      </c>
      <c r="I87" s="243" t="s">
        <v>416</v>
      </c>
      <c r="J87" s="243" t="s">
        <v>417</v>
      </c>
      <c r="K87" s="243"/>
      <c r="L87" s="243">
        <v>0</v>
      </c>
      <c r="M87" s="243">
        <v>0</v>
      </c>
      <c r="N87" s="243">
        <v>0</v>
      </c>
      <c r="O87" s="243">
        <v>0</v>
      </c>
      <c r="P87" s="243">
        <v>0</v>
      </c>
      <c r="Q87" s="243" t="s">
        <v>71</v>
      </c>
      <c r="R87" s="243">
        <v>0</v>
      </c>
      <c r="S87" s="243">
        <v>0</v>
      </c>
      <c r="T87" s="243">
        <v>0</v>
      </c>
      <c r="U87" s="243">
        <v>0</v>
      </c>
      <c r="V87" s="243">
        <v>0</v>
      </c>
      <c r="W87" s="243">
        <v>0</v>
      </c>
      <c r="X87" s="243">
        <v>0</v>
      </c>
      <c r="Y87" s="243">
        <v>0</v>
      </c>
      <c r="Z87" s="243">
        <v>0</v>
      </c>
      <c r="AA87" s="243">
        <v>0</v>
      </c>
      <c r="AB87" s="243">
        <v>0</v>
      </c>
      <c r="AC87" s="243">
        <v>0</v>
      </c>
      <c r="AD87" s="243">
        <v>0</v>
      </c>
      <c r="AE87" s="243" t="s">
        <v>72</v>
      </c>
      <c r="AF87" s="243" t="s">
        <v>158</v>
      </c>
      <c r="AG87" s="243" t="s">
        <v>411</v>
      </c>
      <c r="AH87" s="243" t="s">
        <v>75</v>
      </c>
    </row>
    <row r="88" spans="1:34" ht="15">
      <c r="A88" s="243" t="s">
        <v>62</v>
      </c>
      <c r="B88" s="243" t="s">
        <v>148</v>
      </c>
      <c r="C88" s="243" t="s">
        <v>149</v>
      </c>
      <c r="D88" s="243" t="s">
        <v>150</v>
      </c>
      <c r="E88" s="243" t="s">
        <v>151</v>
      </c>
      <c r="F88" s="243">
        <v>2013</v>
      </c>
      <c r="G88" s="243" t="s">
        <v>152</v>
      </c>
      <c r="H88" s="243" t="s">
        <v>153</v>
      </c>
      <c r="I88" s="243" t="s">
        <v>154</v>
      </c>
      <c r="J88" s="243" t="s">
        <v>155</v>
      </c>
      <c r="K88" s="243"/>
      <c r="L88" s="243">
        <v>0</v>
      </c>
      <c r="M88" s="243">
        <v>0</v>
      </c>
      <c r="N88" s="243">
        <v>0</v>
      </c>
      <c r="O88" s="243">
        <v>0</v>
      </c>
      <c r="P88" s="243">
        <v>0</v>
      </c>
      <c r="Q88" s="243" t="s">
        <v>71</v>
      </c>
      <c r="R88" s="243">
        <v>0</v>
      </c>
      <c r="S88" s="243">
        <v>0</v>
      </c>
      <c r="T88" s="243">
        <v>0</v>
      </c>
      <c r="U88" s="243">
        <v>0</v>
      </c>
      <c r="V88" s="243">
        <v>0</v>
      </c>
      <c r="W88" s="243">
        <v>0</v>
      </c>
      <c r="X88" s="243">
        <v>0</v>
      </c>
      <c r="Y88" s="243">
        <v>0</v>
      </c>
      <c r="Z88" s="243">
        <v>0</v>
      </c>
      <c r="AA88" s="243">
        <v>0</v>
      </c>
      <c r="AB88" s="243">
        <v>0</v>
      </c>
      <c r="AC88" s="243">
        <v>0</v>
      </c>
      <c r="AD88" s="243">
        <v>0</v>
      </c>
      <c r="AE88" s="243" t="s">
        <v>72</v>
      </c>
      <c r="AF88" s="243" t="s">
        <v>156</v>
      </c>
      <c r="AG88" s="243" t="s">
        <v>157</v>
      </c>
      <c r="AH88" s="243" t="s">
        <v>158</v>
      </c>
    </row>
    <row r="89" spans="1:34" ht="15">
      <c r="A89" s="243" t="s">
        <v>62</v>
      </c>
      <c r="B89" s="243" t="s">
        <v>148</v>
      </c>
      <c r="C89" s="243" t="s">
        <v>149</v>
      </c>
      <c r="D89" s="243" t="s">
        <v>150</v>
      </c>
      <c r="E89" s="243" t="s">
        <v>151</v>
      </c>
      <c r="F89" s="243">
        <v>2014</v>
      </c>
      <c r="G89" s="243" t="s">
        <v>152</v>
      </c>
      <c r="H89" s="243" t="s">
        <v>153</v>
      </c>
      <c r="I89" s="243" t="s">
        <v>154</v>
      </c>
      <c r="J89" s="243" t="s">
        <v>155</v>
      </c>
      <c r="K89" s="243"/>
      <c r="L89" s="243">
        <v>0</v>
      </c>
      <c r="M89" s="243">
        <v>0</v>
      </c>
      <c r="N89" s="243">
        <v>0</v>
      </c>
      <c r="O89" s="243">
        <v>0</v>
      </c>
      <c r="P89" s="243">
        <v>0</v>
      </c>
      <c r="Q89" s="243" t="s">
        <v>71</v>
      </c>
      <c r="R89" s="243">
        <v>0</v>
      </c>
      <c r="S89" s="243">
        <v>0</v>
      </c>
      <c r="T89" s="243">
        <v>0</v>
      </c>
      <c r="U89" s="243">
        <v>0</v>
      </c>
      <c r="V89" s="243">
        <v>0</v>
      </c>
      <c r="W89" s="243">
        <v>0</v>
      </c>
      <c r="X89" s="243">
        <v>0</v>
      </c>
      <c r="Y89" s="243">
        <v>0</v>
      </c>
      <c r="Z89" s="243">
        <v>0</v>
      </c>
      <c r="AA89" s="243">
        <v>0</v>
      </c>
      <c r="AB89" s="243">
        <v>0</v>
      </c>
      <c r="AC89" s="243">
        <v>0</v>
      </c>
      <c r="AD89" s="243">
        <v>0</v>
      </c>
      <c r="AE89" s="243" t="s">
        <v>72</v>
      </c>
      <c r="AF89" s="243" t="s">
        <v>156</v>
      </c>
      <c r="AG89" s="243" t="s">
        <v>157</v>
      </c>
      <c r="AH89" s="243" t="s">
        <v>158</v>
      </c>
    </row>
    <row r="90" spans="1:34" ht="15">
      <c r="A90" s="243" t="s">
        <v>62</v>
      </c>
      <c r="B90" s="243" t="s">
        <v>148</v>
      </c>
      <c r="C90" s="243" t="s">
        <v>96</v>
      </c>
      <c r="D90" s="243" t="s">
        <v>150</v>
      </c>
      <c r="E90" s="243" t="s">
        <v>151</v>
      </c>
      <c r="F90" s="243">
        <v>2013</v>
      </c>
      <c r="G90" s="243" t="s">
        <v>152</v>
      </c>
      <c r="H90" s="243" t="s">
        <v>153</v>
      </c>
      <c r="I90" s="243" t="s">
        <v>154</v>
      </c>
      <c r="J90" s="243" t="s">
        <v>155</v>
      </c>
      <c r="K90" s="243"/>
      <c r="L90" s="243">
        <v>0</v>
      </c>
      <c r="M90" s="243">
        <v>0</v>
      </c>
      <c r="N90" s="243">
        <v>-399.06</v>
      </c>
      <c r="O90" s="243">
        <v>0</v>
      </c>
      <c r="P90" s="243">
        <v>399.06</v>
      </c>
      <c r="Q90" s="243" t="s">
        <v>71</v>
      </c>
      <c r="R90" s="243">
        <v>0</v>
      </c>
      <c r="S90" s="243">
        <v>0</v>
      </c>
      <c r="T90" s="243">
        <v>0</v>
      </c>
      <c r="U90" s="243">
        <v>0</v>
      </c>
      <c r="V90" s="243">
        <v>0</v>
      </c>
      <c r="W90" s="243">
        <v>0</v>
      </c>
      <c r="X90" s="243">
        <v>0</v>
      </c>
      <c r="Y90" s="243">
        <v>-288.21</v>
      </c>
      <c r="Z90" s="243">
        <v>0</v>
      </c>
      <c r="AA90" s="243">
        <v>-110.85000000000001</v>
      </c>
      <c r="AB90" s="243">
        <v>0</v>
      </c>
      <c r="AC90" s="243">
        <v>0</v>
      </c>
      <c r="AD90" s="243">
        <v>0</v>
      </c>
      <c r="AE90" s="243" t="s">
        <v>72</v>
      </c>
      <c r="AF90" s="243" t="s">
        <v>156</v>
      </c>
      <c r="AG90" s="243" t="s">
        <v>101</v>
      </c>
      <c r="AH90" s="243" t="s">
        <v>158</v>
      </c>
    </row>
    <row r="91" spans="1:34" ht="15">
      <c r="A91" s="243" t="s">
        <v>62</v>
      </c>
      <c r="B91" s="243" t="s">
        <v>148</v>
      </c>
      <c r="C91" s="243" t="s">
        <v>96</v>
      </c>
      <c r="D91" s="243" t="s">
        <v>150</v>
      </c>
      <c r="E91" s="243" t="s">
        <v>151</v>
      </c>
      <c r="F91" s="243">
        <v>2014</v>
      </c>
      <c r="G91" s="243" t="s">
        <v>152</v>
      </c>
      <c r="H91" s="243" t="s">
        <v>153</v>
      </c>
      <c r="I91" s="243" t="s">
        <v>154</v>
      </c>
      <c r="J91" s="243" t="s">
        <v>155</v>
      </c>
      <c r="K91" s="243"/>
      <c r="L91" s="243">
        <v>0</v>
      </c>
      <c r="M91" s="243">
        <v>0</v>
      </c>
      <c r="N91" s="243">
        <v>0</v>
      </c>
      <c r="O91" s="243">
        <v>0</v>
      </c>
      <c r="P91" s="243">
        <v>0</v>
      </c>
      <c r="Q91" s="243" t="s">
        <v>71</v>
      </c>
      <c r="R91" s="243">
        <v>0</v>
      </c>
      <c r="S91" s="243">
        <v>0</v>
      </c>
      <c r="T91" s="243">
        <v>0</v>
      </c>
      <c r="U91" s="243">
        <v>0</v>
      </c>
      <c r="V91" s="243">
        <v>0</v>
      </c>
      <c r="W91" s="243">
        <v>0</v>
      </c>
      <c r="X91" s="243">
        <v>0</v>
      </c>
      <c r="Y91" s="243">
        <v>0</v>
      </c>
      <c r="Z91" s="243">
        <v>0</v>
      </c>
      <c r="AA91" s="243">
        <v>0</v>
      </c>
      <c r="AB91" s="243">
        <v>0</v>
      </c>
      <c r="AC91" s="243">
        <v>0</v>
      </c>
      <c r="AD91" s="243">
        <v>0</v>
      </c>
      <c r="AE91" s="243" t="s">
        <v>72</v>
      </c>
      <c r="AF91" s="243" t="s">
        <v>156</v>
      </c>
      <c r="AG91" s="243" t="s">
        <v>101</v>
      </c>
      <c r="AH91" s="243" t="s">
        <v>158</v>
      </c>
    </row>
    <row r="92" spans="1:34" ht="15">
      <c r="A92" s="243" t="s">
        <v>62</v>
      </c>
      <c r="B92" s="243" t="s">
        <v>418</v>
      </c>
      <c r="C92" s="243" t="s">
        <v>332</v>
      </c>
      <c r="D92" s="243" t="s">
        <v>419</v>
      </c>
      <c r="E92" s="243" t="s">
        <v>151</v>
      </c>
      <c r="F92" s="243">
        <v>2013</v>
      </c>
      <c r="G92" s="243" t="s">
        <v>334</v>
      </c>
      <c r="H92" s="243" t="s">
        <v>420</v>
      </c>
      <c r="I92" s="243" t="s">
        <v>364</v>
      </c>
      <c r="J92" s="243" t="s">
        <v>421</v>
      </c>
      <c r="K92" s="243"/>
      <c r="L92" s="243">
        <v>0</v>
      </c>
      <c r="M92" s="243">
        <v>0</v>
      </c>
      <c r="N92" s="243">
        <v>-1601</v>
      </c>
      <c r="O92" s="243">
        <v>0</v>
      </c>
      <c r="P92" s="243">
        <v>1601</v>
      </c>
      <c r="Q92" s="243" t="s">
        <v>71</v>
      </c>
      <c r="R92" s="243">
        <v>0</v>
      </c>
      <c r="S92" s="243">
        <v>0</v>
      </c>
      <c r="T92" s="243">
        <v>0</v>
      </c>
      <c r="U92" s="243">
        <v>0</v>
      </c>
      <c r="V92" s="243">
        <v>0</v>
      </c>
      <c r="W92" s="243">
        <v>0</v>
      </c>
      <c r="X92" s="243">
        <v>0</v>
      </c>
      <c r="Y92" s="243">
        <v>0</v>
      </c>
      <c r="Z92" s="243">
        <v>0</v>
      </c>
      <c r="AA92" s="243">
        <v>744.8000000000001</v>
      </c>
      <c r="AB92" s="243">
        <v>0</v>
      </c>
      <c r="AC92" s="243">
        <v>-744.8000000000001</v>
      </c>
      <c r="AD92" s="243">
        <v>-1601</v>
      </c>
      <c r="AE92" s="243" t="s">
        <v>72</v>
      </c>
      <c r="AF92" s="243" t="s">
        <v>422</v>
      </c>
      <c r="AG92" s="243" t="s">
        <v>338</v>
      </c>
      <c r="AH92" s="243" t="s">
        <v>158</v>
      </c>
    </row>
    <row r="93" spans="1:34" ht="15">
      <c r="A93" s="243" t="s">
        <v>62</v>
      </c>
      <c r="B93" s="243" t="s">
        <v>418</v>
      </c>
      <c r="C93" s="243" t="s">
        <v>332</v>
      </c>
      <c r="D93" s="243" t="s">
        <v>419</v>
      </c>
      <c r="E93" s="243" t="s">
        <v>151</v>
      </c>
      <c r="F93" s="243">
        <v>2014</v>
      </c>
      <c r="G93" s="243" t="s">
        <v>334</v>
      </c>
      <c r="H93" s="243" t="s">
        <v>420</v>
      </c>
      <c r="I93" s="243" t="s">
        <v>364</v>
      </c>
      <c r="J93" s="243" t="s">
        <v>421</v>
      </c>
      <c r="K93" s="243"/>
      <c r="L93" s="243">
        <v>0</v>
      </c>
      <c r="M93" s="243">
        <v>0</v>
      </c>
      <c r="N93" s="243">
        <v>0</v>
      </c>
      <c r="O93" s="243">
        <v>0</v>
      </c>
      <c r="P93" s="243">
        <v>0</v>
      </c>
      <c r="Q93" s="243" t="s">
        <v>71</v>
      </c>
      <c r="R93" s="243">
        <v>0</v>
      </c>
      <c r="S93" s="243">
        <v>0</v>
      </c>
      <c r="T93" s="243">
        <v>0</v>
      </c>
      <c r="U93" s="243">
        <v>0</v>
      </c>
      <c r="V93" s="243">
        <v>0</v>
      </c>
      <c r="W93" s="243">
        <v>0</v>
      </c>
      <c r="X93" s="243">
        <v>0</v>
      </c>
      <c r="Y93" s="243">
        <v>0</v>
      </c>
      <c r="Z93" s="243">
        <v>0</v>
      </c>
      <c r="AA93" s="243">
        <v>0</v>
      </c>
      <c r="AB93" s="243">
        <v>0</v>
      </c>
      <c r="AC93" s="243">
        <v>0</v>
      </c>
      <c r="AD93" s="243">
        <v>0</v>
      </c>
      <c r="AE93" s="243" t="s">
        <v>72</v>
      </c>
      <c r="AF93" s="243" t="s">
        <v>422</v>
      </c>
      <c r="AG93" s="243" t="s">
        <v>338</v>
      </c>
      <c r="AH93" s="243" t="s">
        <v>158</v>
      </c>
    </row>
    <row r="94" spans="1:34" ht="15">
      <c r="A94" s="243" t="s">
        <v>62</v>
      </c>
      <c r="B94" s="243" t="s">
        <v>418</v>
      </c>
      <c r="C94" s="243" t="s">
        <v>96</v>
      </c>
      <c r="D94" s="243" t="s">
        <v>119</v>
      </c>
      <c r="E94" s="243" t="s">
        <v>142</v>
      </c>
      <c r="F94" s="243">
        <v>2013</v>
      </c>
      <c r="G94" s="243" t="s">
        <v>67</v>
      </c>
      <c r="H94" s="243" t="s">
        <v>120</v>
      </c>
      <c r="I94" s="243" t="s">
        <v>416</v>
      </c>
      <c r="J94" s="243" t="s">
        <v>116</v>
      </c>
      <c r="K94" s="243"/>
      <c r="L94" s="243">
        <v>0</v>
      </c>
      <c r="M94" s="243">
        <v>0</v>
      </c>
      <c r="N94" s="243">
        <v>2985.6</v>
      </c>
      <c r="O94" s="243">
        <v>0</v>
      </c>
      <c r="P94" s="243">
        <v>-2985.6</v>
      </c>
      <c r="Q94" s="243" t="s">
        <v>71</v>
      </c>
      <c r="R94" s="243">
        <v>0</v>
      </c>
      <c r="S94" s="243">
        <v>0</v>
      </c>
      <c r="T94" s="243">
        <v>0</v>
      </c>
      <c r="U94" s="243">
        <v>0</v>
      </c>
      <c r="V94" s="243">
        <v>0</v>
      </c>
      <c r="W94" s="243">
        <v>0</v>
      </c>
      <c r="X94" s="243">
        <v>0</v>
      </c>
      <c r="Y94" s="243">
        <v>0</v>
      </c>
      <c r="Z94" s="243">
        <v>0</v>
      </c>
      <c r="AA94" s="243">
        <v>0</v>
      </c>
      <c r="AB94" s="243">
        <v>0</v>
      </c>
      <c r="AC94" s="243">
        <v>1419.6000000000001</v>
      </c>
      <c r="AD94" s="243">
        <v>1566</v>
      </c>
      <c r="AE94" s="243" t="s">
        <v>72</v>
      </c>
      <c r="AF94" s="243" t="s">
        <v>422</v>
      </c>
      <c r="AG94" s="243" t="s">
        <v>101</v>
      </c>
      <c r="AH94" s="243" t="s">
        <v>145</v>
      </c>
    </row>
    <row r="95" spans="1:34" ht="15">
      <c r="A95" s="243" t="s">
        <v>62</v>
      </c>
      <c r="B95" s="243" t="s">
        <v>418</v>
      </c>
      <c r="C95" s="243" t="s">
        <v>96</v>
      </c>
      <c r="D95" s="243" t="s">
        <v>119</v>
      </c>
      <c r="E95" s="243" t="s">
        <v>142</v>
      </c>
      <c r="F95" s="243">
        <v>2014</v>
      </c>
      <c r="G95" s="243" t="s">
        <v>67</v>
      </c>
      <c r="H95" s="243" t="s">
        <v>120</v>
      </c>
      <c r="I95" s="243" t="s">
        <v>416</v>
      </c>
      <c r="J95" s="243" t="s">
        <v>116</v>
      </c>
      <c r="K95" s="243"/>
      <c r="L95" s="243">
        <v>0</v>
      </c>
      <c r="M95" s="243">
        <v>0</v>
      </c>
      <c r="N95" s="243">
        <v>0</v>
      </c>
      <c r="O95" s="243">
        <v>0</v>
      </c>
      <c r="P95" s="243">
        <v>0</v>
      </c>
      <c r="Q95" s="243" t="s">
        <v>71</v>
      </c>
      <c r="R95" s="243">
        <v>0</v>
      </c>
      <c r="S95" s="243">
        <v>0</v>
      </c>
      <c r="T95" s="243">
        <v>0</v>
      </c>
      <c r="U95" s="243">
        <v>0</v>
      </c>
      <c r="V95" s="243">
        <v>0</v>
      </c>
      <c r="W95" s="243">
        <v>0</v>
      </c>
      <c r="X95" s="243">
        <v>0</v>
      </c>
      <c r="Y95" s="243">
        <v>0</v>
      </c>
      <c r="Z95" s="243">
        <v>0</v>
      </c>
      <c r="AA95" s="243">
        <v>0</v>
      </c>
      <c r="AB95" s="243">
        <v>0</v>
      </c>
      <c r="AC95" s="243">
        <v>0</v>
      </c>
      <c r="AD95" s="243">
        <v>0</v>
      </c>
      <c r="AE95" s="243" t="s">
        <v>72</v>
      </c>
      <c r="AF95" s="243" t="s">
        <v>422</v>
      </c>
      <c r="AG95" s="243" t="s">
        <v>101</v>
      </c>
      <c r="AH95" s="243" t="s">
        <v>145</v>
      </c>
    </row>
    <row r="96" spans="1:34" ht="15">
      <c r="A96" s="243" t="s">
        <v>62</v>
      </c>
      <c r="B96" s="243" t="s">
        <v>418</v>
      </c>
      <c r="C96" s="243" t="s">
        <v>96</v>
      </c>
      <c r="D96" s="243" t="s">
        <v>123</v>
      </c>
      <c r="E96" s="243" t="s">
        <v>142</v>
      </c>
      <c r="F96" s="243">
        <v>2013</v>
      </c>
      <c r="G96" s="243" t="s">
        <v>67</v>
      </c>
      <c r="H96" s="243" t="s">
        <v>124</v>
      </c>
      <c r="I96" s="243" t="s">
        <v>416</v>
      </c>
      <c r="J96" s="243" t="s">
        <v>116</v>
      </c>
      <c r="K96" s="243"/>
      <c r="L96" s="243">
        <v>0</v>
      </c>
      <c r="M96" s="243">
        <v>0</v>
      </c>
      <c r="N96" s="243">
        <v>108</v>
      </c>
      <c r="O96" s="243">
        <v>0</v>
      </c>
      <c r="P96" s="243">
        <v>-108</v>
      </c>
      <c r="Q96" s="243" t="s">
        <v>71</v>
      </c>
      <c r="R96" s="243">
        <v>0</v>
      </c>
      <c r="S96" s="243">
        <v>0</v>
      </c>
      <c r="T96" s="243">
        <v>0</v>
      </c>
      <c r="U96" s="243">
        <v>0</v>
      </c>
      <c r="V96" s="243">
        <v>0</v>
      </c>
      <c r="W96" s="243">
        <v>0</v>
      </c>
      <c r="X96" s="243">
        <v>0</v>
      </c>
      <c r="Y96" s="243">
        <v>0</v>
      </c>
      <c r="Z96" s="243">
        <v>0</v>
      </c>
      <c r="AA96" s="243">
        <v>0</v>
      </c>
      <c r="AB96" s="243">
        <v>0</v>
      </c>
      <c r="AC96" s="243">
        <v>73</v>
      </c>
      <c r="AD96" s="243">
        <v>35</v>
      </c>
      <c r="AE96" s="243" t="s">
        <v>72</v>
      </c>
      <c r="AF96" s="243" t="s">
        <v>422</v>
      </c>
      <c r="AG96" s="243" t="s">
        <v>101</v>
      </c>
      <c r="AH96" s="243" t="s">
        <v>145</v>
      </c>
    </row>
    <row r="97" spans="1:34" ht="15">
      <c r="A97" s="243" t="s">
        <v>62</v>
      </c>
      <c r="B97" s="243" t="s">
        <v>418</v>
      </c>
      <c r="C97" s="243" t="s">
        <v>96</v>
      </c>
      <c r="D97" s="243" t="s">
        <v>123</v>
      </c>
      <c r="E97" s="243" t="s">
        <v>142</v>
      </c>
      <c r="F97" s="243">
        <v>2014</v>
      </c>
      <c r="G97" s="243" t="s">
        <v>67</v>
      </c>
      <c r="H97" s="243" t="s">
        <v>124</v>
      </c>
      <c r="I97" s="243" t="s">
        <v>416</v>
      </c>
      <c r="J97" s="243" t="s">
        <v>116</v>
      </c>
      <c r="K97" s="243"/>
      <c r="L97" s="243">
        <v>0</v>
      </c>
      <c r="M97" s="243">
        <v>0</v>
      </c>
      <c r="N97" s="243">
        <v>0</v>
      </c>
      <c r="O97" s="243">
        <v>0</v>
      </c>
      <c r="P97" s="243">
        <v>0</v>
      </c>
      <c r="Q97" s="243" t="s">
        <v>71</v>
      </c>
      <c r="R97" s="243">
        <v>0</v>
      </c>
      <c r="S97" s="243">
        <v>0</v>
      </c>
      <c r="T97" s="243">
        <v>0</v>
      </c>
      <c r="U97" s="243">
        <v>0</v>
      </c>
      <c r="V97" s="243">
        <v>0</v>
      </c>
      <c r="W97" s="243">
        <v>0</v>
      </c>
      <c r="X97" s="243">
        <v>0</v>
      </c>
      <c r="Y97" s="243">
        <v>0</v>
      </c>
      <c r="Z97" s="243">
        <v>0</v>
      </c>
      <c r="AA97" s="243">
        <v>0</v>
      </c>
      <c r="AB97" s="243">
        <v>0</v>
      </c>
      <c r="AC97" s="243">
        <v>0</v>
      </c>
      <c r="AD97" s="243">
        <v>0</v>
      </c>
      <c r="AE97" s="243" t="s">
        <v>72</v>
      </c>
      <c r="AF97" s="243" t="s">
        <v>422</v>
      </c>
      <c r="AG97" s="243" t="s">
        <v>101</v>
      </c>
      <c r="AH97" s="243" t="s">
        <v>145</v>
      </c>
    </row>
    <row r="98" spans="1:34" ht="15">
      <c r="A98" s="243" t="s">
        <v>62</v>
      </c>
      <c r="B98" s="243" t="s">
        <v>90</v>
      </c>
      <c r="C98" s="243" t="s">
        <v>332</v>
      </c>
      <c r="D98" s="243" t="s">
        <v>352</v>
      </c>
      <c r="E98" s="243" t="s">
        <v>151</v>
      </c>
      <c r="F98" s="243">
        <v>2013</v>
      </c>
      <c r="G98" s="243" t="s">
        <v>334</v>
      </c>
      <c r="H98" s="243" t="s">
        <v>353</v>
      </c>
      <c r="I98" s="243" t="s">
        <v>336</v>
      </c>
      <c r="J98" s="243" t="s">
        <v>349</v>
      </c>
      <c r="K98" s="243"/>
      <c r="L98" s="243">
        <v>0</v>
      </c>
      <c r="M98" s="243">
        <v>0</v>
      </c>
      <c r="N98" s="243">
        <v>0</v>
      </c>
      <c r="O98" s="243">
        <v>0</v>
      </c>
      <c r="P98" s="243">
        <v>0</v>
      </c>
      <c r="Q98" s="243" t="s">
        <v>71</v>
      </c>
      <c r="R98" s="243">
        <v>0</v>
      </c>
      <c r="S98" s="243">
        <v>0</v>
      </c>
      <c r="T98" s="243">
        <v>0</v>
      </c>
      <c r="U98" s="243">
        <v>0</v>
      </c>
      <c r="V98" s="243">
        <v>0</v>
      </c>
      <c r="W98" s="243">
        <v>0</v>
      </c>
      <c r="X98" s="243">
        <v>0</v>
      </c>
      <c r="Y98" s="243">
        <v>0</v>
      </c>
      <c r="Z98" s="243">
        <v>0</v>
      </c>
      <c r="AA98" s="243">
        <v>0</v>
      </c>
      <c r="AB98" s="243">
        <v>0</v>
      </c>
      <c r="AC98" s="243">
        <v>0</v>
      </c>
      <c r="AD98" s="243">
        <v>0</v>
      </c>
      <c r="AE98" s="243" t="s">
        <v>72</v>
      </c>
      <c r="AF98" s="243" t="s">
        <v>94</v>
      </c>
      <c r="AG98" s="243" t="s">
        <v>338</v>
      </c>
      <c r="AH98" s="243" t="s">
        <v>158</v>
      </c>
    </row>
    <row r="99" spans="1:34" ht="15">
      <c r="A99" s="243" t="s">
        <v>62</v>
      </c>
      <c r="B99" s="243" t="s">
        <v>90</v>
      </c>
      <c r="C99" s="243" t="s">
        <v>332</v>
      </c>
      <c r="D99" s="243" t="s">
        <v>352</v>
      </c>
      <c r="E99" s="243" t="s">
        <v>151</v>
      </c>
      <c r="F99" s="243">
        <v>2014</v>
      </c>
      <c r="G99" s="243" t="s">
        <v>334</v>
      </c>
      <c r="H99" s="243" t="s">
        <v>353</v>
      </c>
      <c r="I99" s="243" t="s">
        <v>336</v>
      </c>
      <c r="J99" s="243" t="s">
        <v>349</v>
      </c>
      <c r="K99" s="243"/>
      <c r="L99" s="243">
        <v>0</v>
      </c>
      <c r="M99" s="243">
        <v>0</v>
      </c>
      <c r="N99" s="243">
        <v>0</v>
      </c>
      <c r="O99" s="243">
        <v>0</v>
      </c>
      <c r="P99" s="243">
        <v>0</v>
      </c>
      <c r="Q99" s="243" t="s">
        <v>71</v>
      </c>
      <c r="R99" s="243">
        <v>0</v>
      </c>
      <c r="S99" s="243">
        <v>0</v>
      </c>
      <c r="T99" s="243">
        <v>0</v>
      </c>
      <c r="U99" s="243">
        <v>0</v>
      </c>
      <c r="V99" s="243">
        <v>0</v>
      </c>
      <c r="W99" s="243">
        <v>0</v>
      </c>
      <c r="X99" s="243">
        <v>0</v>
      </c>
      <c r="Y99" s="243">
        <v>0</v>
      </c>
      <c r="Z99" s="243">
        <v>0</v>
      </c>
      <c r="AA99" s="243">
        <v>0</v>
      </c>
      <c r="AB99" s="243">
        <v>0</v>
      </c>
      <c r="AC99" s="243">
        <v>0</v>
      </c>
      <c r="AD99" s="243">
        <v>0</v>
      </c>
      <c r="AE99" s="243" t="s">
        <v>72</v>
      </c>
      <c r="AF99" s="243" t="s">
        <v>94</v>
      </c>
      <c r="AG99" s="243" t="s">
        <v>338</v>
      </c>
      <c r="AH99" s="243" t="s">
        <v>158</v>
      </c>
    </row>
    <row r="100" spans="1:34" ht="15">
      <c r="A100" s="243" t="s">
        <v>62</v>
      </c>
      <c r="B100" s="243" t="s">
        <v>90</v>
      </c>
      <c r="C100" s="243" t="s">
        <v>332</v>
      </c>
      <c r="D100" s="243" t="s">
        <v>419</v>
      </c>
      <c r="E100" s="243" t="s">
        <v>151</v>
      </c>
      <c r="F100" s="243">
        <v>2013</v>
      </c>
      <c r="G100" s="243" t="s">
        <v>334</v>
      </c>
      <c r="H100" s="243" t="s">
        <v>420</v>
      </c>
      <c r="I100" s="243" t="s">
        <v>364</v>
      </c>
      <c r="J100" s="243" t="s">
        <v>421</v>
      </c>
      <c r="K100" s="243"/>
      <c r="L100" s="243">
        <v>0</v>
      </c>
      <c r="M100" s="243">
        <v>0</v>
      </c>
      <c r="N100" s="243">
        <v>0</v>
      </c>
      <c r="O100" s="243">
        <v>0</v>
      </c>
      <c r="P100" s="243">
        <v>0</v>
      </c>
      <c r="Q100" s="243" t="s">
        <v>71</v>
      </c>
      <c r="R100" s="243">
        <v>0</v>
      </c>
      <c r="S100" s="243">
        <v>0</v>
      </c>
      <c r="T100" s="243">
        <v>0</v>
      </c>
      <c r="U100" s="243">
        <v>0</v>
      </c>
      <c r="V100" s="243">
        <v>-92098.3</v>
      </c>
      <c r="W100" s="243">
        <v>0</v>
      </c>
      <c r="X100" s="243">
        <v>-58418.35</v>
      </c>
      <c r="Y100" s="243">
        <v>0</v>
      </c>
      <c r="Z100" s="243">
        <v>0</v>
      </c>
      <c r="AA100" s="243">
        <v>150516.65</v>
      </c>
      <c r="AB100" s="243">
        <v>0</v>
      </c>
      <c r="AC100" s="243">
        <v>0</v>
      </c>
      <c r="AD100" s="243">
        <v>0</v>
      </c>
      <c r="AE100" s="243" t="s">
        <v>72</v>
      </c>
      <c r="AF100" s="243" t="s">
        <v>94</v>
      </c>
      <c r="AG100" s="243" t="s">
        <v>338</v>
      </c>
      <c r="AH100" s="243" t="s">
        <v>158</v>
      </c>
    </row>
    <row r="101" spans="1:34" ht="15">
      <c r="A101" s="243" t="s">
        <v>62</v>
      </c>
      <c r="B101" s="243" t="s">
        <v>90</v>
      </c>
      <c r="C101" s="243" t="s">
        <v>332</v>
      </c>
      <c r="D101" s="243" t="s">
        <v>419</v>
      </c>
      <c r="E101" s="243" t="s">
        <v>151</v>
      </c>
      <c r="F101" s="243">
        <v>2014</v>
      </c>
      <c r="G101" s="243" t="s">
        <v>334</v>
      </c>
      <c r="H101" s="243" t="s">
        <v>420</v>
      </c>
      <c r="I101" s="243" t="s">
        <v>364</v>
      </c>
      <c r="J101" s="243" t="s">
        <v>421</v>
      </c>
      <c r="K101" s="243"/>
      <c r="L101" s="243">
        <v>0</v>
      </c>
      <c r="M101" s="243">
        <v>0</v>
      </c>
      <c r="N101" s="243">
        <v>0</v>
      </c>
      <c r="O101" s="243">
        <v>0</v>
      </c>
      <c r="P101" s="243">
        <v>0</v>
      </c>
      <c r="Q101" s="243" t="s">
        <v>71</v>
      </c>
      <c r="R101" s="243">
        <v>0</v>
      </c>
      <c r="S101" s="243">
        <v>0</v>
      </c>
      <c r="T101" s="243">
        <v>0</v>
      </c>
      <c r="U101" s="243">
        <v>0</v>
      </c>
      <c r="V101" s="243">
        <v>0</v>
      </c>
      <c r="W101" s="243">
        <v>0</v>
      </c>
      <c r="X101" s="243">
        <v>0</v>
      </c>
      <c r="Y101" s="243">
        <v>0</v>
      </c>
      <c r="Z101" s="243">
        <v>0</v>
      </c>
      <c r="AA101" s="243">
        <v>0</v>
      </c>
      <c r="AB101" s="243">
        <v>0</v>
      </c>
      <c r="AC101" s="243">
        <v>0</v>
      </c>
      <c r="AD101" s="243">
        <v>0</v>
      </c>
      <c r="AE101" s="243" t="s">
        <v>72</v>
      </c>
      <c r="AF101" s="243" t="s">
        <v>94</v>
      </c>
      <c r="AG101" s="243" t="s">
        <v>338</v>
      </c>
      <c r="AH101" s="243" t="s">
        <v>158</v>
      </c>
    </row>
    <row r="102" spans="1:34" ht="15">
      <c r="A102" s="243" t="s">
        <v>62</v>
      </c>
      <c r="B102" s="243" t="s">
        <v>90</v>
      </c>
      <c r="C102" s="243" t="s">
        <v>332</v>
      </c>
      <c r="D102" s="243" t="s">
        <v>423</v>
      </c>
      <c r="E102" s="243" t="s">
        <v>151</v>
      </c>
      <c r="F102" s="243">
        <v>2013</v>
      </c>
      <c r="G102" s="243" t="s">
        <v>374</v>
      </c>
      <c r="H102" s="243" t="s">
        <v>424</v>
      </c>
      <c r="I102" s="243" t="s">
        <v>376</v>
      </c>
      <c r="J102" s="243" t="s">
        <v>425</v>
      </c>
      <c r="K102" s="243"/>
      <c r="L102" s="243">
        <v>0</v>
      </c>
      <c r="M102" s="243">
        <v>0</v>
      </c>
      <c r="N102" s="243">
        <v>0</v>
      </c>
      <c r="O102" s="243">
        <v>0</v>
      </c>
      <c r="P102" s="243">
        <v>0</v>
      </c>
      <c r="Q102" s="243" t="s">
        <v>71</v>
      </c>
      <c r="R102" s="243">
        <v>0</v>
      </c>
      <c r="S102" s="243">
        <v>0</v>
      </c>
      <c r="T102" s="243">
        <v>0</v>
      </c>
      <c r="U102" s="243">
        <v>0</v>
      </c>
      <c r="V102" s="243">
        <v>0</v>
      </c>
      <c r="W102" s="243">
        <v>0</v>
      </c>
      <c r="X102" s="243">
        <v>0</v>
      </c>
      <c r="Y102" s="243">
        <v>0</v>
      </c>
      <c r="Z102" s="243">
        <v>0</v>
      </c>
      <c r="AA102" s="243">
        <v>0</v>
      </c>
      <c r="AB102" s="243">
        <v>0</v>
      </c>
      <c r="AC102" s="243">
        <v>0</v>
      </c>
      <c r="AD102" s="243">
        <v>0</v>
      </c>
      <c r="AE102" s="243" t="s">
        <v>72</v>
      </c>
      <c r="AF102" s="243" t="s">
        <v>94</v>
      </c>
      <c r="AG102" s="243" t="s">
        <v>338</v>
      </c>
      <c r="AH102" s="243" t="s">
        <v>158</v>
      </c>
    </row>
    <row r="103" spans="1:34" ht="15">
      <c r="A103" s="243" t="s">
        <v>62</v>
      </c>
      <c r="B103" s="243" t="s">
        <v>90</v>
      </c>
      <c r="C103" s="243" t="s">
        <v>332</v>
      </c>
      <c r="D103" s="243" t="s">
        <v>423</v>
      </c>
      <c r="E103" s="243" t="s">
        <v>151</v>
      </c>
      <c r="F103" s="243">
        <v>2014</v>
      </c>
      <c r="G103" s="243" t="s">
        <v>374</v>
      </c>
      <c r="H103" s="243" t="s">
        <v>424</v>
      </c>
      <c r="I103" s="243" t="s">
        <v>376</v>
      </c>
      <c r="J103" s="243" t="s">
        <v>425</v>
      </c>
      <c r="K103" s="243"/>
      <c r="L103" s="243">
        <v>0</v>
      </c>
      <c r="M103" s="243">
        <v>0</v>
      </c>
      <c r="N103" s="243">
        <v>0</v>
      </c>
      <c r="O103" s="243">
        <v>0</v>
      </c>
      <c r="P103" s="243">
        <v>0</v>
      </c>
      <c r="Q103" s="243" t="s">
        <v>71</v>
      </c>
      <c r="R103" s="243">
        <v>0</v>
      </c>
      <c r="S103" s="243">
        <v>0</v>
      </c>
      <c r="T103" s="243">
        <v>0</v>
      </c>
      <c r="U103" s="243">
        <v>0</v>
      </c>
      <c r="V103" s="243">
        <v>0</v>
      </c>
      <c r="W103" s="243">
        <v>0</v>
      </c>
      <c r="X103" s="243">
        <v>0</v>
      </c>
      <c r="Y103" s="243">
        <v>0</v>
      </c>
      <c r="Z103" s="243">
        <v>0</v>
      </c>
      <c r="AA103" s="243">
        <v>0</v>
      </c>
      <c r="AB103" s="243">
        <v>0</v>
      </c>
      <c r="AC103" s="243">
        <v>0</v>
      </c>
      <c r="AD103" s="243">
        <v>0</v>
      </c>
      <c r="AE103" s="243" t="s">
        <v>72</v>
      </c>
      <c r="AF103" s="243" t="s">
        <v>94</v>
      </c>
      <c r="AG103" s="243" t="s">
        <v>338</v>
      </c>
      <c r="AH103" s="243" t="s">
        <v>158</v>
      </c>
    </row>
    <row r="104" spans="1:34" ht="15">
      <c r="A104" s="243" t="s">
        <v>62</v>
      </c>
      <c r="B104" s="243" t="s">
        <v>90</v>
      </c>
      <c r="C104" s="243" t="s">
        <v>91</v>
      </c>
      <c r="D104" s="243" t="s">
        <v>92</v>
      </c>
      <c r="E104" s="243" t="s">
        <v>66</v>
      </c>
      <c r="F104" s="243">
        <v>2013</v>
      </c>
      <c r="G104" s="243" t="s">
        <v>67</v>
      </c>
      <c r="H104" s="243" t="s">
        <v>93</v>
      </c>
      <c r="I104" s="243" t="s">
        <v>416</v>
      </c>
      <c r="J104" s="243" t="s">
        <v>70</v>
      </c>
      <c r="K104" s="243"/>
      <c r="L104" s="243">
        <v>0</v>
      </c>
      <c r="M104" s="243">
        <v>0</v>
      </c>
      <c r="N104" s="243">
        <v>0</v>
      </c>
      <c r="O104" s="243">
        <v>0</v>
      </c>
      <c r="P104" s="243">
        <v>0</v>
      </c>
      <c r="Q104" s="243" t="s">
        <v>71</v>
      </c>
      <c r="R104" s="243">
        <v>0</v>
      </c>
      <c r="S104" s="243">
        <v>0</v>
      </c>
      <c r="T104" s="243">
        <v>0</v>
      </c>
      <c r="U104" s="243">
        <v>0</v>
      </c>
      <c r="V104" s="243">
        <v>0</v>
      </c>
      <c r="W104" s="243">
        <v>0</v>
      </c>
      <c r="X104" s="243">
        <v>0</v>
      </c>
      <c r="Y104" s="243">
        <v>0</v>
      </c>
      <c r="Z104" s="243">
        <v>0</v>
      </c>
      <c r="AA104" s="243">
        <v>0</v>
      </c>
      <c r="AB104" s="243">
        <v>0</v>
      </c>
      <c r="AC104" s="243">
        <v>0</v>
      </c>
      <c r="AD104" s="243">
        <v>0</v>
      </c>
      <c r="AE104" s="243" t="s">
        <v>72</v>
      </c>
      <c r="AF104" s="243" t="s">
        <v>94</v>
      </c>
      <c r="AG104" s="243" t="s">
        <v>95</v>
      </c>
      <c r="AH104" s="243" t="s">
        <v>75</v>
      </c>
    </row>
    <row r="105" spans="1:34" ht="15">
      <c r="A105" s="243" t="s">
        <v>62</v>
      </c>
      <c r="B105" s="243" t="s">
        <v>90</v>
      </c>
      <c r="C105" s="243" t="s">
        <v>91</v>
      </c>
      <c r="D105" s="243" t="s">
        <v>92</v>
      </c>
      <c r="E105" s="243" t="s">
        <v>66</v>
      </c>
      <c r="F105" s="243">
        <v>2014</v>
      </c>
      <c r="G105" s="243" t="s">
        <v>67</v>
      </c>
      <c r="H105" s="243" t="s">
        <v>93</v>
      </c>
      <c r="I105" s="243" t="s">
        <v>416</v>
      </c>
      <c r="J105" s="243" t="s">
        <v>70</v>
      </c>
      <c r="K105" s="243"/>
      <c r="L105" s="243">
        <v>0</v>
      </c>
      <c r="M105" s="243">
        <v>0</v>
      </c>
      <c r="N105" s="243">
        <v>0</v>
      </c>
      <c r="O105" s="243">
        <v>0</v>
      </c>
      <c r="P105" s="243">
        <v>0</v>
      </c>
      <c r="Q105" s="243" t="s">
        <v>71</v>
      </c>
      <c r="R105" s="243">
        <v>0</v>
      </c>
      <c r="S105" s="243">
        <v>0</v>
      </c>
      <c r="T105" s="243">
        <v>0</v>
      </c>
      <c r="U105" s="243">
        <v>0</v>
      </c>
      <c r="V105" s="243">
        <v>0</v>
      </c>
      <c r="W105" s="243">
        <v>0</v>
      </c>
      <c r="X105" s="243">
        <v>0</v>
      </c>
      <c r="Y105" s="243">
        <v>0</v>
      </c>
      <c r="Z105" s="243">
        <v>0</v>
      </c>
      <c r="AA105" s="243">
        <v>0</v>
      </c>
      <c r="AB105" s="243">
        <v>0</v>
      </c>
      <c r="AC105" s="243">
        <v>0</v>
      </c>
      <c r="AD105" s="243">
        <v>0</v>
      </c>
      <c r="AE105" s="243" t="s">
        <v>72</v>
      </c>
      <c r="AF105" s="243" t="s">
        <v>94</v>
      </c>
      <c r="AG105" s="243" t="s">
        <v>95</v>
      </c>
      <c r="AH105" s="243" t="s">
        <v>75</v>
      </c>
    </row>
    <row r="106" spans="1:34" ht="15">
      <c r="A106" s="243" t="s">
        <v>62</v>
      </c>
      <c r="B106" s="243" t="s">
        <v>90</v>
      </c>
      <c r="C106" s="243" t="s">
        <v>96</v>
      </c>
      <c r="D106" s="243" t="s">
        <v>180</v>
      </c>
      <c r="E106" s="243" t="s">
        <v>151</v>
      </c>
      <c r="F106" s="243">
        <v>2013</v>
      </c>
      <c r="G106" s="243" t="s">
        <v>152</v>
      </c>
      <c r="H106" s="243" t="s">
        <v>181</v>
      </c>
      <c r="I106" s="243" t="s">
        <v>154</v>
      </c>
      <c r="J106" s="243" t="s">
        <v>182</v>
      </c>
      <c r="K106" s="243"/>
      <c r="L106" s="243">
        <v>0</v>
      </c>
      <c r="M106" s="243">
        <v>0</v>
      </c>
      <c r="N106" s="243">
        <v>0</v>
      </c>
      <c r="O106" s="243">
        <v>0</v>
      </c>
      <c r="P106" s="243">
        <v>0</v>
      </c>
      <c r="Q106" s="243" t="s">
        <v>71</v>
      </c>
      <c r="R106" s="243">
        <v>0</v>
      </c>
      <c r="S106" s="243">
        <v>0</v>
      </c>
      <c r="T106" s="243">
        <v>0</v>
      </c>
      <c r="U106" s="243">
        <v>0</v>
      </c>
      <c r="V106" s="243">
        <v>0</v>
      </c>
      <c r="W106" s="243">
        <v>0</v>
      </c>
      <c r="X106" s="243">
        <v>0</v>
      </c>
      <c r="Y106" s="243">
        <v>0</v>
      </c>
      <c r="Z106" s="243">
        <v>0</v>
      </c>
      <c r="AA106" s="243">
        <v>0</v>
      </c>
      <c r="AB106" s="243">
        <v>0</v>
      </c>
      <c r="AC106" s="243">
        <v>0</v>
      </c>
      <c r="AD106" s="243">
        <v>0</v>
      </c>
      <c r="AE106" s="243" t="s">
        <v>72</v>
      </c>
      <c r="AF106" s="243" t="s">
        <v>94</v>
      </c>
      <c r="AG106" s="243" t="s">
        <v>101</v>
      </c>
      <c r="AH106" s="243" t="s">
        <v>158</v>
      </c>
    </row>
    <row r="107" spans="1:34" ht="15">
      <c r="A107" s="243" t="s">
        <v>62</v>
      </c>
      <c r="B107" s="243" t="s">
        <v>90</v>
      </c>
      <c r="C107" s="243" t="s">
        <v>96</v>
      </c>
      <c r="D107" s="243" t="s">
        <v>180</v>
      </c>
      <c r="E107" s="243" t="s">
        <v>151</v>
      </c>
      <c r="F107" s="243">
        <v>2014</v>
      </c>
      <c r="G107" s="243" t="s">
        <v>152</v>
      </c>
      <c r="H107" s="243" t="s">
        <v>181</v>
      </c>
      <c r="I107" s="243" t="s">
        <v>154</v>
      </c>
      <c r="J107" s="243" t="s">
        <v>182</v>
      </c>
      <c r="K107" s="243"/>
      <c r="L107" s="243">
        <v>0</v>
      </c>
      <c r="M107" s="243">
        <v>0</v>
      </c>
      <c r="N107" s="243">
        <v>0</v>
      </c>
      <c r="O107" s="243">
        <v>0</v>
      </c>
      <c r="P107" s="243">
        <v>0</v>
      </c>
      <c r="Q107" s="243" t="s">
        <v>71</v>
      </c>
      <c r="R107" s="243">
        <v>0</v>
      </c>
      <c r="S107" s="243">
        <v>0</v>
      </c>
      <c r="T107" s="243">
        <v>0</v>
      </c>
      <c r="U107" s="243">
        <v>0</v>
      </c>
      <c r="V107" s="243">
        <v>0</v>
      </c>
      <c r="W107" s="243">
        <v>0</v>
      </c>
      <c r="X107" s="243">
        <v>0</v>
      </c>
      <c r="Y107" s="243">
        <v>0</v>
      </c>
      <c r="Z107" s="243">
        <v>0</v>
      </c>
      <c r="AA107" s="243">
        <v>0</v>
      </c>
      <c r="AB107" s="243">
        <v>0</v>
      </c>
      <c r="AC107" s="243">
        <v>0</v>
      </c>
      <c r="AD107" s="243">
        <v>0</v>
      </c>
      <c r="AE107" s="243" t="s">
        <v>72</v>
      </c>
      <c r="AF107" s="243" t="s">
        <v>94</v>
      </c>
      <c r="AG107" s="243" t="s">
        <v>101</v>
      </c>
      <c r="AH107" s="243" t="s">
        <v>158</v>
      </c>
    </row>
    <row r="108" spans="1:34" ht="15">
      <c r="A108" s="243" t="s">
        <v>62</v>
      </c>
      <c r="B108" s="243" t="s">
        <v>90</v>
      </c>
      <c r="C108" s="243" t="s">
        <v>96</v>
      </c>
      <c r="D108" s="243" t="s">
        <v>183</v>
      </c>
      <c r="E108" s="243" t="s">
        <v>151</v>
      </c>
      <c r="F108" s="243">
        <v>2013</v>
      </c>
      <c r="G108" s="243" t="s">
        <v>152</v>
      </c>
      <c r="H108" s="243" t="s">
        <v>184</v>
      </c>
      <c r="I108" s="243" t="s">
        <v>154</v>
      </c>
      <c r="J108" s="243" t="s">
        <v>185</v>
      </c>
      <c r="K108" s="243"/>
      <c r="L108" s="243">
        <v>0</v>
      </c>
      <c r="M108" s="243">
        <v>0</v>
      </c>
      <c r="N108" s="243">
        <v>0</v>
      </c>
      <c r="O108" s="243">
        <v>0</v>
      </c>
      <c r="P108" s="243">
        <v>0</v>
      </c>
      <c r="Q108" s="243" t="s">
        <v>71</v>
      </c>
      <c r="R108" s="243">
        <v>0</v>
      </c>
      <c r="S108" s="243">
        <v>0</v>
      </c>
      <c r="T108" s="243">
        <v>0</v>
      </c>
      <c r="U108" s="243">
        <v>0</v>
      </c>
      <c r="V108" s="243">
        <v>0</v>
      </c>
      <c r="W108" s="243">
        <v>0</v>
      </c>
      <c r="X108" s="243">
        <v>0</v>
      </c>
      <c r="Y108" s="243">
        <v>0</v>
      </c>
      <c r="Z108" s="243">
        <v>0</v>
      </c>
      <c r="AA108" s="243">
        <v>0</v>
      </c>
      <c r="AB108" s="243">
        <v>0</v>
      </c>
      <c r="AC108" s="243">
        <v>0</v>
      </c>
      <c r="AD108" s="243">
        <v>0</v>
      </c>
      <c r="AE108" s="243" t="s">
        <v>72</v>
      </c>
      <c r="AF108" s="243" t="s">
        <v>94</v>
      </c>
      <c r="AG108" s="243" t="s">
        <v>101</v>
      </c>
      <c r="AH108" s="243" t="s">
        <v>158</v>
      </c>
    </row>
    <row r="109" spans="1:34" ht="15">
      <c r="A109" s="243" t="s">
        <v>62</v>
      </c>
      <c r="B109" s="243" t="s">
        <v>90</v>
      </c>
      <c r="C109" s="243" t="s">
        <v>96</v>
      </c>
      <c r="D109" s="243" t="s">
        <v>183</v>
      </c>
      <c r="E109" s="243" t="s">
        <v>151</v>
      </c>
      <c r="F109" s="243">
        <v>2014</v>
      </c>
      <c r="G109" s="243" t="s">
        <v>152</v>
      </c>
      <c r="H109" s="243" t="s">
        <v>184</v>
      </c>
      <c r="I109" s="243" t="s">
        <v>154</v>
      </c>
      <c r="J109" s="243" t="s">
        <v>185</v>
      </c>
      <c r="K109" s="243"/>
      <c r="L109" s="243">
        <v>0</v>
      </c>
      <c r="M109" s="243">
        <v>0</v>
      </c>
      <c r="N109" s="243">
        <v>0</v>
      </c>
      <c r="O109" s="243">
        <v>0</v>
      </c>
      <c r="P109" s="243">
        <v>0</v>
      </c>
      <c r="Q109" s="243" t="s">
        <v>71</v>
      </c>
      <c r="R109" s="243">
        <v>0</v>
      </c>
      <c r="S109" s="243">
        <v>0</v>
      </c>
      <c r="T109" s="243">
        <v>0</v>
      </c>
      <c r="U109" s="243">
        <v>0</v>
      </c>
      <c r="V109" s="243">
        <v>0</v>
      </c>
      <c r="W109" s="243">
        <v>0</v>
      </c>
      <c r="X109" s="243">
        <v>0</v>
      </c>
      <c r="Y109" s="243">
        <v>0</v>
      </c>
      <c r="Z109" s="243">
        <v>0</v>
      </c>
      <c r="AA109" s="243">
        <v>0</v>
      </c>
      <c r="AB109" s="243">
        <v>0</v>
      </c>
      <c r="AC109" s="243">
        <v>0</v>
      </c>
      <c r="AD109" s="243">
        <v>0</v>
      </c>
      <c r="AE109" s="243" t="s">
        <v>72</v>
      </c>
      <c r="AF109" s="243" t="s">
        <v>94</v>
      </c>
      <c r="AG109" s="243" t="s">
        <v>101</v>
      </c>
      <c r="AH109" s="243" t="s">
        <v>158</v>
      </c>
    </row>
    <row r="110" spans="1:34" ht="15">
      <c r="A110" s="243" t="s">
        <v>62</v>
      </c>
      <c r="B110" s="243" t="s">
        <v>90</v>
      </c>
      <c r="C110" s="243" t="s">
        <v>96</v>
      </c>
      <c r="D110" s="243" t="s">
        <v>186</v>
      </c>
      <c r="E110" s="243" t="s">
        <v>151</v>
      </c>
      <c r="F110" s="243">
        <v>2013</v>
      </c>
      <c r="G110" s="243" t="s">
        <v>152</v>
      </c>
      <c r="H110" s="243" t="s">
        <v>187</v>
      </c>
      <c r="I110" s="243" t="s">
        <v>154</v>
      </c>
      <c r="J110" s="243" t="s">
        <v>185</v>
      </c>
      <c r="K110" s="243"/>
      <c r="L110" s="243">
        <v>0</v>
      </c>
      <c r="M110" s="243">
        <v>0</v>
      </c>
      <c r="N110" s="243">
        <v>0</v>
      </c>
      <c r="O110" s="243">
        <v>0</v>
      </c>
      <c r="P110" s="243">
        <v>0</v>
      </c>
      <c r="Q110" s="243" t="s">
        <v>71</v>
      </c>
      <c r="R110" s="243">
        <v>0</v>
      </c>
      <c r="S110" s="243">
        <v>0</v>
      </c>
      <c r="T110" s="243">
        <v>0</v>
      </c>
      <c r="U110" s="243">
        <v>0</v>
      </c>
      <c r="V110" s="243">
        <v>0</v>
      </c>
      <c r="W110" s="243">
        <v>0</v>
      </c>
      <c r="X110" s="243">
        <v>0</v>
      </c>
      <c r="Y110" s="243">
        <v>0</v>
      </c>
      <c r="Z110" s="243">
        <v>0</v>
      </c>
      <c r="AA110" s="243">
        <v>0</v>
      </c>
      <c r="AB110" s="243">
        <v>0</v>
      </c>
      <c r="AC110" s="243">
        <v>0</v>
      </c>
      <c r="AD110" s="243">
        <v>0</v>
      </c>
      <c r="AE110" s="243" t="s">
        <v>72</v>
      </c>
      <c r="AF110" s="243" t="s">
        <v>94</v>
      </c>
      <c r="AG110" s="243" t="s">
        <v>101</v>
      </c>
      <c r="AH110" s="243" t="s">
        <v>158</v>
      </c>
    </row>
    <row r="111" spans="1:34" ht="15">
      <c r="A111" s="243" t="s">
        <v>62</v>
      </c>
      <c r="B111" s="243" t="s">
        <v>90</v>
      </c>
      <c r="C111" s="243" t="s">
        <v>96</v>
      </c>
      <c r="D111" s="243" t="s">
        <v>186</v>
      </c>
      <c r="E111" s="243" t="s">
        <v>151</v>
      </c>
      <c r="F111" s="243">
        <v>2014</v>
      </c>
      <c r="G111" s="243" t="s">
        <v>152</v>
      </c>
      <c r="H111" s="243" t="s">
        <v>187</v>
      </c>
      <c r="I111" s="243" t="s">
        <v>154</v>
      </c>
      <c r="J111" s="243" t="s">
        <v>185</v>
      </c>
      <c r="K111" s="243"/>
      <c r="L111" s="243">
        <v>0</v>
      </c>
      <c r="M111" s="243">
        <v>0</v>
      </c>
      <c r="N111" s="243">
        <v>0</v>
      </c>
      <c r="O111" s="243">
        <v>0</v>
      </c>
      <c r="P111" s="243">
        <v>0</v>
      </c>
      <c r="Q111" s="243" t="s">
        <v>71</v>
      </c>
      <c r="R111" s="243">
        <v>0</v>
      </c>
      <c r="S111" s="243">
        <v>0</v>
      </c>
      <c r="T111" s="243">
        <v>0</v>
      </c>
      <c r="U111" s="243">
        <v>0</v>
      </c>
      <c r="V111" s="243">
        <v>0</v>
      </c>
      <c r="W111" s="243">
        <v>0</v>
      </c>
      <c r="X111" s="243">
        <v>0</v>
      </c>
      <c r="Y111" s="243">
        <v>0</v>
      </c>
      <c r="Z111" s="243">
        <v>0</v>
      </c>
      <c r="AA111" s="243">
        <v>0</v>
      </c>
      <c r="AB111" s="243">
        <v>0</v>
      </c>
      <c r="AC111" s="243">
        <v>0</v>
      </c>
      <c r="AD111" s="243">
        <v>0</v>
      </c>
      <c r="AE111" s="243" t="s">
        <v>72</v>
      </c>
      <c r="AF111" s="243" t="s">
        <v>94</v>
      </c>
      <c r="AG111" s="243" t="s">
        <v>101</v>
      </c>
      <c r="AH111" s="243" t="s">
        <v>158</v>
      </c>
    </row>
    <row r="112" spans="1:34" ht="15">
      <c r="A112" s="243" t="s">
        <v>62</v>
      </c>
      <c r="B112" s="243" t="s">
        <v>90</v>
      </c>
      <c r="C112" s="243" t="s">
        <v>96</v>
      </c>
      <c r="D112" s="243" t="s">
        <v>97</v>
      </c>
      <c r="E112" s="243" t="s">
        <v>142</v>
      </c>
      <c r="F112" s="243">
        <v>2013</v>
      </c>
      <c r="G112" s="243" t="s">
        <v>67</v>
      </c>
      <c r="H112" s="243" t="s">
        <v>98</v>
      </c>
      <c r="I112" s="243" t="s">
        <v>416</v>
      </c>
      <c r="J112" s="243" t="s">
        <v>99</v>
      </c>
      <c r="K112" s="243" t="s">
        <v>100</v>
      </c>
      <c r="L112" s="243">
        <v>0</v>
      </c>
      <c r="M112" s="243">
        <v>0</v>
      </c>
      <c r="N112" s="243">
        <v>-72768.02</v>
      </c>
      <c r="O112" s="243">
        <v>0</v>
      </c>
      <c r="P112" s="243">
        <v>72768.02</v>
      </c>
      <c r="Q112" s="243" t="s">
        <v>71</v>
      </c>
      <c r="R112" s="243">
        <v>0</v>
      </c>
      <c r="S112" s="243">
        <v>0</v>
      </c>
      <c r="T112" s="243">
        <v>0</v>
      </c>
      <c r="U112" s="243">
        <v>0</v>
      </c>
      <c r="V112" s="243">
        <v>0</v>
      </c>
      <c r="W112" s="243">
        <v>0</v>
      </c>
      <c r="X112" s="243">
        <v>0</v>
      </c>
      <c r="Y112" s="243">
        <v>0</v>
      </c>
      <c r="Z112" s="243">
        <v>0</v>
      </c>
      <c r="AA112" s="243">
        <v>-72768.02</v>
      </c>
      <c r="AB112" s="243">
        <v>0</v>
      </c>
      <c r="AC112" s="243">
        <v>0</v>
      </c>
      <c r="AD112" s="243">
        <v>0</v>
      </c>
      <c r="AE112" s="243" t="s">
        <v>72</v>
      </c>
      <c r="AF112" s="243" t="s">
        <v>94</v>
      </c>
      <c r="AG112" s="243" t="s">
        <v>101</v>
      </c>
      <c r="AH112" s="243" t="s">
        <v>145</v>
      </c>
    </row>
    <row r="113" spans="1:34" ht="15">
      <c r="A113" s="243" t="s">
        <v>62</v>
      </c>
      <c r="B113" s="243" t="s">
        <v>90</v>
      </c>
      <c r="C113" s="243" t="s">
        <v>96</v>
      </c>
      <c r="D113" s="243" t="s">
        <v>97</v>
      </c>
      <c r="E113" s="243" t="s">
        <v>142</v>
      </c>
      <c r="F113" s="243">
        <v>2014</v>
      </c>
      <c r="G113" s="243" t="s">
        <v>67</v>
      </c>
      <c r="H113" s="243" t="s">
        <v>98</v>
      </c>
      <c r="I113" s="243" t="s">
        <v>416</v>
      </c>
      <c r="J113" s="243" t="s">
        <v>99</v>
      </c>
      <c r="K113" s="243" t="s">
        <v>100</v>
      </c>
      <c r="L113" s="243">
        <v>0</v>
      </c>
      <c r="M113" s="243">
        <v>0</v>
      </c>
      <c r="N113" s="243">
        <v>0</v>
      </c>
      <c r="O113" s="243">
        <v>0</v>
      </c>
      <c r="P113" s="243">
        <v>0</v>
      </c>
      <c r="Q113" s="243" t="s">
        <v>71</v>
      </c>
      <c r="R113" s="243">
        <v>0</v>
      </c>
      <c r="S113" s="243">
        <v>0</v>
      </c>
      <c r="T113" s="243">
        <v>0</v>
      </c>
      <c r="U113" s="243">
        <v>0</v>
      </c>
      <c r="V113" s="243">
        <v>0</v>
      </c>
      <c r="W113" s="243">
        <v>0</v>
      </c>
      <c r="X113" s="243">
        <v>0</v>
      </c>
      <c r="Y113" s="243">
        <v>0</v>
      </c>
      <c r="Z113" s="243">
        <v>0</v>
      </c>
      <c r="AA113" s="243">
        <v>0</v>
      </c>
      <c r="AB113" s="243">
        <v>0</v>
      </c>
      <c r="AC113" s="243">
        <v>0</v>
      </c>
      <c r="AD113" s="243">
        <v>0</v>
      </c>
      <c r="AE113" s="243" t="s">
        <v>72</v>
      </c>
      <c r="AF113" s="243" t="s">
        <v>94</v>
      </c>
      <c r="AG113" s="243" t="s">
        <v>101</v>
      </c>
      <c r="AH113" s="243" t="s">
        <v>145</v>
      </c>
    </row>
    <row r="114" spans="1:34" ht="15">
      <c r="A114" s="243" t="s">
        <v>62</v>
      </c>
      <c r="B114" s="243" t="s">
        <v>90</v>
      </c>
      <c r="C114" s="243" t="s">
        <v>96</v>
      </c>
      <c r="D114" s="243" t="s">
        <v>97</v>
      </c>
      <c r="E114" s="243" t="s">
        <v>66</v>
      </c>
      <c r="F114" s="243">
        <v>2013</v>
      </c>
      <c r="G114" s="243" t="s">
        <v>67</v>
      </c>
      <c r="H114" s="243" t="s">
        <v>98</v>
      </c>
      <c r="I114" s="243" t="s">
        <v>416</v>
      </c>
      <c r="J114" s="243" t="s">
        <v>99</v>
      </c>
      <c r="K114" s="243" t="s">
        <v>100</v>
      </c>
      <c r="L114" s="243">
        <v>0</v>
      </c>
      <c r="M114" s="243">
        <v>0</v>
      </c>
      <c r="N114" s="243">
        <v>0</v>
      </c>
      <c r="O114" s="243">
        <v>0</v>
      </c>
      <c r="P114" s="243">
        <v>0</v>
      </c>
      <c r="Q114" s="243" t="s">
        <v>71</v>
      </c>
      <c r="R114" s="243">
        <v>0</v>
      </c>
      <c r="S114" s="243">
        <v>0</v>
      </c>
      <c r="T114" s="243">
        <v>0</v>
      </c>
      <c r="U114" s="243">
        <v>0</v>
      </c>
      <c r="V114" s="243">
        <v>0</v>
      </c>
      <c r="W114" s="243">
        <v>0</v>
      </c>
      <c r="X114" s="243">
        <v>0</v>
      </c>
      <c r="Y114" s="243">
        <v>0</v>
      </c>
      <c r="Z114" s="243">
        <v>0</v>
      </c>
      <c r="AA114" s="243">
        <v>0</v>
      </c>
      <c r="AB114" s="243">
        <v>0</v>
      </c>
      <c r="AC114" s="243">
        <v>0</v>
      </c>
      <c r="AD114" s="243">
        <v>0</v>
      </c>
      <c r="AE114" s="243" t="s">
        <v>72</v>
      </c>
      <c r="AF114" s="243" t="s">
        <v>94</v>
      </c>
      <c r="AG114" s="243" t="s">
        <v>101</v>
      </c>
      <c r="AH114" s="243" t="s">
        <v>75</v>
      </c>
    </row>
    <row r="115" spans="1:34" ht="15">
      <c r="A115" s="243" t="s">
        <v>62</v>
      </c>
      <c r="B115" s="243" t="s">
        <v>90</v>
      </c>
      <c r="C115" s="243" t="s">
        <v>96</v>
      </c>
      <c r="D115" s="243" t="s">
        <v>97</v>
      </c>
      <c r="E115" s="243" t="s">
        <v>66</v>
      </c>
      <c r="F115" s="243">
        <v>2014</v>
      </c>
      <c r="G115" s="243" t="s">
        <v>67</v>
      </c>
      <c r="H115" s="243" t="s">
        <v>98</v>
      </c>
      <c r="I115" s="243" t="s">
        <v>416</v>
      </c>
      <c r="J115" s="243" t="s">
        <v>99</v>
      </c>
      <c r="K115" s="243" t="s">
        <v>100</v>
      </c>
      <c r="L115" s="243">
        <v>0</v>
      </c>
      <c r="M115" s="243">
        <v>0</v>
      </c>
      <c r="N115" s="243">
        <v>0</v>
      </c>
      <c r="O115" s="243">
        <v>0</v>
      </c>
      <c r="P115" s="243">
        <v>0</v>
      </c>
      <c r="Q115" s="243" t="s">
        <v>71</v>
      </c>
      <c r="R115" s="243">
        <v>0</v>
      </c>
      <c r="S115" s="243">
        <v>0</v>
      </c>
      <c r="T115" s="243">
        <v>0</v>
      </c>
      <c r="U115" s="243">
        <v>0</v>
      </c>
      <c r="V115" s="243">
        <v>0</v>
      </c>
      <c r="W115" s="243">
        <v>0</v>
      </c>
      <c r="X115" s="243">
        <v>0</v>
      </c>
      <c r="Y115" s="243">
        <v>0</v>
      </c>
      <c r="Z115" s="243">
        <v>0</v>
      </c>
      <c r="AA115" s="243">
        <v>0</v>
      </c>
      <c r="AB115" s="243">
        <v>0</v>
      </c>
      <c r="AC115" s="243">
        <v>0</v>
      </c>
      <c r="AD115" s="243">
        <v>0</v>
      </c>
      <c r="AE115" s="243" t="s">
        <v>72</v>
      </c>
      <c r="AF115" s="243" t="s">
        <v>94</v>
      </c>
      <c r="AG115" s="243" t="s">
        <v>101</v>
      </c>
      <c r="AH115" s="243" t="s">
        <v>75</v>
      </c>
    </row>
    <row r="116" spans="1:34" ht="15">
      <c r="A116" s="243" t="s">
        <v>62</v>
      </c>
      <c r="B116" s="243" t="s">
        <v>90</v>
      </c>
      <c r="C116" s="243" t="s">
        <v>96</v>
      </c>
      <c r="D116" s="243" t="s">
        <v>102</v>
      </c>
      <c r="E116" s="243" t="s">
        <v>142</v>
      </c>
      <c r="F116" s="243">
        <v>2013</v>
      </c>
      <c r="G116" s="243" t="s">
        <v>67</v>
      </c>
      <c r="H116" s="243" t="s">
        <v>103</v>
      </c>
      <c r="I116" s="243" t="s">
        <v>416</v>
      </c>
      <c r="J116" s="243" t="s">
        <v>99</v>
      </c>
      <c r="K116" s="243" t="s">
        <v>104</v>
      </c>
      <c r="L116" s="243">
        <v>0</v>
      </c>
      <c r="M116" s="243">
        <v>0</v>
      </c>
      <c r="N116" s="243">
        <v>-9355.11</v>
      </c>
      <c r="O116" s="243">
        <v>0</v>
      </c>
      <c r="P116" s="243">
        <v>9355.11</v>
      </c>
      <c r="Q116" s="243" t="s">
        <v>71</v>
      </c>
      <c r="R116" s="243">
        <v>0</v>
      </c>
      <c r="S116" s="243">
        <v>0</v>
      </c>
      <c r="T116" s="243">
        <v>0</v>
      </c>
      <c r="U116" s="243">
        <v>0</v>
      </c>
      <c r="V116" s="243">
        <v>0</v>
      </c>
      <c r="W116" s="243">
        <v>0</v>
      </c>
      <c r="X116" s="243">
        <v>0</v>
      </c>
      <c r="Y116" s="243">
        <v>0</v>
      </c>
      <c r="Z116" s="243">
        <v>0</v>
      </c>
      <c r="AA116" s="243">
        <v>-9355.11</v>
      </c>
      <c r="AB116" s="243">
        <v>0</v>
      </c>
      <c r="AC116" s="243">
        <v>0</v>
      </c>
      <c r="AD116" s="243">
        <v>0</v>
      </c>
      <c r="AE116" s="243" t="s">
        <v>72</v>
      </c>
      <c r="AF116" s="243" t="s">
        <v>94</v>
      </c>
      <c r="AG116" s="243" t="s">
        <v>101</v>
      </c>
      <c r="AH116" s="243" t="s">
        <v>145</v>
      </c>
    </row>
    <row r="117" spans="1:34" ht="15">
      <c r="A117" s="243" t="s">
        <v>62</v>
      </c>
      <c r="B117" s="243" t="s">
        <v>90</v>
      </c>
      <c r="C117" s="243" t="s">
        <v>96</v>
      </c>
      <c r="D117" s="243" t="s">
        <v>102</v>
      </c>
      <c r="E117" s="243" t="s">
        <v>142</v>
      </c>
      <c r="F117" s="243">
        <v>2014</v>
      </c>
      <c r="G117" s="243" t="s">
        <v>67</v>
      </c>
      <c r="H117" s="243" t="s">
        <v>103</v>
      </c>
      <c r="I117" s="243" t="s">
        <v>416</v>
      </c>
      <c r="J117" s="243" t="s">
        <v>99</v>
      </c>
      <c r="K117" s="243" t="s">
        <v>104</v>
      </c>
      <c r="L117" s="243">
        <v>0</v>
      </c>
      <c r="M117" s="243">
        <v>0</v>
      </c>
      <c r="N117" s="243">
        <v>0</v>
      </c>
      <c r="O117" s="243">
        <v>0</v>
      </c>
      <c r="P117" s="243">
        <v>0</v>
      </c>
      <c r="Q117" s="243" t="s">
        <v>71</v>
      </c>
      <c r="R117" s="243">
        <v>0</v>
      </c>
      <c r="S117" s="243">
        <v>0</v>
      </c>
      <c r="T117" s="243">
        <v>0</v>
      </c>
      <c r="U117" s="243">
        <v>0</v>
      </c>
      <c r="V117" s="243">
        <v>0</v>
      </c>
      <c r="W117" s="243">
        <v>0</v>
      </c>
      <c r="X117" s="243">
        <v>0</v>
      </c>
      <c r="Y117" s="243">
        <v>0</v>
      </c>
      <c r="Z117" s="243">
        <v>0</v>
      </c>
      <c r="AA117" s="243">
        <v>0</v>
      </c>
      <c r="AB117" s="243">
        <v>0</v>
      </c>
      <c r="AC117" s="243">
        <v>0</v>
      </c>
      <c r="AD117" s="243">
        <v>0</v>
      </c>
      <c r="AE117" s="243" t="s">
        <v>72</v>
      </c>
      <c r="AF117" s="243" t="s">
        <v>94</v>
      </c>
      <c r="AG117" s="243" t="s">
        <v>101</v>
      </c>
      <c r="AH117" s="243" t="s">
        <v>145</v>
      </c>
    </row>
    <row r="118" spans="1:34" ht="15">
      <c r="A118" s="243" t="s">
        <v>62</v>
      </c>
      <c r="B118" s="243" t="s">
        <v>90</v>
      </c>
      <c r="C118" s="243" t="s">
        <v>96</v>
      </c>
      <c r="D118" s="243" t="s">
        <v>102</v>
      </c>
      <c r="E118" s="243" t="s">
        <v>66</v>
      </c>
      <c r="F118" s="243">
        <v>2013</v>
      </c>
      <c r="G118" s="243" t="s">
        <v>67</v>
      </c>
      <c r="H118" s="243" t="s">
        <v>103</v>
      </c>
      <c r="I118" s="243" t="s">
        <v>416</v>
      </c>
      <c r="J118" s="243" t="s">
        <v>99</v>
      </c>
      <c r="K118" s="243" t="s">
        <v>104</v>
      </c>
      <c r="L118" s="243">
        <v>0</v>
      </c>
      <c r="M118" s="243">
        <v>0</v>
      </c>
      <c r="N118" s="243">
        <v>0</v>
      </c>
      <c r="O118" s="243">
        <v>0</v>
      </c>
      <c r="P118" s="243">
        <v>0</v>
      </c>
      <c r="Q118" s="243" t="s">
        <v>71</v>
      </c>
      <c r="R118" s="243">
        <v>0</v>
      </c>
      <c r="S118" s="243">
        <v>0</v>
      </c>
      <c r="T118" s="243">
        <v>0</v>
      </c>
      <c r="U118" s="243">
        <v>0</v>
      </c>
      <c r="V118" s="243">
        <v>0</v>
      </c>
      <c r="W118" s="243">
        <v>0</v>
      </c>
      <c r="X118" s="243">
        <v>0</v>
      </c>
      <c r="Y118" s="243">
        <v>0</v>
      </c>
      <c r="Z118" s="243">
        <v>0</v>
      </c>
      <c r="AA118" s="243">
        <v>0</v>
      </c>
      <c r="AB118" s="243">
        <v>0</v>
      </c>
      <c r="AC118" s="243">
        <v>0</v>
      </c>
      <c r="AD118" s="243">
        <v>0</v>
      </c>
      <c r="AE118" s="243" t="s">
        <v>72</v>
      </c>
      <c r="AF118" s="243" t="s">
        <v>94</v>
      </c>
      <c r="AG118" s="243" t="s">
        <v>101</v>
      </c>
      <c r="AH118" s="243" t="s">
        <v>75</v>
      </c>
    </row>
    <row r="119" spans="1:34" ht="15">
      <c r="A119" s="243" t="s">
        <v>62</v>
      </c>
      <c r="B119" s="243" t="s">
        <v>90</v>
      </c>
      <c r="C119" s="243" t="s">
        <v>96</v>
      </c>
      <c r="D119" s="243" t="s">
        <v>102</v>
      </c>
      <c r="E119" s="243" t="s">
        <v>66</v>
      </c>
      <c r="F119" s="243">
        <v>2014</v>
      </c>
      <c r="G119" s="243" t="s">
        <v>67</v>
      </c>
      <c r="H119" s="243" t="s">
        <v>103</v>
      </c>
      <c r="I119" s="243" t="s">
        <v>416</v>
      </c>
      <c r="J119" s="243" t="s">
        <v>99</v>
      </c>
      <c r="K119" s="243" t="s">
        <v>104</v>
      </c>
      <c r="L119" s="243">
        <v>0</v>
      </c>
      <c r="M119" s="243">
        <v>0</v>
      </c>
      <c r="N119" s="243">
        <v>0</v>
      </c>
      <c r="O119" s="243">
        <v>0</v>
      </c>
      <c r="P119" s="243">
        <v>0</v>
      </c>
      <c r="Q119" s="243" t="s">
        <v>71</v>
      </c>
      <c r="R119" s="243">
        <v>0</v>
      </c>
      <c r="S119" s="243">
        <v>0</v>
      </c>
      <c r="T119" s="243">
        <v>0</v>
      </c>
      <c r="U119" s="243">
        <v>0</v>
      </c>
      <c r="V119" s="243">
        <v>0</v>
      </c>
      <c r="W119" s="243">
        <v>0</v>
      </c>
      <c r="X119" s="243">
        <v>0</v>
      </c>
      <c r="Y119" s="243">
        <v>0</v>
      </c>
      <c r="Z119" s="243">
        <v>0</v>
      </c>
      <c r="AA119" s="243">
        <v>0</v>
      </c>
      <c r="AB119" s="243">
        <v>0</v>
      </c>
      <c r="AC119" s="243">
        <v>0</v>
      </c>
      <c r="AD119" s="243">
        <v>0</v>
      </c>
      <c r="AE119" s="243" t="s">
        <v>72</v>
      </c>
      <c r="AF119" s="243" t="s">
        <v>94</v>
      </c>
      <c r="AG119" s="243" t="s">
        <v>101</v>
      </c>
      <c r="AH119" s="243" t="s">
        <v>75</v>
      </c>
    </row>
    <row r="120" spans="1:34" ht="15">
      <c r="A120" s="243" t="s">
        <v>62</v>
      </c>
      <c r="B120" s="243" t="s">
        <v>90</v>
      </c>
      <c r="C120" s="243" t="s">
        <v>96</v>
      </c>
      <c r="D120" s="243" t="s">
        <v>105</v>
      </c>
      <c r="E120" s="243" t="s">
        <v>142</v>
      </c>
      <c r="F120" s="243">
        <v>2013</v>
      </c>
      <c r="G120" s="243" t="s">
        <v>67</v>
      </c>
      <c r="H120" s="243" t="s">
        <v>106</v>
      </c>
      <c r="I120" s="243" t="s">
        <v>416</v>
      </c>
      <c r="J120" s="243" t="s">
        <v>99</v>
      </c>
      <c r="K120" s="243" t="s">
        <v>104</v>
      </c>
      <c r="L120" s="243">
        <v>0</v>
      </c>
      <c r="M120" s="243">
        <v>0</v>
      </c>
      <c r="N120" s="243">
        <v>-4980.84</v>
      </c>
      <c r="O120" s="243">
        <v>0</v>
      </c>
      <c r="P120" s="243">
        <v>4980.84</v>
      </c>
      <c r="Q120" s="243" t="s">
        <v>71</v>
      </c>
      <c r="R120" s="243">
        <v>0</v>
      </c>
      <c r="S120" s="243">
        <v>0</v>
      </c>
      <c r="T120" s="243">
        <v>0</v>
      </c>
      <c r="U120" s="243">
        <v>0</v>
      </c>
      <c r="V120" s="243">
        <v>0</v>
      </c>
      <c r="W120" s="243">
        <v>0</v>
      </c>
      <c r="X120" s="243">
        <v>0</v>
      </c>
      <c r="Y120" s="243">
        <v>0</v>
      </c>
      <c r="Z120" s="243">
        <v>0</v>
      </c>
      <c r="AA120" s="243">
        <v>-4980.84</v>
      </c>
      <c r="AB120" s="243">
        <v>0</v>
      </c>
      <c r="AC120" s="243">
        <v>0</v>
      </c>
      <c r="AD120" s="243">
        <v>0</v>
      </c>
      <c r="AE120" s="243" t="s">
        <v>72</v>
      </c>
      <c r="AF120" s="243" t="s">
        <v>94</v>
      </c>
      <c r="AG120" s="243" t="s">
        <v>101</v>
      </c>
      <c r="AH120" s="243" t="s">
        <v>145</v>
      </c>
    </row>
    <row r="121" spans="1:34" ht="15">
      <c r="A121" s="243" t="s">
        <v>62</v>
      </c>
      <c r="B121" s="243" t="s">
        <v>90</v>
      </c>
      <c r="C121" s="243" t="s">
        <v>96</v>
      </c>
      <c r="D121" s="243" t="s">
        <v>105</v>
      </c>
      <c r="E121" s="243" t="s">
        <v>142</v>
      </c>
      <c r="F121" s="243">
        <v>2014</v>
      </c>
      <c r="G121" s="243" t="s">
        <v>67</v>
      </c>
      <c r="H121" s="243" t="s">
        <v>106</v>
      </c>
      <c r="I121" s="243" t="s">
        <v>416</v>
      </c>
      <c r="J121" s="243" t="s">
        <v>99</v>
      </c>
      <c r="K121" s="243" t="s">
        <v>104</v>
      </c>
      <c r="L121" s="243">
        <v>0</v>
      </c>
      <c r="M121" s="243">
        <v>0</v>
      </c>
      <c r="N121" s="243">
        <v>0</v>
      </c>
      <c r="O121" s="243">
        <v>0</v>
      </c>
      <c r="P121" s="243">
        <v>0</v>
      </c>
      <c r="Q121" s="243" t="s">
        <v>71</v>
      </c>
      <c r="R121" s="243">
        <v>0</v>
      </c>
      <c r="S121" s="243">
        <v>0</v>
      </c>
      <c r="T121" s="243">
        <v>0</v>
      </c>
      <c r="U121" s="243">
        <v>0</v>
      </c>
      <c r="V121" s="243">
        <v>0</v>
      </c>
      <c r="W121" s="243">
        <v>0</v>
      </c>
      <c r="X121" s="243">
        <v>0</v>
      </c>
      <c r="Y121" s="243">
        <v>0</v>
      </c>
      <c r="Z121" s="243">
        <v>0</v>
      </c>
      <c r="AA121" s="243">
        <v>0</v>
      </c>
      <c r="AB121" s="243">
        <v>0</v>
      </c>
      <c r="AC121" s="243">
        <v>0</v>
      </c>
      <c r="AD121" s="243">
        <v>0</v>
      </c>
      <c r="AE121" s="243" t="s">
        <v>72</v>
      </c>
      <c r="AF121" s="243" t="s">
        <v>94</v>
      </c>
      <c r="AG121" s="243" t="s">
        <v>101</v>
      </c>
      <c r="AH121" s="243" t="s">
        <v>145</v>
      </c>
    </row>
    <row r="122" spans="1:34" ht="15">
      <c r="A122" s="243" t="s">
        <v>62</v>
      </c>
      <c r="B122" s="243" t="s">
        <v>90</v>
      </c>
      <c r="C122" s="243" t="s">
        <v>96</v>
      </c>
      <c r="D122" s="243" t="s">
        <v>105</v>
      </c>
      <c r="E122" s="243" t="s">
        <v>66</v>
      </c>
      <c r="F122" s="243">
        <v>2013</v>
      </c>
      <c r="G122" s="243" t="s">
        <v>67</v>
      </c>
      <c r="H122" s="243" t="s">
        <v>106</v>
      </c>
      <c r="I122" s="243" t="s">
        <v>416</v>
      </c>
      <c r="J122" s="243" t="s">
        <v>99</v>
      </c>
      <c r="K122" s="243" t="s">
        <v>104</v>
      </c>
      <c r="L122" s="243">
        <v>0</v>
      </c>
      <c r="M122" s="243">
        <v>0</v>
      </c>
      <c r="N122" s="243">
        <v>0</v>
      </c>
      <c r="O122" s="243">
        <v>0</v>
      </c>
      <c r="P122" s="243">
        <v>0</v>
      </c>
      <c r="Q122" s="243" t="s">
        <v>71</v>
      </c>
      <c r="R122" s="243">
        <v>0</v>
      </c>
      <c r="S122" s="243">
        <v>0</v>
      </c>
      <c r="T122" s="243">
        <v>0</v>
      </c>
      <c r="U122" s="243">
        <v>0</v>
      </c>
      <c r="V122" s="243">
        <v>0</v>
      </c>
      <c r="W122" s="243">
        <v>0</v>
      </c>
      <c r="X122" s="243">
        <v>0</v>
      </c>
      <c r="Y122" s="243">
        <v>0</v>
      </c>
      <c r="Z122" s="243">
        <v>0</v>
      </c>
      <c r="AA122" s="243">
        <v>0</v>
      </c>
      <c r="AB122" s="243">
        <v>0</v>
      </c>
      <c r="AC122" s="243">
        <v>0</v>
      </c>
      <c r="AD122" s="243">
        <v>0</v>
      </c>
      <c r="AE122" s="243" t="s">
        <v>72</v>
      </c>
      <c r="AF122" s="243" t="s">
        <v>94</v>
      </c>
      <c r="AG122" s="243" t="s">
        <v>101</v>
      </c>
      <c r="AH122" s="243" t="s">
        <v>75</v>
      </c>
    </row>
    <row r="123" spans="1:34" ht="15">
      <c r="A123" s="243" t="s">
        <v>62</v>
      </c>
      <c r="B123" s="243" t="s">
        <v>90</v>
      </c>
      <c r="C123" s="243" t="s">
        <v>96</v>
      </c>
      <c r="D123" s="243" t="s">
        <v>105</v>
      </c>
      <c r="E123" s="243" t="s">
        <v>66</v>
      </c>
      <c r="F123" s="243">
        <v>2014</v>
      </c>
      <c r="G123" s="243" t="s">
        <v>67</v>
      </c>
      <c r="H123" s="243" t="s">
        <v>106</v>
      </c>
      <c r="I123" s="243" t="s">
        <v>416</v>
      </c>
      <c r="J123" s="243" t="s">
        <v>99</v>
      </c>
      <c r="K123" s="243" t="s">
        <v>104</v>
      </c>
      <c r="L123" s="243">
        <v>0</v>
      </c>
      <c r="M123" s="243">
        <v>0</v>
      </c>
      <c r="N123" s="243">
        <v>0</v>
      </c>
      <c r="O123" s="243">
        <v>0</v>
      </c>
      <c r="P123" s="243">
        <v>0</v>
      </c>
      <c r="Q123" s="243" t="s">
        <v>71</v>
      </c>
      <c r="R123" s="243">
        <v>0</v>
      </c>
      <c r="S123" s="243">
        <v>0</v>
      </c>
      <c r="T123" s="243">
        <v>0</v>
      </c>
      <c r="U123" s="243">
        <v>0</v>
      </c>
      <c r="V123" s="243">
        <v>0</v>
      </c>
      <c r="W123" s="243">
        <v>0</v>
      </c>
      <c r="X123" s="243">
        <v>0</v>
      </c>
      <c r="Y123" s="243">
        <v>0</v>
      </c>
      <c r="Z123" s="243">
        <v>0</v>
      </c>
      <c r="AA123" s="243">
        <v>0</v>
      </c>
      <c r="AB123" s="243">
        <v>0</v>
      </c>
      <c r="AC123" s="243">
        <v>0</v>
      </c>
      <c r="AD123" s="243">
        <v>0</v>
      </c>
      <c r="AE123" s="243" t="s">
        <v>72</v>
      </c>
      <c r="AF123" s="243" t="s">
        <v>94</v>
      </c>
      <c r="AG123" s="243" t="s">
        <v>101</v>
      </c>
      <c r="AH123" s="243" t="s">
        <v>75</v>
      </c>
    </row>
    <row r="124" spans="1:34" ht="15">
      <c r="A124" s="243" t="s">
        <v>62</v>
      </c>
      <c r="B124" s="243" t="s">
        <v>90</v>
      </c>
      <c r="C124" s="243" t="s">
        <v>96</v>
      </c>
      <c r="D124" s="243" t="s">
        <v>107</v>
      </c>
      <c r="E124" s="243" t="s">
        <v>142</v>
      </c>
      <c r="F124" s="243">
        <v>2013</v>
      </c>
      <c r="G124" s="243" t="s">
        <v>67</v>
      </c>
      <c r="H124" s="243" t="s">
        <v>108</v>
      </c>
      <c r="I124" s="243" t="s">
        <v>416</v>
      </c>
      <c r="J124" s="243" t="s">
        <v>99</v>
      </c>
      <c r="K124" s="243" t="s">
        <v>104</v>
      </c>
      <c r="L124" s="243">
        <v>0</v>
      </c>
      <c r="M124" s="243">
        <v>0</v>
      </c>
      <c r="N124" s="243">
        <v>-5104.7300000000005</v>
      </c>
      <c r="O124" s="243">
        <v>0</v>
      </c>
      <c r="P124" s="243">
        <v>5104.7300000000005</v>
      </c>
      <c r="Q124" s="243" t="s">
        <v>71</v>
      </c>
      <c r="R124" s="243">
        <v>0</v>
      </c>
      <c r="S124" s="243">
        <v>0</v>
      </c>
      <c r="T124" s="243">
        <v>0</v>
      </c>
      <c r="U124" s="243">
        <v>0</v>
      </c>
      <c r="V124" s="243">
        <v>0</v>
      </c>
      <c r="W124" s="243">
        <v>0</v>
      </c>
      <c r="X124" s="243">
        <v>0</v>
      </c>
      <c r="Y124" s="243">
        <v>0</v>
      </c>
      <c r="Z124" s="243">
        <v>0</v>
      </c>
      <c r="AA124" s="243">
        <v>-5104.7300000000005</v>
      </c>
      <c r="AB124" s="243">
        <v>0</v>
      </c>
      <c r="AC124" s="243">
        <v>0</v>
      </c>
      <c r="AD124" s="243">
        <v>0</v>
      </c>
      <c r="AE124" s="243" t="s">
        <v>72</v>
      </c>
      <c r="AF124" s="243" t="s">
        <v>94</v>
      </c>
      <c r="AG124" s="243" t="s">
        <v>101</v>
      </c>
      <c r="AH124" s="243" t="s">
        <v>145</v>
      </c>
    </row>
    <row r="125" spans="1:34" ht="15">
      <c r="A125" s="243" t="s">
        <v>62</v>
      </c>
      <c r="B125" s="243" t="s">
        <v>90</v>
      </c>
      <c r="C125" s="243" t="s">
        <v>96</v>
      </c>
      <c r="D125" s="243" t="s">
        <v>107</v>
      </c>
      <c r="E125" s="243" t="s">
        <v>142</v>
      </c>
      <c r="F125" s="243">
        <v>2014</v>
      </c>
      <c r="G125" s="243" t="s">
        <v>67</v>
      </c>
      <c r="H125" s="243" t="s">
        <v>108</v>
      </c>
      <c r="I125" s="243" t="s">
        <v>416</v>
      </c>
      <c r="J125" s="243" t="s">
        <v>99</v>
      </c>
      <c r="K125" s="243" t="s">
        <v>104</v>
      </c>
      <c r="L125" s="243">
        <v>0</v>
      </c>
      <c r="M125" s="243">
        <v>0</v>
      </c>
      <c r="N125" s="243">
        <v>0</v>
      </c>
      <c r="O125" s="243">
        <v>0</v>
      </c>
      <c r="P125" s="243">
        <v>0</v>
      </c>
      <c r="Q125" s="243" t="s">
        <v>71</v>
      </c>
      <c r="R125" s="243">
        <v>0</v>
      </c>
      <c r="S125" s="243">
        <v>0</v>
      </c>
      <c r="T125" s="243">
        <v>0</v>
      </c>
      <c r="U125" s="243">
        <v>0</v>
      </c>
      <c r="V125" s="243">
        <v>0</v>
      </c>
      <c r="W125" s="243">
        <v>0</v>
      </c>
      <c r="X125" s="243">
        <v>0</v>
      </c>
      <c r="Y125" s="243">
        <v>0</v>
      </c>
      <c r="Z125" s="243">
        <v>0</v>
      </c>
      <c r="AA125" s="243">
        <v>0</v>
      </c>
      <c r="AB125" s="243">
        <v>0</v>
      </c>
      <c r="AC125" s="243">
        <v>0</v>
      </c>
      <c r="AD125" s="243">
        <v>0</v>
      </c>
      <c r="AE125" s="243" t="s">
        <v>72</v>
      </c>
      <c r="AF125" s="243" t="s">
        <v>94</v>
      </c>
      <c r="AG125" s="243" t="s">
        <v>101</v>
      </c>
      <c r="AH125" s="243" t="s">
        <v>145</v>
      </c>
    </row>
    <row r="126" spans="1:34" ht="15">
      <c r="A126" s="243" t="s">
        <v>62</v>
      </c>
      <c r="B126" s="243" t="s">
        <v>90</v>
      </c>
      <c r="C126" s="243" t="s">
        <v>96</v>
      </c>
      <c r="D126" s="243" t="s">
        <v>107</v>
      </c>
      <c r="E126" s="243" t="s">
        <v>66</v>
      </c>
      <c r="F126" s="243">
        <v>2013</v>
      </c>
      <c r="G126" s="243" t="s">
        <v>67</v>
      </c>
      <c r="H126" s="243" t="s">
        <v>108</v>
      </c>
      <c r="I126" s="243" t="s">
        <v>416</v>
      </c>
      <c r="J126" s="243" t="s">
        <v>99</v>
      </c>
      <c r="K126" s="243" t="s">
        <v>104</v>
      </c>
      <c r="L126" s="243">
        <v>0</v>
      </c>
      <c r="M126" s="243">
        <v>0</v>
      </c>
      <c r="N126" s="243">
        <v>0</v>
      </c>
      <c r="O126" s="243">
        <v>0</v>
      </c>
      <c r="P126" s="243">
        <v>0</v>
      </c>
      <c r="Q126" s="243" t="s">
        <v>71</v>
      </c>
      <c r="R126" s="243">
        <v>0</v>
      </c>
      <c r="S126" s="243">
        <v>0</v>
      </c>
      <c r="T126" s="243">
        <v>0</v>
      </c>
      <c r="U126" s="243">
        <v>0</v>
      </c>
      <c r="V126" s="243">
        <v>0</v>
      </c>
      <c r="W126" s="243">
        <v>0</v>
      </c>
      <c r="X126" s="243">
        <v>0</v>
      </c>
      <c r="Y126" s="243">
        <v>0</v>
      </c>
      <c r="Z126" s="243">
        <v>0</v>
      </c>
      <c r="AA126" s="243">
        <v>0</v>
      </c>
      <c r="AB126" s="243">
        <v>0</v>
      </c>
      <c r="AC126" s="243">
        <v>0</v>
      </c>
      <c r="AD126" s="243">
        <v>0</v>
      </c>
      <c r="AE126" s="243" t="s">
        <v>72</v>
      </c>
      <c r="AF126" s="243" t="s">
        <v>94</v>
      </c>
      <c r="AG126" s="243" t="s">
        <v>101</v>
      </c>
      <c r="AH126" s="243" t="s">
        <v>75</v>
      </c>
    </row>
    <row r="127" spans="1:34" ht="15">
      <c r="A127" s="243" t="s">
        <v>62</v>
      </c>
      <c r="B127" s="243" t="s">
        <v>90</v>
      </c>
      <c r="C127" s="243" t="s">
        <v>96</v>
      </c>
      <c r="D127" s="243" t="s">
        <v>107</v>
      </c>
      <c r="E127" s="243" t="s">
        <v>66</v>
      </c>
      <c r="F127" s="243">
        <v>2014</v>
      </c>
      <c r="G127" s="243" t="s">
        <v>67</v>
      </c>
      <c r="H127" s="243" t="s">
        <v>108</v>
      </c>
      <c r="I127" s="243" t="s">
        <v>416</v>
      </c>
      <c r="J127" s="243" t="s">
        <v>99</v>
      </c>
      <c r="K127" s="243" t="s">
        <v>104</v>
      </c>
      <c r="L127" s="243">
        <v>0</v>
      </c>
      <c r="M127" s="243">
        <v>0</v>
      </c>
      <c r="N127" s="243">
        <v>0</v>
      </c>
      <c r="O127" s="243">
        <v>0</v>
      </c>
      <c r="P127" s="243">
        <v>0</v>
      </c>
      <c r="Q127" s="243" t="s">
        <v>71</v>
      </c>
      <c r="R127" s="243">
        <v>0</v>
      </c>
      <c r="S127" s="243">
        <v>0</v>
      </c>
      <c r="T127" s="243">
        <v>0</v>
      </c>
      <c r="U127" s="243">
        <v>0</v>
      </c>
      <c r="V127" s="243">
        <v>0</v>
      </c>
      <c r="W127" s="243">
        <v>0</v>
      </c>
      <c r="X127" s="243">
        <v>0</v>
      </c>
      <c r="Y127" s="243">
        <v>0</v>
      </c>
      <c r="Z127" s="243">
        <v>0</v>
      </c>
      <c r="AA127" s="243">
        <v>0</v>
      </c>
      <c r="AB127" s="243">
        <v>0</v>
      </c>
      <c r="AC127" s="243">
        <v>0</v>
      </c>
      <c r="AD127" s="243">
        <v>0</v>
      </c>
      <c r="AE127" s="243" t="s">
        <v>72</v>
      </c>
      <c r="AF127" s="243" t="s">
        <v>94</v>
      </c>
      <c r="AG127" s="243" t="s">
        <v>101</v>
      </c>
      <c r="AH127" s="243" t="s">
        <v>75</v>
      </c>
    </row>
    <row r="128" spans="1:34" ht="15">
      <c r="A128" s="243" t="s">
        <v>62</v>
      </c>
      <c r="B128" s="243" t="s">
        <v>90</v>
      </c>
      <c r="C128" s="243" t="s">
        <v>96</v>
      </c>
      <c r="D128" s="243" t="s">
        <v>109</v>
      </c>
      <c r="E128" s="243" t="s">
        <v>66</v>
      </c>
      <c r="F128" s="243">
        <v>2013</v>
      </c>
      <c r="G128" s="243" t="s">
        <v>67</v>
      </c>
      <c r="H128" s="243" t="s">
        <v>110</v>
      </c>
      <c r="I128" s="243" t="s">
        <v>416</v>
      </c>
      <c r="J128" s="243" t="s">
        <v>111</v>
      </c>
      <c r="K128" s="243"/>
      <c r="L128" s="243">
        <v>0</v>
      </c>
      <c r="M128" s="243">
        <v>0</v>
      </c>
      <c r="N128" s="243">
        <v>0</v>
      </c>
      <c r="O128" s="243">
        <v>0</v>
      </c>
      <c r="P128" s="243">
        <v>0</v>
      </c>
      <c r="Q128" s="243" t="s">
        <v>71</v>
      </c>
      <c r="R128" s="243">
        <v>0</v>
      </c>
      <c r="S128" s="243">
        <v>0</v>
      </c>
      <c r="T128" s="243">
        <v>0</v>
      </c>
      <c r="U128" s="243">
        <v>0</v>
      </c>
      <c r="V128" s="243">
        <v>0</v>
      </c>
      <c r="W128" s="243">
        <v>0</v>
      </c>
      <c r="X128" s="243">
        <v>0</v>
      </c>
      <c r="Y128" s="243">
        <v>0</v>
      </c>
      <c r="Z128" s="243">
        <v>0</v>
      </c>
      <c r="AA128" s="243">
        <v>0</v>
      </c>
      <c r="AB128" s="243">
        <v>0</v>
      </c>
      <c r="AC128" s="243">
        <v>0</v>
      </c>
      <c r="AD128" s="243">
        <v>0</v>
      </c>
      <c r="AE128" s="243" t="s">
        <v>72</v>
      </c>
      <c r="AF128" s="243" t="s">
        <v>94</v>
      </c>
      <c r="AG128" s="243" t="s">
        <v>101</v>
      </c>
      <c r="AH128" s="243" t="s">
        <v>75</v>
      </c>
    </row>
    <row r="129" spans="1:34" ht="15">
      <c r="A129" s="243" t="s">
        <v>62</v>
      </c>
      <c r="B129" s="243" t="s">
        <v>90</v>
      </c>
      <c r="C129" s="243" t="s">
        <v>96</v>
      </c>
      <c r="D129" s="243" t="s">
        <v>109</v>
      </c>
      <c r="E129" s="243" t="s">
        <v>66</v>
      </c>
      <c r="F129" s="243">
        <v>2014</v>
      </c>
      <c r="G129" s="243" t="s">
        <v>67</v>
      </c>
      <c r="H129" s="243" t="s">
        <v>110</v>
      </c>
      <c r="I129" s="243" t="s">
        <v>416</v>
      </c>
      <c r="J129" s="243" t="s">
        <v>111</v>
      </c>
      <c r="K129" s="243"/>
      <c r="L129" s="243">
        <v>0</v>
      </c>
      <c r="M129" s="243">
        <v>0</v>
      </c>
      <c r="N129" s="243">
        <v>0</v>
      </c>
      <c r="O129" s="243">
        <v>0</v>
      </c>
      <c r="P129" s="243">
        <v>0</v>
      </c>
      <c r="Q129" s="243" t="s">
        <v>71</v>
      </c>
      <c r="R129" s="243">
        <v>0</v>
      </c>
      <c r="S129" s="243">
        <v>0</v>
      </c>
      <c r="T129" s="243">
        <v>0</v>
      </c>
      <c r="U129" s="243">
        <v>0</v>
      </c>
      <c r="V129" s="243">
        <v>0</v>
      </c>
      <c r="W129" s="243">
        <v>0</v>
      </c>
      <c r="X129" s="243">
        <v>0</v>
      </c>
      <c r="Y129" s="243">
        <v>0</v>
      </c>
      <c r="Z129" s="243">
        <v>0</v>
      </c>
      <c r="AA129" s="243">
        <v>0</v>
      </c>
      <c r="AB129" s="243">
        <v>0</v>
      </c>
      <c r="AC129" s="243">
        <v>0</v>
      </c>
      <c r="AD129" s="243">
        <v>0</v>
      </c>
      <c r="AE129" s="243" t="s">
        <v>72</v>
      </c>
      <c r="AF129" s="243" t="s">
        <v>94</v>
      </c>
      <c r="AG129" s="243" t="s">
        <v>101</v>
      </c>
      <c r="AH129" s="243" t="s">
        <v>75</v>
      </c>
    </row>
    <row r="130" spans="1:34" ht="15">
      <c r="A130" s="243" t="s">
        <v>62</v>
      </c>
      <c r="B130" s="243" t="s">
        <v>90</v>
      </c>
      <c r="C130" s="243" t="s">
        <v>96</v>
      </c>
      <c r="D130" s="243" t="s">
        <v>112</v>
      </c>
      <c r="E130" s="243" t="s">
        <v>66</v>
      </c>
      <c r="F130" s="243">
        <v>2013</v>
      </c>
      <c r="G130" s="243" t="s">
        <v>67</v>
      </c>
      <c r="H130" s="243" t="s">
        <v>113</v>
      </c>
      <c r="I130" s="243" t="s">
        <v>416</v>
      </c>
      <c r="J130" s="243" t="s">
        <v>111</v>
      </c>
      <c r="K130" s="243"/>
      <c r="L130" s="243">
        <v>0</v>
      </c>
      <c r="M130" s="243">
        <v>0</v>
      </c>
      <c r="N130" s="243">
        <v>0</v>
      </c>
      <c r="O130" s="243">
        <v>0</v>
      </c>
      <c r="P130" s="243">
        <v>0</v>
      </c>
      <c r="Q130" s="243" t="s">
        <v>71</v>
      </c>
      <c r="R130" s="243">
        <v>0</v>
      </c>
      <c r="S130" s="243">
        <v>0</v>
      </c>
      <c r="T130" s="243">
        <v>0</v>
      </c>
      <c r="U130" s="243">
        <v>0</v>
      </c>
      <c r="V130" s="243">
        <v>0</v>
      </c>
      <c r="W130" s="243">
        <v>0</v>
      </c>
      <c r="X130" s="243">
        <v>0</v>
      </c>
      <c r="Y130" s="243">
        <v>0</v>
      </c>
      <c r="Z130" s="243">
        <v>0</v>
      </c>
      <c r="AA130" s="243">
        <v>0</v>
      </c>
      <c r="AB130" s="243">
        <v>0</v>
      </c>
      <c r="AC130" s="243">
        <v>0</v>
      </c>
      <c r="AD130" s="243">
        <v>0</v>
      </c>
      <c r="AE130" s="243" t="s">
        <v>72</v>
      </c>
      <c r="AF130" s="243" t="s">
        <v>94</v>
      </c>
      <c r="AG130" s="243" t="s">
        <v>101</v>
      </c>
      <c r="AH130" s="243" t="s">
        <v>75</v>
      </c>
    </row>
    <row r="131" spans="1:34" ht="15">
      <c r="A131" s="243" t="s">
        <v>62</v>
      </c>
      <c r="B131" s="243" t="s">
        <v>90</v>
      </c>
      <c r="C131" s="243" t="s">
        <v>96</v>
      </c>
      <c r="D131" s="243" t="s">
        <v>112</v>
      </c>
      <c r="E131" s="243" t="s">
        <v>66</v>
      </c>
      <c r="F131" s="243">
        <v>2014</v>
      </c>
      <c r="G131" s="243" t="s">
        <v>67</v>
      </c>
      <c r="H131" s="243" t="s">
        <v>113</v>
      </c>
      <c r="I131" s="243" t="s">
        <v>416</v>
      </c>
      <c r="J131" s="243" t="s">
        <v>111</v>
      </c>
      <c r="K131" s="243"/>
      <c r="L131" s="243">
        <v>0</v>
      </c>
      <c r="M131" s="243">
        <v>0</v>
      </c>
      <c r="N131" s="243">
        <v>0</v>
      </c>
      <c r="O131" s="243">
        <v>0</v>
      </c>
      <c r="P131" s="243">
        <v>0</v>
      </c>
      <c r="Q131" s="243" t="s">
        <v>71</v>
      </c>
      <c r="R131" s="243">
        <v>0</v>
      </c>
      <c r="S131" s="243">
        <v>0</v>
      </c>
      <c r="T131" s="243">
        <v>0</v>
      </c>
      <c r="U131" s="243">
        <v>0</v>
      </c>
      <c r="V131" s="243">
        <v>0</v>
      </c>
      <c r="W131" s="243">
        <v>0</v>
      </c>
      <c r="X131" s="243">
        <v>0</v>
      </c>
      <c r="Y131" s="243">
        <v>0</v>
      </c>
      <c r="Z131" s="243">
        <v>0</v>
      </c>
      <c r="AA131" s="243">
        <v>0</v>
      </c>
      <c r="AB131" s="243">
        <v>0</v>
      </c>
      <c r="AC131" s="243">
        <v>0</v>
      </c>
      <c r="AD131" s="243">
        <v>0</v>
      </c>
      <c r="AE131" s="243" t="s">
        <v>72</v>
      </c>
      <c r="AF131" s="243" t="s">
        <v>94</v>
      </c>
      <c r="AG131" s="243" t="s">
        <v>101</v>
      </c>
      <c r="AH131" s="243" t="s">
        <v>75</v>
      </c>
    </row>
    <row r="132" spans="1:34" ht="15">
      <c r="A132" s="243" t="s">
        <v>62</v>
      </c>
      <c r="B132" s="243" t="s">
        <v>90</v>
      </c>
      <c r="C132" s="243" t="s">
        <v>96</v>
      </c>
      <c r="D132" s="243" t="s">
        <v>114</v>
      </c>
      <c r="E132" s="243" t="s">
        <v>142</v>
      </c>
      <c r="F132" s="243">
        <v>2013</v>
      </c>
      <c r="G132" s="243" t="s">
        <v>67</v>
      </c>
      <c r="H132" s="243" t="s">
        <v>115</v>
      </c>
      <c r="I132" s="243" t="s">
        <v>416</v>
      </c>
      <c r="J132" s="243" t="s">
        <v>116</v>
      </c>
      <c r="K132" s="243"/>
      <c r="L132" s="243">
        <v>0</v>
      </c>
      <c r="M132" s="243">
        <v>0</v>
      </c>
      <c r="N132" s="243">
        <v>-58003.55</v>
      </c>
      <c r="O132" s="243">
        <v>0</v>
      </c>
      <c r="P132" s="243">
        <v>58003.55</v>
      </c>
      <c r="Q132" s="243" t="s">
        <v>71</v>
      </c>
      <c r="R132" s="243">
        <v>0</v>
      </c>
      <c r="S132" s="243">
        <v>0</v>
      </c>
      <c r="T132" s="243">
        <v>0</v>
      </c>
      <c r="U132" s="243">
        <v>0</v>
      </c>
      <c r="V132" s="243">
        <v>0</v>
      </c>
      <c r="W132" s="243">
        <v>0</v>
      </c>
      <c r="X132" s="243">
        <v>0</v>
      </c>
      <c r="Y132" s="243">
        <v>0</v>
      </c>
      <c r="Z132" s="243">
        <v>0</v>
      </c>
      <c r="AA132" s="243">
        <v>-58003.55</v>
      </c>
      <c r="AB132" s="243">
        <v>0</v>
      </c>
      <c r="AC132" s="243">
        <v>0</v>
      </c>
      <c r="AD132" s="243">
        <v>0</v>
      </c>
      <c r="AE132" s="243" t="s">
        <v>72</v>
      </c>
      <c r="AF132" s="243" t="s">
        <v>94</v>
      </c>
      <c r="AG132" s="243" t="s">
        <v>101</v>
      </c>
      <c r="AH132" s="243" t="s">
        <v>145</v>
      </c>
    </row>
    <row r="133" spans="1:34" ht="15">
      <c r="A133" s="243" t="s">
        <v>62</v>
      </c>
      <c r="B133" s="243" t="s">
        <v>90</v>
      </c>
      <c r="C133" s="243" t="s">
        <v>96</v>
      </c>
      <c r="D133" s="243" t="s">
        <v>114</v>
      </c>
      <c r="E133" s="243" t="s">
        <v>142</v>
      </c>
      <c r="F133" s="243">
        <v>2014</v>
      </c>
      <c r="G133" s="243" t="s">
        <v>67</v>
      </c>
      <c r="H133" s="243" t="s">
        <v>115</v>
      </c>
      <c r="I133" s="243" t="s">
        <v>416</v>
      </c>
      <c r="J133" s="243" t="s">
        <v>116</v>
      </c>
      <c r="K133" s="243"/>
      <c r="L133" s="243">
        <v>0</v>
      </c>
      <c r="M133" s="243">
        <v>0</v>
      </c>
      <c r="N133" s="243">
        <v>0</v>
      </c>
      <c r="O133" s="243">
        <v>0</v>
      </c>
      <c r="P133" s="243">
        <v>0</v>
      </c>
      <c r="Q133" s="243" t="s">
        <v>71</v>
      </c>
      <c r="R133" s="243">
        <v>0</v>
      </c>
      <c r="S133" s="243">
        <v>0</v>
      </c>
      <c r="T133" s="243">
        <v>0</v>
      </c>
      <c r="U133" s="243">
        <v>0</v>
      </c>
      <c r="V133" s="243">
        <v>0</v>
      </c>
      <c r="W133" s="243">
        <v>0</v>
      </c>
      <c r="X133" s="243">
        <v>0</v>
      </c>
      <c r="Y133" s="243">
        <v>0</v>
      </c>
      <c r="Z133" s="243">
        <v>0</v>
      </c>
      <c r="AA133" s="243">
        <v>0</v>
      </c>
      <c r="AB133" s="243">
        <v>0</v>
      </c>
      <c r="AC133" s="243">
        <v>0</v>
      </c>
      <c r="AD133" s="243">
        <v>0</v>
      </c>
      <c r="AE133" s="243" t="s">
        <v>72</v>
      </c>
      <c r="AF133" s="243" t="s">
        <v>94</v>
      </c>
      <c r="AG133" s="243" t="s">
        <v>101</v>
      </c>
      <c r="AH133" s="243" t="s">
        <v>145</v>
      </c>
    </row>
    <row r="134" spans="1:34" ht="15">
      <c r="A134" s="243" t="s">
        <v>62</v>
      </c>
      <c r="B134" s="243" t="s">
        <v>90</v>
      </c>
      <c r="C134" s="243" t="s">
        <v>96</v>
      </c>
      <c r="D134" s="243" t="s">
        <v>114</v>
      </c>
      <c r="E134" s="243" t="s">
        <v>66</v>
      </c>
      <c r="F134" s="243">
        <v>2013</v>
      </c>
      <c r="G134" s="243" t="s">
        <v>67</v>
      </c>
      <c r="H134" s="243" t="s">
        <v>115</v>
      </c>
      <c r="I134" s="243" t="s">
        <v>416</v>
      </c>
      <c r="J134" s="243" t="s">
        <v>116</v>
      </c>
      <c r="K134" s="243"/>
      <c r="L134" s="243">
        <v>0</v>
      </c>
      <c r="M134" s="243">
        <v>0</v>
      </c>
      <c r="N134" s="243">
        <v>0</v>
      </c>
      <c r="O134" s="243">
        <v>0</v>
      </c>
      <c r="P134" s="243">
        <v>0</v>
      </c>
      <c r="Q134" s="243" t="s">
        <v>71</v>
      </c>
      <c r="R134" s="243">
        <v>0</v>
      </c>
      <c r="S134" s="243">
        <v>0</v>
      </c>
      <c r="T134" s="243">
        <v>0</v>
      </c>
      <c r="U134" s="243">
        <v>0</v>
      </c>
      <c r="V134" s="243">
        <v>0</v>
      </c>
      <c r="W134" s="243">
        <v>0</v>
      </c>
      <c r="X134" s="243">
        <v>0</v>
      </c>
      <c r="Y134" s="243">
        <v>0</v>
      </c>
      <c r="Z134" s="243">
        <v>0</v>
      </c>
      <c r="AA134" s="243">
        <v>0</v>
      </c>
      <c r="AB134" s="243">
        <v>0</v>
      </c>
      <c r="AC134" s="243">
        <v>0</v>
      </c>
      <c r="AD134" s="243">
        <v>0</v>
      </c>
      <c r="AE134" s="243" t="s">
        <v>72</v>
      </c>
      <c r="AF134" s="243" t="s">
        <v>94</v>
      </c>
      <c r="AG134" s="243" t="s">
        <v>101</v>
      </c>
      <c r="AH134" s="243" t="s">
        <v>75</v>
      </c>
    </row>
    <row r="135" spans="1:34" ht="15">
      <c r="A135" s="243" t="s">
        <v>62</v>
      </c>
      <c r="B135" s="243" t="s">
        <v>90</v>
      </c>
      <c r="C135" s="243" t="s">
        <v>96</v>
      </c>
      <c r="D135" s="243" t="s">
        <v>114</v>
      </c>
      <c r="E135" s="243" t="s">
        <v>66</v>
      </c>
      <c r="F135" s="243">
        <v>2014</v>
      </c>
      <c r="G135" s="243" t="s">
        <v>67</v>
      </c>
      <c r="H135" s="243" t="s">
        <v>115</v>
      </c>
      <c r="I135" s="243" t="s">
        <v>416</v>
      </c>
      <c r="J135" s="243" t="s">
        <v>116</v>
      </c>
      <c r="K135" s="243"/>
      <c r="L135" s="243">
        <v>0</v>
      </c>
      <c r="M135" s="243">
        <v>0</v>
      </c>
      <c r="N135" s="243">
        <v>0</v>
      </c>
      <c r="O135" s="243">
        <v>0</v>
      </c>
      <c r="P135" s="243">
        <v>0</v>
      </c>
      <c r="Q135" s="243" t="s">
        <v>71</v>
      </c>
      <c r="R135" s="243">
        <v>0</v>
      </c>
      <c r="S135" s="243">
        <v>0</v>
      </c>
      <c r="T135" s="243">
        <v>0</v>
      </c>
      <c r="U135" s="243">
        <v>0</v>
      </c>
      <c r="V135" s="243">
        <v>0</v>
      </c>
      <c r="W135" s="243">
        <v>0</v>
      </c>
      <c r="X135" s="243">
        <v>0</v>
      </c>
      <c r="Y135" s="243">
        <v>0</v>
      </c>
      <c r="Z135" s="243">
        <v>0</v>
      </c>
      <c r="AA135" s="243">
        <v>0</v>
      </c>
      <c r="AB135" s="243">
        <v>0</v>
      </c>
      <c r="AC135" s="243">
        <v>0</v>
      </c>
      <c r="AD135" s="243">
        <v>0</v>
      </c>
      <c r="AE135" s="243" t="s">
        <v>72</v>
      </c>
      <c r="AF135" s="243" t="s">
        <v>94</v>
      </c>
      <c r="AG135" s="243" t="s">
        <v>101</v>
      </c>
      <c r="AH135" s="243" t="s">
        <v>75</v>
      </c>
    </row>
    <row r="136" spans="1:34" ht="15">
      <c r="A136" s="243" t="s">
        <v>62</v>
      </c>
      <c r="B136" s="243" t="s">
        <v>90</v>
      </c>
      <c r="C136" s="243" t="s">
        <v>96</v>
      </c>
      <c r="D136" s="243" t="s">
        <v>117</v>
      </c>
      <c r="E136" s="243" t="s">
        <v>142</v>
      </c>
      <c r="F136" s="243">
        <v>2013</v>
      </c>
      <c r="G136" s="243" t="s">
        <v>67</v>
      </c>
      <c r="H136" s="243" t="s">
        <v>118</v>
      </c>
      <c r="I136" s="243" t="s">
        <v>416</v>
      </c>
      <c r="J136" s="243" t="s">
        <v>116</v>
      </c>
      <c r="K136" s="243"/>
      <c r="L136" s="243">
        <v>0</v>
      </c>
      <c r="M136" s="243">
        <v>0</v>
      </c>
      <c r="N136" s="243">
        <v>-336.40000000000003</v>
      </c>
      <c r="O136" s="243">
        <v>0</v>
      </c>
      <c r="P136" s="243">
        <v>336.40000000000003</v>
      </c>
      <c r="Q136" s="243" t="s">
        <v>71</v>
      </c>
      <c r="R136" s="243">
        <v>0</v>
      </c>
      <c r="S136" s="243">
        <v>0</v>
      </c>
      <c r="T136" s="243">
        <v>0</v>
      </c>
      <c r="U136" s="243">
        <v>0</v>
      </c>
      <c r="V136" s="243">
        <v>0</v>
      </c>
      <c r="W136" s="243">
        <v>0</v>
      </c>
      <c r="X136" s="243">
        <v>0</v>
      </c>
      <c r="Y136" s="243">
        <v>0</v>
      </c>
      <c r="Z136" s="243">
        <v>0</v>
      </c>
      <c r="AA136" s="243">
        <v>-336.40000000000003</v>
      </c>
      <c r="AB136" s="243">
        <v>0</v>
      </c>
      <c r="AC136" s="243">
        <v>0</v>
      </c>
      <c r="AD136" s="243">
        <v>0</v>
      </c>
      <c r="AE136" s="243" t="s">
        <v>72</v>
      </c>
      <c r="AF136" s="243" t="s">
        <v>94</v>
      </c>
      <c r="AG136" s="243" t="s">
        <v>101</v>
      </c>
      <c r="AH136" s="243" t="s">
        <v>145</v>
      </c>
    </row>
    <row r="137" spans="1:34" ht="15">
      <c r="A137" s="243" t="s">
        <v>62</v>
      </c>
      <c r="B137" s="243" t="s">
        <v>90</v>
      </c>
      <c r="C137" s="243" t="s">
        <v>96</v>
      </c>
      <c r="D137" s="243" t="s">
        <v>117</v>
      </c>
      <c r="E137" s="243" t="s">
        <v>142</v>
      </c>
      <c r="F137" s="243">
        <v>2014</v>
      </c>
      <c r="G137" s="243" t="s">
        <v>67</v>
      </c>
      <c r="H137" s="243" t="s">
        <v>118</v>
      </c>
      <c r="I137" s="243" t="s">
        <v>416</v>
      </c>
      <c r="J137" s="243" t="s">
        <v>116</v>
      </c>
      <c r="K137" s="243"/>
      <c r="L137" s="243">
        <v>0</v>
      </c>
      <c r="M137" s="243">
        <v>0</v>
      </c>
      <c r="N137" s="243">
        <v>0</v>
      </c>
      <c r="O137" s="243">
        <v>0</v>
      </c>
      <c r="P137" s="243">
        <v>0</v>
      </c>
      <c r="Q137" s="243" t="s">
        <v>71</v>
      </c>
      <c r="R137" s="243">
        <v>0</v>
      </c>
      <c r="S137" s="243">
        <v>0</v>
      </c>
      <c r="T137" s="243">
        <v>0</v>
      </c>
      <c r="U137" s="243">
        <v>0</v>
      </c>
      <c r="V137" s="243">
        <v>0</v>
      </c>
      <c r="W137" s="243">
        <v>0</v>
      </c>
      <c r="X137" s="243">
        <v>0</v>
      </c>
      <c r="Y137" s="243">
        <v>0</v>
      </c>
      <c r="Z137" s="243">
        <v>0</v>
      </c>
      <c r="AA137" s="243">
        <v>0</v>
      </c>
      <c r="AB137" s="243">
        <v>0</v>
      </c>
      <c r="AC137" s="243">
        <v>0</v>
      </c>
      <c r="AD137" s="243">
        <v>0</v>
      </c>
      <c r="AE137" s="243" t="s">
        <v>72</v>
      </c>
      <c r="AF137" s="243" t="s">
        <v>94</v>
      </c>
      <c r="AG137" s="243" t="s">
        <v>101</v>
      </c>
      <c r="AH137" s="243" t="s">
        <v>145</v>
      </c>
    </row>
    <row r="138" spans="1:34" ht="15">
      <c r="A138" s="243" t="s">
        <v>62</v>
      </c>
      <c r="B138" s="243" t="s">
        <v>90</v>
      </c>
      <c r="C138" s="243" t="s">
        <v>96</v>
      </c>
      <c r="D138" s="243" t="s">
        <v>117</v>
      </c>
      <c r="E138" s="243" t="s">
        <v>66</v>
      </c>
      <c r="F138" s="243">
        <v>2013</v>
      </c>
      <c r="G138" s="243" t="s">
        <v>67</v>
      </c>
      <c r="H138" s="243" t="s">
        <v>118</v>
      </c>
      <c r="I138" s="243" t="s">
        <v>416</v>
      </c>
      <c r="J138" s="243" t="s">
        <v>116</v>
      </c>
      <c r="K138" s="243"/>
      <c r="L138" s="243">
        <v>0</v>
      </c>
      <c r="M138" s="243">
        <v>0</v>
      </c>
      <c r="N138" s="243">
        <v>0</v>
      </c>
      <c r="O138" s="243">
        <v>0</v>
      </c>
      <c r="P138" s="243">
        <v>0</v>
      </c>
      <c r="Q138" s="243" t="s">
        <v>71</v>
      </c>
      <c r="R138" s="243">
        <v>0</v>
      </c>
      <c r="S138" s="243">
        <v>0</v>
      </c>
      <c r="T138" s="243">
        <v>0</v>
      </c>
      <c r="U138" s="243">
        <v>0</v>
      </c>
      <c r="V138" s="243">
        <v>0</v>
      </c>
      <c r="W138" s="243">
        <v>0</v>
      </c>
      <c r="X138" s="243">
        <v>0</v>
      </c>
      <c r="Y138" s="243">
        <v>0</v>
      </c>
      <c r="Z138" s="243">
        <v>0</v>
      </c>
      <c r="AA138" s="243">
        <v>0</v>
      </c>
      <c r="AB138" s="243">
        <v>0</v>
      </c>
      <c r="AC138" s="243">
        <v>0</v>
      </c>
      <c r="AD138" s="243">
        <v>0</v>
      </c>
      <c r="AE138" s="243" t="s">
        <v>72</v>
      </c>
      <c r="AF138" s="243" t="s">
        <v>94</v>
      </c>
      <c r="AG138" s="243" t="s">
        <v>101</v>
      </c>
      <c r="AH138" s="243" t="s">
        <v>75</v>
      </c>
    </row>
    <row r="139" spans="1:34" ht="15">
      <c r="A139" s="243" t="s">
        <v>62</v>
      </c>
      <c r="B139" s="243" t="s">
        <v>90</v>
      </c>
      <c r="C139" s="243" t="s">
        <v>96</v>
      </c>
      <c r="D139" s="243" t="s">
        <v>117</v>
      </c>
      <c r="E139" s="243" t="s">
        <v>66</v>
      </c>
      <c r="F139" s="243">
        <v>2014</v>
      </c>
      <c r="G139" s="243" t="s">
        <v>67</v>
      </c>
      <c r="H139" s="243" t="s">
        <v>118</v>
      </c>
      <c r="I139" s="243" t="s">
        <v>416</v>
      </c>
      <c r="J139" s="243" t="s">
        <v>116</v>
      </c>
      <c r="K139" s="243"/>
      <c r="L139" s="243">
        <v>0</v>
      </c>
      <c r="M139" s="243">
        <v>0</v>
      </c>
      <c r="N139" s="243">
        <v>0</v>
      </c>
      <c r="O139" s="243">
        <v>0</v>
      </c>
      <c r="P139" s="243">
        <v>0</v>
      </c>
      <c r="Q139" s="243" t="s">
        <v>71</v>
      </c>
      <c r="R139" s="243">
        <v>0</v>
      </c>
      <c r="S139" s="243">
        <v>0</v>
      </c>
      <c r="T139" s="243">
        <v>0</v>
      </c>
      <c r="U139" s="243">
        <v>0</v>
      </c>
      <c r="V139" s="243">
        <v>0</v>
      </c>
      <c r="W139" s="243">
        <v>0</v>
      </c>
      <c r="X139" s="243">
        <v>0</v>
      </c>
      <c r="Y139" s="243">
        <v>0</v>
      </c>
      <c r="Z139" s="243">
        <v>0</v>
      </c>
      <c r="AA139" s="243">
        <v>0</v>
      </c>
      <c r="AB139" s="243">
        <v>0</v>
      </c>
      <c r="AC139" s="243">
        <v>0</v>
      </c>
      <c r="AD139" s="243">
        <v>0</v>
      </c>
      <c r="AE139" s="243" t="s">
        <v>72</v>
      </c>
      <c r="AF139" s="243" t="s">
        <v>94</v>
      </c>
      <c r="AG139" s="243" t="s">
        <v>101</v>
      </c>
      <c r="AH139" s="243" t="s">
        <v>75</v>
      </c>
    </row>
    <row r="140" spans="1:34" ht="15">
      <c r="A140" s="243" t="s">
        <v>62</v>
      </c>
      <c r="B140" s="243" t="s">
        <v>90</v>
      </c>
      <c r="C140" s="243" t="s">
        <v>96</v>
      </c>
      <c r="D140" s="243" t="s">
        <v>119</v>
      </c>
      <c r="E140" s="243" t="s">
        <v>66</v>
      </c>
      <c r="F140" s="243">
        <v>2013</v>
      </c>
      <c r="G140" s="243" t="s">
        <v>67</v>
      </c>
      <c r="H140" s="243" t="s">
        <v>120</v>
      </c>
      <c r="I140" s="243" t="s">
        <v>416</v>
      </c>
      <c r="J140" s="243" t="s">
        <v>116</v>
      </c>
      <c r="K140" s="243"/>
      <c r="L140" s="243">
        <v>0</v>
      </c>
      <c r="M140" s="243">
        <v>0</v>
      </c>
      <c r="N140" s="243">
        <v>0</v>
      </c>
      <c r="O140" s="243">
        <v>0</v>
      </c>
      <c r="P140" s="243">
        <v>0</v>
      </c>
      <c r="Q140" s="243" t="s">
        <v>71</v>
      </c>
      <c r="R140" s="243">
        <v>0</v>
      </c>
      <c r="S140" s="243">
        <v>0</v>
      </c>
      <c r="T140" s="243">
        <v>0</v>
      </c>
      <c r="U140" s="243">
        <v>0</v>
      </c>
      <c r="V140" s="243">
        <v>0</v>
      </c>
      <c r="W140" s="243">
        <v>0</v>
      </c>
      <c r="X140" s="243">
        <v>0</v>
      </c>
      <c r="Y140" s="243">
        <v>0</v>
      </c>
      <c r="Z140" s="243">
        <v>0</v>
      </c>
      <c r="AA140" s="243">
        <v>0</v>
      </c>
      <c r="AB140" s="243">
        <v>0</v>
      </c>
      <c r="AC140" s="243">
        <v>0</v>
      </c>
      <c r="AD140" s="243">
        <v>0</v>
      </c>
      <c r="AE140" s="243" t="s">
        <v>72</v>
      </c>
      <c r="AF140" s="243" t="s">
        <v>94</v>
      </c>
      <c r="AG140" s="243" t="s">
        <v>101</v>
      </c>
      <c r="AH140" s="243" t="s">
        <v>75</v>
      </c>
    </row>
    <row r="141" spans="1:34" ht="15">
      <c r="A141" s="243" t="s">
        <v>62</v>
      </c>
      <c r="B141" s="243" t="s">
        <v>90</v>
      </c>
      <c r="C141" s="243" t="s">
        <v>96</v>
      </c>
      <c r="D141" s="243" t="s">
        <v>119</v>
      </c>
      <c r="E141" s="243" t="s">
        <v>66</v>
      </c>
      <c r="F141" s="243">
        <v>2014</v>
      </c>
      <c r="G141" s="243" t="s">
        <v>67</v>
      </c>
      <c r="H141" s="243" t="s">
        <v>120</v>
      </c>
      <c r="I141" s="243" t="s">
        <v>416</v>
      </c>
      <c r="J141" s="243" t="s">
        <v>116</v>
      </c>
      <c r="K141" s="243"/>
      <c r="L141" s="243">
        <v>0</v>
      </c>
      <c r="M141" s="243">
        <v>0</v>
      </c>
      <c r="N141" s="243">
        <v>0</v>
      </c>
      <c r="O141" s="243">
        <v>0</v>
      </c>
      <c r="P141" s="243">
        <v>0</v>
      </c>
      <c r="Q141" s="243" t="s">
        <v>71</v>
      </c>
      <c r="R141" s="243">
        <v>0</v>
      </c>
      <c r="S141" s="243">
        <v>0</v>
      </c>
      <c r="T141" s="243">
        <v>0</v>
      </c>
      <c r="U141" s="243">
        <v>0</v>
      </c>
      <c r="V141" s="243">
        <v>0</v>
      </c>
      <c r="W141" s="243">
        <v>0</v>
      </c>
      <c r="X141" s="243">
        <v>0</v>
      </c>
      <c r="Y141" s="243">
        <v>0</v>
      </c>
      <c r="Z141" s="243">
        <v>0</v>
      </c>
      <c r="AA141" s="243">
        <v>0</v>
      </c>
      <c r="AB141" s="243">
        <v>0</v>
      </c>
      <c r="AC141" s="243">
        <v>0</v>
      </c>
      <c r="AD141" s="243">
        <v>0</v>
      </c>
      <c r="AE141" s="243" t="s">
        <v>72</v>
      </c>
      <c r="AF141" s="243" t="s">
        <v>94</v>
      </c>
      <c r="AG141" s="243" t="s">
        <v>101</v>
      </c>
      <c r="AH141" s="243" t="s">
        <v>75</v>
      </c>
    </row>
    <row r="142" spans="1:34" ht="15">
      <c r="A142" s="243" t="s">
        <v>62</v>
      </c>
      <c r="B142" s="243" t="s">
        <v>90</v>
      </c>
      <c r="C142" s="243" t="s">
        <v>96</v>
      </c>
      <c r="D142" s="243" t="s">
        <v>121</v>
      </c>
      <c r="E142" s="243" t="s">
        <v>66</v>
      </c>
      <c r="F142" s="243">
        <v>2013</v>
      </c>
      <c r="G142" s="243" t="s">
        <v>67</v>
      </c>
      <c r="H142" s="243" t="s">
        <v>122</v>
      </c>
      <c r="I142" s="243" t="s">
        <v>416</v>
      </c>
      <c r="J142" s="243" t="s">
        <v>116</v>
      </c>
      <c r="K142" s="243"/>
      <c r="L142" s="243">
        <v>0</v>
      </c>
      <c r="M142" s="243">
        <v>0</v>
      </c>
      <c r="N142" s="243">
        <v>0</v>
      </c>
      <c r="O142" s="243">
        <v>0</v>
      </c>
      <c r="P142" s="243">
        <v>0</v>
      </c>
      <c r="Q142" s="243" t="s">
        <v>71</v>
      </c>
      <c r="R142" s="243">
        <v>0</v>
      </c>
      <c r="S142" s="243">
        <v>0</v>
      </c>
      <c r="T142" s="243">
        <v>0</v>
      </c>
      <c r="U142" s="243">
        <v>0</v>
      </c>
      <c r="V142" s="243">
        <v>0</v>
      </c>
      <c r="W142" s="243">
        <v>0</v>
      </c>
      <c r="X142" s="243">
        <v>0</v>
      </c>
      <c r="Y142" s="243">
        <v>0</v>
      </c>
      <c r="Z142" s="243">
        <v>0</v>
      </c>
      <c r="AA142" s="243">
        <v>0</v>
      </c>
      <c r="AB142" s="243">
        <v>0</v>
      </c>
      <c r="AC142" s="243">
        <v>0</v>
      </c>
      <c r="AD142" s="243">
        <v>0</v>
      </c>
      <c r="AE142" s="243" t="s">
        <v>72</v>
      </c>
      <c r="AF142" s="243" t="s">
        <v>94</v>
      </c>
      <c r="AG142" s="243" t="s">
        <v>101</v>
      </c>
      <c r="AH142" s="243" t="s">
        <v>75</v>
      </c>
    </row>
    <row r="143" spans="1:34" ht="15">
      <c r="A143" s="243" t="s">
        <v>62</v>
      </c>
      <c r="B143" s="243" t="s">
        <v>90</v>
      </c>
      <c r="C143" s="243" t="s">
        <v>96</v>
      </c>
      <c r="D143" s="243" t="s">
        <v>121</v>
      </c>
      <c r="E143" s="243" t="s">
        <v>66</v>
      </c>
      <c r="F143" s="243">
        <v>2014</v>
      </c>
      <c r="G143" s="243" t="s">
        <v>67</v>
      </c>
      <c r="H143" s="243" t="s">
        <v>122</v>
      </c>
      <c r="I143" s="243" t="s">
        <v>416</v>
      </c>
      <c r="J143" s="243" t="s">
        <v>116</v>
      </c>
      <c r="K143" s="243"/>
      <c r="L143" s="243">
        <v>0</v>
      </c>
      <c r="M143" s="243">
        <v>0</v>
      </c>
      <c r="N143" s="243">
        <v>0</v>
      </c>
      <c r="O143" s="243">
        <v>0</v>
      </c>
      <c r="P143" s="243">
        <v>0</v>
      </c>
      <c r="Q143" s="243" t="s">
        <v>71</v>
      </c>
      <c r="R143" s="243">
        <v>0</v>
      </c>
      <c r="S143" s="243">
        <v>0</v>
      </c>
      <c r="T143" s="243">
        <v>0</v>
      </c>
      <c r="U143" s="243">
        <v>0</v>
      </c>
      <c r="V143" s="243">
        <v>0</v>
      </c>
      <c r="W143" s="243">
        <v>0</v>
      </c>
      <c r="X143" s="243">
        <v>0</v>
      </c>
      <c r="Y143" s="243">
        <v>0</v>
      </c>
      <c r="Z143" s="243">
        <v>0</v>
      </c>
      <c r="AA143" s="243">
        <v>0</v>
      </c>
      <c r="AB143" s="243">
        <v>0</v>
      </c>
      <c r="AC143" s="243">
        <v>0</v>
      </c>
      <c r="AD143" s="243">
        <v>0</v>
      </c>
      <c r="AE143" s="243" t="s">
        <v>72</v>
      </c>
      <c r="AF143" s="243" t="s">
        <v>94</v>
      </c>
      <c r="AG143" s="243" t="s">
        <v>101</v>
      </c>
      <c r="AH143" s="243" t="s">
        <v>75</v>
      </c>
    </row>
    <row r="144" spans="1:34" ht="15">
      <c r="A144" s="243" t="s">
        <v>62</v>
      </c>
      <c r="B144" s="243" t="s">
        <v>90</v>
      </c>
      <c r="C144" s="243" t="s">
        <v>96</v>
      </c>
      <c r="D144" s="243" t="s">
        <v>123</v>
      </c>
      <c r="E144" s="243" t="s">
        <v>66</v>
      </c>
      <c r="F144" s="243">
        <v>2013</v>
      </c>
      <c r="G144" s="243" t="s">
        <v>67</v>
      </c>
      <c r="H144" s="243" t="s">
        <v>124</v>
      </c>
      <c r="I144" s="243" t="s">
        <v>416</v>
      </c>
      <c r="J144" s="243" t="s">
        <v>116</v>
      </c>
      <c r="K144" s="243"/>
      <c r="L144" s="243">
        <v>0</v>
      </c>
      <c r="M144" s="243">
        <v>0</v>
      </c>
      <c r="N144" s="243">
        <v>0</v>
      </c>
      <c r="O144" s="243">
        <v>0</v>
      </c>
      <c r="P144" s="243">
        <v>0</v>
      </c>
      <c r="Q144" s="243" t="s">
        <v>71</v>
      </c>
      <c r="R144" s="243">
        <v>0</v>
      </c>
      <c r="S144" s="243">
        <v>0</v>
      </c>
      <c r="T144" s="243">
        <v>0</v>
      </c>
      <c r="U144" s="243">
        <v>0</v>
      </c>
      <c r="V144" s="243">
        <v>0</v>
      </c>
      <c r="W144" s="243">
        <v>0</v>
      </c>
      <c r="X144" s="243">
        <v>0</v>
      </c>
      <c r="Y144" s="243">
        <v>0</v>
      </c>
      <c r="Z144" s="243">
        <v>0</v>
      </c>
      <c r="AA144" s="243">
        <v>0</v>
      </c>
      <c r="AB144" s="243">
        <v>0</v>
      </c>
      <c r="AC144" s="243">
        <v>0</v>
      </c>
      <c r="AD144" s="243">
        <v>0</v>
      </c>
      <c r="AE144" s="243" t="s">
        <v>72</v>
      </c>
      <c r="AF144" s="243" t="s">
        <v>94</v>
      </c>
      <c r="AG144" s="243" t="s">
        <v>101</v>
      </c>
      <c r="AH144" s="243" t="s">
        <v>75</v>
      </c>
    </row>
    <row r="145" spans="1:34" ht="15">
      <c r="A145" s="243" t="s">
        <v>62</v>
      </c>
      <c r="B145" s="243" t="s">
        <v>90</v>
      </c>
      <c r="C145" s="243" t="s">
        <v>96</v>
      </c>
      <c r="D145" s="243" t="s">
        <v>123</v>
      </c>
      <c r="E145" s="243" t="s">
        <v>66</v>
      </c>
      <c r="F145" s="243">
        <v>2014</v>
      </c>
      <c r="G145" s="243" t="s">
        <v>67</v>
      </c>
      <c r="H145" s="243" t="s">
        <v>124</v>
      </c>
      <c r="I145" s="243" t="s">
        <v>416</v>
      </c>
      <c r="J145" s="243" t="s">
        <v>116</v>
      </c>
      <c r="K145" s="243"/>
      <c r="L145" s="243">
        <v>0</v>
      </c>
      <c r="M145" s="243">
        <v>0</v>
      </c>
      <c r="N145" s="243">
        <v>0</v>
      </c>
      <c r="O145" s="243">
        <v>0</v>
      </c>
      <c r="P145" s="243">
        <v>0</v>
      </c>
      <c r="Q145" s="243" t="s">
        <v>71</v>
      </c>
      <c r="R145" s="243">
        <v>0</v>
      </c>
      <c r="S145" s="243">
        <v>0</v>
      </c>
      <c r="T145" s="243">
        <v>0</v>
      </c>
      <c r="U145" s="243">
        <v>0</v>
      </c>
      <c r="V145" s="243">
        <v>0</v>
      </c>
      <c r="W145" s="243">
        <v>0</v>
      </c>
      <c r="X145" s="243">
        <v>0</v>
      </c>
      <c r="Y145" s="243">
        <v>0</v>
      </c>
      <c r="Z145" s="243">
        <v>0</v>
      </c>
      <c r="AA145" s="243">
        <v>0</v>
      </c>
      <c r="AB145" s="243">
        <v>0</v>
      </c>
      <c r="AC145" s="243">
        <v>0</v>
      </c>
      <c r="AD145" s="243">
        <v>0</v>
      </c>
      <c r="AE145" s="243" t="s">
        <v>72</v>
      </c>
      <c r="AF145" s="243" t="s">
        <v>94</v>
      </c>
      <c r="AG145" s="243" t="s">
        <v>101</v>
      </c>
      <c r="AH145" s="243" t="s">
        <v>75</v>
      </c>
    </row>
    <row r="146" spans="1:34" ht="15">
      <c r="A146" s="243" t="s">
        <v>62</v>
      </c>
      <c r="B146" s="243" t="s">
        <v>90</v>
      </c>
      <c r="C146" s="243" t="s">
        <v>96</v>
      </c>
      <c r="D146" s="243" t="s">
        <v>125</v>
      </c>
      <c r="E146" s="243" t="s">
        <v>66</v>
      </c>
      <c r="F146" s="243">
        <v>2013</v>
      </c>
      <c r="G146" s="243" t="s">
        <v>67</v>
      </c>
      <c r="H146" s="243" t="s">
        <v>126</v>
      </c>
      <c r="I146" s="243" t="s">
        <v>416</v>
      </c>
      <c r="J146" s="243" t="s">
        <v>116</v>
      </c>
      <c r="K146" s="243"/>
      <c r="L146" s="243">
        <v>0</v>
      </c>
      <c r="M146" s="243">
        <v>0</v>
      </c>
      <c r="N146" s="243">
        <v>0</v>
      </c>
      <c r="O146" s="243">
        <v>0</v>
      </c>
      <c r="P146" s="243">
        <v>0</v>
      </c>
      <c r="Q146" s="243" t="s">
        <v>71</v>
      </c>
      <c r="R146" s="243">
        <v>0</v>
      </c>
      <c r="S146" s="243">
        <v>0</v>
      </c>
      <c r="T146" s="243">
        <v>0</v>
      </c>
      <c r="U146" s="243">
        <v>0</v>
      </c>
      <c r="V146" s="243">
        <v>0</v>
      </c>
      <c r="W146" s="243">
        <v>0</v>
      </c>
      <c r="X146" s="243">
        <v>0</v>
      </c>
      <c r="Y146" s="243">
        <v>0</v>
      </c>
      <c r="Z146" s="243">
        <v>0</v>
      </c>
      <c r="AA146" s="243">
        <v>0</v>
      </c>
      <c r="AB146" s="243">
        <v>0</v>
      </c>
      <c r="AC146" s="243">
        <v>0</v>
      </c>
      <c r="AD146" s="243">
        <v>0</v>
      </c>
      <c r="AE146" s="243" t="s">
        <v>72</v>
      </c>
      <c r="AF146" s="243" t="s">
        <v>94</v>
      </c>
      <c r="AG146" s="243" t="s">
        <v>101</v>
      </c>
      <c r="AH146" s="243" t="s">
        <v>75</v>
      </c>
    </row>
    <row r="147" spans="1:34" ht="15">
      <c r="A147" s="243" t="s">
        <v>62</v>
      </c>
      <c r="B147" s="243" t="s">
        <v>90</v>
      </c>
      <c r="C147" s="243" t="s">
        <v>96</v>
      </c>
      <c r="D147" s="243" t="s">
        <v>125</v>
      </c>
      <c r="E147" s="243" t="s">
        <v>66</v>
      </c>
      <c r="F147" s="243">
        <v>2014</v>
      </c>
      <c r="G147" s="243" t="s">
        <v>67</v>
      </c>
      <c r="H147" s="243" t="s">
        <v>126</v>
      </c>
      <c r="I147" s="243" t="s">
        <v>416</v>
      </c>
      <c r="J147" s="243" t="s">
        <v>116</v>
      </c>
      <c r="K147" s="243"/>
      <c r="L147" s="243">
        <v>0</v>
      </c>
      <c r="M147" s="243">
        <v>0</v>
      </c>
      <c r="N147" s="243">
        <v>0</v>
      </c>
      <c r="O147" s="243">
        <v>0</v>
      </c>
      <c r="P147" s="243">
        <v>0</v>
      </c>
      <c r="Q147" s="243" t="s">
        <v>71</v>
      </c>
      <c r="R147" s="243">
        <v>0</v>
      </c>
      <c r="S147" s="243">
        <v>0</v>
      </c>
      <c r="T147" s="243">
        <v>0</v>
      </c>
      <c r="U147" s="243">
        <v>0</v>
      </c>
      <c r="V147" s="243">
        <v>0</v>
      </c>
      <c r="W147" s="243">
        <v>0</v>
      </c>
      <c r="X147" s="243">
        <v>0</v>
      </c>
      <c r="Y147" s="243">
        <v>0</v>
      </c>
      <c r="Z147" s="243">
        <v>0</v>
      </c>
      <c r="AA147" s="243">
        <v>0</v>
      </c>
      <c r="AB147" s="243">
        <v>0</v>
      </c>
      <c r="AC147" s="243">
        <v>0</v>
      </c>
      <c r="AD147" s="243">
        <v>0</v>
      </c>
      <c r="AE147" s="243" t="s">
        <v>72</v>
      </c>
      <c r="AF147" s="243" t="s">
        <v>94</v>
      </c>
      <c r="AG147" s="243" t="s">
        <v>101</v>
      </c>
      <c r="AH147" s="243" t="s">
        <v>75</v>
      </c>
    </row>
    <row r="148" spans="1:34" ht="15">
      <c r="A148" s="243" t="s">
        <v>62</v>
      </c>
      <c r="B148" s="243" t="s">
        <v>90</v>
      </c>
      <c r="C148" s="243" t="s">
        <v>96</v>
      </c>
      <c r="D148" s="243" t="s">
        <v>127</v>
      </c>
      <c r="E148" s="243" t="s">
        <v>66</v>
      </c>
      <c r="F148" s="243">
        <v>2013</v>
      </c>
      <c r="G148" s="243" t="s">
        <v>67</v>
      </c>
      <c r="H148" s="243" t="s">
        <v>128</v>
      </c>
      <c r="I148" s="243" t="s">
        <v>416</v>
      </c>
      <c r="J148" s="243" t="s">
        <v>116</v>
      </c>
      <c r="K148" s="243"/>
      <c r="L148" s="243">
        <v>0</v>
      </c>
      <c r="M148" s="243">
        <v>0</v>
      </c>
      <c r="N148" s="243">
        <v>0</v>
      </c>
      <c r="O148" s="243">
        <v>0</v>
      </c>
      <c r="P148" s="243">
        <v>0</v>
      </c>
      <c r="Q148" s="243" t="s">
        <v>71</v>
      </c>
      <c r="R148" s="243">
        <v>0</v>
      </c>
      <c r="S148" s="243">
        <v>0</v>
      </c>
      <c r="T148" s="243">
        <v>0</v>
      </c>
      <c r="U148" s="243">
        <v>0</v>
      </c>
      <c r="V148" s="243">
        <v>0</v>
      </c>
      <c r="W148" s="243">
        <v>0</v>
      </c>
      <c r="X148" s="243">
        <v>0</v>
      </c>
      <c r="Y148" s="243">
        <v>0</v>
      </c>
      <c r="Z148" s="243">
        <v>0</v>
      </c>
      <c r="AA148" s="243">
        <v>0</v>
      </c>
      <c r="AB148" s="243">
        <v>0</v>
      </c>
      <c r="AC148" s="243">
        <v>0</v>
      </c>
      <c r="AD148" s="243">
        <v>0</v>
      </c>
      <c r="AE148" s="243" t="s">
        <v>72</v>
      </c>
      <c r="AF148" s="243" t="s">
        <v>94</v>
      </c>
      <c r="AG148" s="243" t="s">
        <v>101</v>
      </c>
      <c r="AH148" s="243" t="s">
        <v>75</v>
      </c>
    </row>
    <row r="149" spans="1:34" ht="15">
      <c r="A149" s="243" t="s">
        <v>62</v>
      </c>
      <c r="B149" s="243" t="s">
        <v>90</v>
      </c>
      <c r="C149" s="243" t="s">
        <v>96</v>
      </c>
      <c r="D149" s="243" t="s">
        <v>127</v>
      </c>
      <c r="E149" s="243" t="s">
        <v>66</v>
      </c>
      <c r="F149" s="243">
        <v>2014</v>
      </c>
      <c r="G149" s="243" t="s">
        <v>67</v>
      </c>
      <c r="H149" s="243" t="s">
        <v>128</v>
      </c>
      <c r="I149" s="243" t="s">
        <v>416</v>
      </c>
      <c r="J149" s="243" t="s">
        <v>116</v>
      </c>
      <c r="K149" s="243"/>
      <c r="L149" s="243">
        <v>0</v>
      </c>
      <c r="M149" s="243">
        <v>0</v>
      </c>
      <c r="N149" s="243">
        <v>0</v>
      </c>
      <c r="O149" s="243">
        <v>0</v>
      </c>
      <c r="P149" s="243">
        <v>0</v>
      </c>
      <c r="Q149" s="243" t="s">
        <v>71</v>
      </c>
      <c r="R149" s="243">
        <v>0</v>
      </c>
      <c r="S149" s="243">
        <v>0</v>
      </c>
      <c r="T149" s="243">
        <v>0</v>
      </c>
      <c r="U149" s="243">
        <v>0</v>
      </c>
      <c r="V149" s="243">
        <v>0</v>
      </c>
      <c r="W149" s="243">
        <v>0</v>
      </c>
      <c r="X149" s="243">
        <v>0</v>
      </c>
      <c r="Y149" s="243">
        <v>0</v>
      </c>
      <c r="Z149" s="243">
        <v>0</v>
      </c>
      <c r="AA149" s="243">
        <v>0</v>
      </c>
      <c r="AB149" s="243">
        <v>0</v>
      </c>
      <c r="AC149" s="243">
        <v>0</v>
      </c>
      <c r="AD149" s="243">
        <v>0</v>
      </c>
      <c r="AE149" s="243" t="s">
        <v>72</v>
      </c>
      <c r="AF149" s="243" t="s">
        <v>94</v>
      </c>
      <c r="AG149" s="243" t="s">
        <v>101</v>
      </c>
      <c r="AH149" s="243" t="s">
        <v>75</v>
      </c>
    </row>
    <row r="150" spans="1:34" ht="15">
      <c r="A150" s="243" t="s">
        <v>62</v>
      </c>
      <c r="B150" s="243" t="s">
        <v>90</v>
      </c>
      <c r="C150" s="243" t="s">
        <v>96</v>
      </c>
      <c r="D150" s="243" t="s">
        <v>92</v>
      </c>
      <c r="E150" s="243" t="s">
        <v>142</v>
      </c>
      <c r="F150" s="243">
        <v>2013</v>
      </c>
      <c r="G150" s="243" t="s">
        <v>67</v>
      </c>
      <c r="H150" s="243" t="s">
        <v>93</v>
      </c>
      <c r="I150" s="243" t="s">
        <v>416</v>
      </c>
      <c r="J150" s="243" t="s">
        <v>70</v>
      </c>
      <c r="K150" s="243"/>
      <c r="L150" s="243">
        <v>0</v>
      </c>
      <c r="M150" s="243">
        <v>0</v>
      </c>
      <c r="N150" s="243">
        <v>32</v>
      </c>
      <c r="O150" s="243">
        <v>0</v>
      </c>
      <c r="P150" s="243">
        <v>-32</v>
      </c>
      <c r="Q150" s="243" t="s">
        <v>71</v>
      </c>
      <c r="R150" s="243">
        <v>0</v>
      </c>
      <c r="S150" s="243">
        <v>0</v>
      </c>
      <c r="T150" s="243">
        <v>0</v>
      </c>
      <c r="U150" s="243">
        <v>0</v>
      </c>
      <c r="V150" s="243">
        <v>0</v>
      </c>
      <c r="W150" s="243">
        <v>0</v>
      </c>
      <c r="X150" s="243">
        <v>0</v>
      </c>
      <c r="Y150" s="243">
        <v>0</v>
      </c>
      <c r="Z150" s="243">
        <v>0</v>
      </c>
      <c r="AA150" s="243">
        <v>32</v>
      </c>
      <c r="AB150" s="243">
        <v>0</v>
      </c>
      <c r="AC150" s="243">
        <v>0</v>
      </c>
      <c r="AD150" s="243">
        <v>0</v>
      </c>
      <c r="AE150" s="243" t="s">
        <v>72</v>
      </c>
      <c r="AF150" s="243" t="s">
        <v>94</v>
      </c>
      <c r="AG150" s="243" t="s">
        <v>101</v>
      </c>
      <c r="AH150" s="243" t="s">
        <v>145</v>
      </c>
    </row>
    <row r="151" spans="1:34" ht="15">
      <c r="A151" s="243" t="s">
        <v>62</v>
      </c>
      <c r="B151" s="243" t="s">
        <v>90</v>
      </c>
      <c r="C151" s="243" t="s">
        <v>96</v>
      </c>
      <c r="D151" s="243" t="s">
        <v>92</v>
      </c>
      <c r="E151" s="243" t="s">
        <v>142</v>
      </c>
      <c r="F151" s="243">
        <v>2014</v>
      </c>
      <c r="G151" s="243" t="s">
        <v>67</v>
      </c>
      <c r="H151" s="243" t="s">
        <v>93</v>
      </c>
      <c r="I151" s="243" t="s">
        <v>416</v>
      </c>
      <c r="J151" s="243" t="s">
        <v>70</v>
      </c>
      <c r="K151" s="243"/>
      <c r="L151" s="243">
        <v>0</v>
      </c>
      <c r="M151" s="243">
        <v>0</v>
      </c>
      <c r="N151" s="243">
        <v>0</v>
      </c>
      <c r="O151" s="243">
        <v>0</v>
      </c>
      <c r="P151" s="243">
        <v>0</v>
      </c>
      <c r="Q151" s="243" t="s">
        <v>71</v>
      </c>
      <c r="R151" s="243">
        <v>0</v>
      </c>
      <c r="S151" s="243">
        <v>0</v>
      </c>
      <c r="T151" s="243">
        <v>0</v>
      </c>
      <c r="U151" s="243">
        <v>0</v>
      </c>
      <c r="V151" s="243">
        <v>0</v>
      </c>
      <c r="W151" s="243">
        <v>0</v>
      </c>
      <c r="X151" s="243">
        <v>0</v>
      </c>
      <c r="Y151" s="243">
        <v>0</v>
      </c>
      <c r="Z151" s="243">
        <v>0</v>
      </c>
      <c r="AA151" s="243">
        <v>0</v>
      </c>
      <c r="AB151" s="243">
        <v>0</v>
      </c>
      <c r="AC151" s="243">
        <v>0</v>
      </c>
      <c r="AD151" s="243">
        <v>0</v>
      </c>
      <c r="AE151" s="243" t="s">
        <v>72</v>
      </c>
      <c r="AF151" s="243" t="s">
        <v>94</v>
      </c>
      <c r="AG151" s="243" t="s">
        <v>101</v>
      </c>
      <c r="AH151" s="243" t="s">
        <v>145</v>
      </c>
    </row>
    <row r="152" spans="1:34" ht="15">
      <c r="A152" s="243" t="s">
        <v>62</v>
      </c>
      <c r="B152" s="243" t="s">
        <v>426</v>
      </c>
      <c r="C152" s="243" t="s">
        <v>332</v>
      </c>
      <c r="D152" s="243" t="s">
        <v>419</v>
      </c>
      <c r="E152" s="243" t="s">
        <v>151</v>
      </c>
      <c r="F152" s="243">
        <v>2013</v>
      </c>
      <c r="G152" s="243" t="s">
        <v>334</v>
      </c>
      <c r="H152" s="243" t="s">
        <v>420</v>
      </c>
      <c r="I152" s="243" t="s">
        <v>364</v>
      </c>
      <c r="J152" s="243" t="s">
        <v>421</v>
      </c>
      <c r="K152" s="243"/>
      <c r="L152" s="243">
        <v>0</v>
      </c>
      <c r="M152" s="243">
        <v>0</v>
      </c>
      <c r="N152" s="243">
        <v>0</v>
      </c>
      <c r="O152" s="243">
        <v>0</v>
      </c>
      <c r="P152" s="243">
        <v>0</v>
      </c>
      <c r="Q152" s="243" t="s">
        <v>71</v>
      </c>
      <c r="R152" s="243">
        <v>0</v>
      </c>
      <c r="S152" s="243">
        <v>0</v>
      </c>
      <c r="T152" s="243">
        <v>0</v>
      </c>
      <c r="U152" s="243">
        <v>0</v>
      </c>
      <c r="V152" s="243">
        <v>0</v>
      </c>
      <c r="W152" s="243">
        <v>0</v>
      </c>
      <c r="X152" s="243">
        <v>0</v>
      </c>
      <c r="Y152" s="243">
        <v>0</v>
      </c>
      <c r="Z152" s="243">
        <v>0</v>
      </c>
      <c r="AA152" s="243">
        <v>0</v>
      </c>
      <c r="AB152" s="243">
        <v>0</v>
      </c>
      <c r="AC152" s="243">
        <v>0</v>
      </c>
      <c r="AD152" s="243">
        <v>0</v>
      </c>
      <c r="AE152" s="243" t="s">
        <v>72</v>
      </c>
      <c r="AF152" s="243" t="s">
        <v>427</v>
      </c>
      <c r="AG152" s="243" t="s">
        <v>338</v>
      </c>
      <c r="AH152" s="243" t="s">
        <v>158</v>
      </c>
    </row>
    <row r="153" spans="1:34" ht="15">
      <c r="A153" s="243" t="s">
        <v>62</v>
      </c>
      <c r="B153" s="243" t="s">
        <v>426</v>
      </c>
      <c r="C153" s="243" t="s">
        <v>332</v>
      </c>
      <c r="D153" s="243" t="s">
        <v>419</v>
      </c>
      <c r="E153" s="243" t="s">
        <v>151</v>
      </c>
      <c r="F153" s="243">
        <v>2014</v>
      </c>
      <c r="G153" s="243" t="s">
        <v>334</v>
      </c>
      <c r="H153" s="243" t="s">
        <v>420</v>
      </c>
      <c r="I153" s="243" t="s">
        <v>364</v>
      </c>
      <c r="J153" s="243" t="s">
        <v>421</v>
      </c>
      <c r="K153" s="243"/>
      <c r="L153" s="243">
        <v>0</v>
      </c>
      <c r="M153" s="243">
        <v>0</v>
      </c>
      <c r="N153" s="243">
        <v>0</v>
      </c>
      <c r="O153" s="243">
        <v>0</v>
      </c>
      <c r="P153" s="243">
        <v>0</v>
      </c>
      <c r="Q153" s="243" t="s">
        <v>71</v>
      </c>
      <c r="R153" s="243">
        <v>0</v>
      </c>
      <c r="S153" s="243">
        <v>0</v>
      </c>
      <c r="T153" s="243">
        <v>0</v>
      </c>
      <c r="U153" s="243">
        <v>0</v>
      </c>
      <c r="V153" s="243">
        <v>0</v>
      </c>
      <c r="W153" s="243">
        <v>0</v>
      </c>
      <c r="X153" s="243">
        <v>0</v>
      </c>
      <c r="Y153" s="243">
        <v>0</v>
      </c>
      <c r="Z153" s="243">
        <v>0</v>
      </c>
      <c r="AA153" s="243">
        <v>0</v>
      </c>
      <c r="AB153" s="243">
        <v>0</v>
      </c>
      <c r="AC153" s="243">
        <v>0</v>
      </c>
      <c r="AD153" s="243">
        <v>0</v>
      </c>
      <c r="AE153" s="243" t="s">
        <v>72</v>
      </c>
      <c r="AF153" s="243" t="s">
        <v>427</v>
      </c>
      <c r="AG153" s="243" t="s">
        <v>338</v>
      </c>
      <c r="AH153" s="243" t="s">
        <v>158</v>
      </c>
    </row>
    <row r="154" spans="1:34" ht="15">
      <c r="A154" s="243" t="s">
        <v>62</v>
      </c>
      <c r="B154" s="243" t="s">
        <v>82</v>
      </c>
      <c r="C154" s="243" t="s">
        <v>332</v>
      </c>
      <c r="D154" s="243" t="s">
        <v>419</v>
      </c>
      <c r="E154" s="243" t="s">
        <v>151</v>
      </c>
      <c r="F154" s="243">
        <v>2013</v>
      </c>
      <c r="G154" s="243" t="s">
        <v>334</v>
      </c>
      <c r="H154" s="243" t="s">
        <v>420</v>
      </c>
      <c r="I154" s="243" t="s">
        <v>364</v>
      </c>
      <c r="J154" s="243" t="s">
        <v>421</v>
      </c>
      <c r="K154" s="243"/>
      <c r="L154" s="243">
        <v>0</v>
      </c>
      <c r="M154" s="243">
        <v>0</v>
      </c>
      <c r="N154" s="243">
        <v>0</v>
      </c>
      <c r="O154" s="243">
        <v>0</v>
      </c>
      <c r="P154" s="243">
        <v>0</v>
      </c>
      <c r="Q154" s="243" t="s">
        <v>71</v>
      </c>
      <c r="R154" s="243">
        <v>0</v>
      </c>
      <c r="S154" s="243">
        <v>0</v>
      </c>
      <c r="T154" s="243">
        <v>0</v>
      </c>
      <c r="U154" s="243">
        <v>0</v>
      </c>
      <c r="V154" s="243">
        <v>0</v>
      </c>
      <c r="W154" s="243">
        <v>0</v>
      </c>
      <c r="X154" s="243">
        <v>0</v>
      </c>
      <c r="Y154" s="243">
        <v>0</v>
      </c>
      <c r="Z154" s="243">
        <v>0</v>
      </c>
      <c r="AA154" s="243">
        <v>0</v>
      </c>
      <c r="AB154" s="243">
        <v>0</v>
      </c>
      <c r="AC154" s="243">
        <v>0</v>
      </c>
      <c r="AD154" s="243">
        <v>0</v>
      </c>
      <c r="AE154" s="243" t="s">
        <v>72</v>
      </c>
      <c r="AF154" s="243" t="s">
        <v>86</v>
      </c>
      <c r="AG154" s="243" t="s">
        <v>338</v>
      </c>
      <c r="AH154" s="243" t="s">
        <v>158</v>
      </c>
    </row>
    <row r="155" spans="1:34" ht="15">
      <c r="A155" s="243" t="s">
        <v>62</v>
      </c>
      <c r="B155" s="243" t="s">
        <v>82</v>
      </c>
      <c r="C155" s="243" t="s">
        <v>332</v>
      </c>
      <c r="D155" s="243" t="s">
        <v>419</v>
      </c>
      <c r="E155" s="243" t="s">
        <v>151</v>
      </c>
      <c r="F155" s="243">
        <v>2014</v>
      </c>
      <c r="G155" s="243" t="s">
        <v>334</v>
      </c>
      <c r="H155" s="243" t="s">
        <v>420</v>
      </c>
      <c r="I155" s="243" t="s">
        <v>364</v>
      </c>
      <c r="J155" s="243" t="s">
        <v>421</v>
      </c>
      <c r="K155" s="243"/>
      <c r="L155" s="243">
        <v>0</v>
      </c>
      <c r="M155" s="243">
        <v>0</v>
      </c>
      <c r="N155" s="243">
        <v>0</v>
      </c>
      <c r="O155" s="243">
        <v>0</v>
      </c>
      <c r="P155" s="243">
        <v>0</v>
      </c>
      <c r="Q155" s="243" t="s">
        <v>71</v>
      </c>
      <c r="R155" s="243">
        <v>0</v>
      </c>
      <c r="S155" s="243">
        <v>0</v>
      </c>
      <c r="T155" s="243">
        <v>0</v>
      </c>
      <c r="U155" s="243">
        <v>0</v>
      </c>
      <c r="V155" s="243">
        <v>0</v>
      </c>
      <c r="W155" s="243">
        <v>0</v>
      </c>
      <c r="X155" s="243">
        <v>0</v>
      </c>
      <c r="Y155" s="243">
        <v>0</v>
      </c>
      <c r="Z155" s="243">
        <v>0</v>
      </c>
      <c r="AA155" s="243">
        <v>0</v>
      </c>
      <c r="AB155" s="243">
        <v>0</v>
      </c>
      <c r="AC155" s="243">
        <v>0</v>
      </c>
      <c r="AD155" s="243">
        <v>0</v>
      </c>
      <c r="AE155" s="243" t="s">
        <v>72</v>
      </c>
      <c r="AF155" s="243" t="s">
        <v>86</v>
      </c>
      <c r="AG155" s="243" t="s">
        <v>338</v>
      </c>
      <c r="AH155" s="243" t="s">
        <v>158</v>
      </c>
    </row>
    <row r="156" spans="1:34" ht="15">
      <c r="A156" s="243" t="s">
        <v>62</v>
      </c>
      <c r="B156" s="243" t="s">
        <v>82</v>
      </c>
      <c r="C156" s="243" t="s">
        <v>83</v>
      </c>
      <c r="D156" s="243" t="s">
        <v>84</v>
      </c>
      <c r="E156" s="243" t="s">
        <v>66</v>
      </c>
      <c r="F156" s="243">
        <v>2013</v>
      </c>
      <c r="G156" s="243" t="s">
        <v>67</v>
      </c>
      <c r="H156" s="243" t="s">
        <v>85</v>
      </c>
      <c r="I156" s="243" t="s">
        <v>416</v>
      </c>
      <c r="J156" s="243" t="s">
        <v>70</v>
      </c>
      <c r="K156" s="243"/>
      <c r="L156" s="243">
        <v>0</v>
      </c>
      <c r="M156" s="243">
        <v>0</v>
      </c>
      <c r="N156" s="243">
        <v>0</v>
      </c>
      <c r="O156" s="243">
        <v>0</v>
      </c>
      <c r="P156" s="243">
        <v>0</v>
      </c>
      <c r="Q156" s="243" t="s">
        <v>71</v>
      </c>
      <c r="R156" s="243">
        <v>0</v>
      </c>
      <c r="S156" s="243">
        <v>0</v>
      </c>
      <c r="T156" s="243">
        <v>0</v>
      </c>
      <c r="U156" s="243">
        <v>0</v>
      </c>
      <c r="V156" s="243">
        <v>0</v>
      </c>
      <c r="W156" s="243">
        <v>0</v>
      </c>
      <c r="X156" s="243">
        <v>0</v>
      </c>
      <c r="Y156" s="243">
        <v>0</v>
      </c>
      <c r="Z156" s="243">
        <v>0</v>
      </c>
      <c r="AA156" s="243">
        <v>0</v>
      </c>
      <c r="AB156" s="243">
        <v>0</v>
      </c>
      <c r="AC156" s="243">
        <v>0</v>
      </c>
      <c r="AD156" s="243">
        <v>0</v>
      </c>
      <c r="AE156" s="243" t="s">
        <v>72</v>
      </c>
      <c r="AF156" s="243" t="s">
        <v>86</v>
      </c>
      <c r="AG156" s="243" t="s">
        <v>87</v>
      </c>
      <c r="AH156" s="243" t="s">
        <v>75</v>
      </c>
    </row>
    <row r="157" spans="1:34" ht="15">
      <c r="A157" s="243" t="s">
        <v>62</v>
      </c>
      <c r="B157" s="243" t="s">
        <v>82</v>
      </c>
      <c r="C157" s="243" t="s">
        <v>83</v>
      </c>
      <c r="D157" s="243" t="s">
        <v>84</v>
      </c>
      <c r="E157" s="243" t="s">
        <v>66</v>
      </c>
      <c r="F157" s="243">
        <v>2014</v>
      </c>
      <c r="G157" s="243" t="s">
        <v>67</v>
      </c>
      <c r="H157" s="243" t="s">
        <v>85</v>
      </c>
      <c r="I157" s="243" t="s">
        <v>416</v>
      </c>
      <c r="J157" s="243" t="s">
        <v>70</v>
      </c>
      <c r="K157" s="243"/>
      <c r="L157" s="243">
        <v>0</v>
      </c>
      <c r="M157" s="243">
        <v>0</v>
      </c>
      <c r="N157" s="243">
        <v>0</v>
      </c>
      <c r="O157" s="243">
        <v>0</v>
      </c>
      <c r="P157" s="243">
        <v>0</v>
      </c>
      <c r="Q157" s="243" t="s">
        <v>71</v>
      </c>
      <c r="R157" s="243">
        <v>0</v>
      </c>
      <c r="S157" s="243">
        <v>0</v>
      </c>
      <c r="T157" s="243">
        <v>0</v>
      </c>
      <c r="U157" s="243">
        <v>0</v>
      </c>
      <c r="V157" s="243">
        <v>0</v>
      </c>
      <c r="W157" s="243">
        <v>0</v>
      </c>
      <c r="X157" s="243">
        <v>0</v>
      </c>
      <c r="Y157" s="243">
        <v>0</v>
      </c>
      <c r="Z157" s="243">
        <v>0</v>
      </c>
      <c r="AA157" s="243">
        <v>0</v>
      </c>
      <c r="AB157" s="243">
        <v>0</v>
      </c>
      <c r="AC157" s="243">
        <v>0</v>
      </c>
      <c r="AD157" s="243">
        <v>0</v>
      </c>
      <c r="AE157" s="243" t="s">
        <v>72</v>
      </c>
      <c r="AF157" s="243" t="s">
        <v>86</v>
      </c>
      <c r="AG157" s="243" t="s">
        <v>87</v>
      </c>
      <c r="AH157" s="243" t="s">
        <v>75</v>
      </c>
    </row>
    <row r="158" spans="1:34" ht="15">
      <c r="A158" s="243" t="s">
        <v>62</v>
      </c>
      <c r="B158" s="243" t="s">
        <v>82</v>
      </c>
      <c r="C158" s="243" t="s">
        <v>96</v>
      </c>
      <c r="D158" s="243" t="s">
        <v>129</v>
      </c>
      <c r="E158" s="243" t="s">
        <v>66</v>
      </c>
      <c r="F158" s="243">
        <v>2013</v>
      </c>
      <c r="G158" s="243" t="s">
        <v>67</v>
      </c>
      <c r="H158" s="243" t="s">
        <v>130</v>
      </c>
      <c r="I158" s="243" t="s">
        <v>416</v>
      </c>
      <c r="J158" s="243" t="s">
        <v>116</v>
      </c>
      <c r="K158" s="243"/>
      <c r="L158" s="243">
        <v>0</v>
      </c>
      <c r="M158" s="243">
        <v>0</v>
      </c>
      <c r="N158" s="243">
        <v>0</v>
      </c>
      <c r="O158" s="243">
        <v>0</v>
      </c>
      <c r="P158" s="243">
        <v>0</v>
      </c>
      <c r="Q158" s="243" t="s">
        <v>71</v>
      </c>
      <c r="R158" s="243">
        <v>0</v>
      </c>
      <c r="S158" s="243">
        <v>0</v>
      </c>
      <c r="T158" s="243">
        <v>0</v>
      </c>
      <c r="U158" s="243">
        <v>0</v>
      </c>
      <c r="V158" s="243">
        <v>0</v>
      </c>
      <c r="W158" s="243">
        <v>0</v>
      </c>
      <c r="X158" s="243">
        <v>0</v>
      </c>
      <c r="Y158" s="243">
        <v>0</v>
      </c>
      <c r="Z158" s="243">
        <v>0</v>
      </c>
      <c r="AA158" s="243">
        <v>0</v>
      </c>
      <c r="AB158" s="243">
        <v>0</v>
      </c>
      <c r="AC158" s="243">
        <v>0</v>
      </c>
      <c r="AD158" s="243">
        <v>0</v>
      </c>
      <c r="AE158" s="243" t="s">
        <v>72</v>
      </c>
      <c r="AF158" s="243" t="s">
        <v>86</v>
      </c>
      <c r="AG158" s="243" t="s">
        <v>101</v>
      </c>
      <c r="AH158" s="243" t="s">
        <v>75</v>
      </c>
    </row>
    <row r="159" spans="1:34" ht="15">
      <c r="A159" s="243" t="s">
        <v>62</v>
      </c>
      <c r="B159" s="243" t="s">
        <v>82</v>
      </c>
      <c r="C159" s="243" t="s">
        <v>96</v>
      </c>
      <c r="D159" s="243" t="s">
        <v>129</v>
      </c>
      <c r="E159" s="243" t="s">
        <v>66</v>
      </c>
      <c r="F159" s="243">
        <v>2014</v>
      </c>
      <c r="G159" s="243" t="s">
        <v>67</v>
      </c>
      <c r="H159" s="243" t="s">
        <v>130</v>
      </c>
      <c r="I159" s="243" t="s">
        <v>416</v>
      </c>
      <c r="J159" s="243" t="s">
        <v>116</v>
      </c>
      <c r="K159" s="243"/>
      <c r="L159" s="243">
        <v>0</v>
      </c>
      <c r="M159" s="243">
        <v>0</v>
      </c>
      <c r="N159" s="243">
        <v>0</v>
      </c>
      <c r="O159" s="243">
        <v>0</v>
      </c>
      <c r="P159" s="243">
        <v>0</v>
      </c>
      <c r="Q159" s="243" t="s">
        <v>71</v>
      </c>
      <c r="R159" s="243">
        <v>0</v>
      </c>
      <c r="S159" s="243">
        <v>0</v>
      </c>
      <c r="T159" s="243">
        <v>0</v>
      </c>
      <c r="U159" s="243">
        <v>0</v>
      </c>
      <c r="V159" s="243">
        <v>0</v>
      </c>
      <c r="W159" s="243">
        <v>0</v>
      </c>
      <c r="X159" s="243">
        <v>0</v>
      </c>
      <c r="Y159" s="243">
        <v>0</v>
      </c>
      <c r="Z159" s="243">
        <v>0</v>
      </c>
      <c r="AA159" s="243">
        <v>0</v>
      </c>
      <c r="AB159" s="243">
        <v>0</v>
      </c>
      <c r="AC159" s="243">
        <v>0</v>
      </c>
      <c r="AD159" s="243">
        <v>0</v>
      </c>
      <c r="AE159" s="243" t="s">
        <v>72</v>
      </c>
      <c r="AF159" s="243" t="s">
        <v>86</v>
      </c>
      <c r="AG159" s="243" t="s">
        <v>101</v>
      </c>
      <c r="AH159" s="243" t="s">
        <v>75</v>
      </c>
    </row>
    <row r="160" spans="1:34" ht="15">
      <c r="A160" s="243" t="s">
        <v>62</v>
      </c>
      <c r="B160" s="243" t="s">
        <v>428</v>
      </c>
      <c r="C160" s="243" t="s">
        <v>332</v>
      </c>
      <c r="D160" s="243" t="s">
        <v>419</v>
      </c>
      <c r="E160" s="243" t="s">
        <v>151</v>
      </c>
      <c r="F160" s="243">
        <v>2013</v>
      </c>
      <c r="G160" s="243" t="s">
        <v>334</v>
      </c>
      <c r="H160" s="243" t="s">
        <v>420</v>
      </c>
      <c r="I160" s="243" t="s">
        <v>364</v>
      </c>
      <c r="J160" s="243" t="s">
        <v>421</v>
      </c>
      <c r="K160" s="243"/>
      <c r="L160" s="243">
        <v>0</v>
      </c>
      <c r="M160" s="243">
        <v>0</v>
      </c>
      <c r="N160" s="243">
        <v>0</v>
      </c>
      <c r="O160" s="243">
        <v>0</v>
      </c>
      <c r="P160" s="243">
        <v>0</v>
      </c>
      <c r="Q160" s="243" t="s">
        <v>71</v>
      </c>
      <c r="R160" s="243">
        <v>0</v>
      </c>
      <c r="S160" s="243">
        <v>0</v>
      </c>
      <c r="T160" s="243">
        <v>0</v>
      </c>
      <c r="U160" s="243">
        <v>0</v>
      </c>
      <c r="V160" s="243">
        <v>0</v>
      </c>
      <c r="W160" s="243">
        <v>0</v>
      </c>
      <c r="X160" s="243">
        <v>0</v>
      </c>
      <c r="Y160" s="243">
        <v>0</v>
      </c>
      <c r="Z160" s="243">
        <v>0</v>
      </c>
      <c r="AA160" s="243">
        <v>0</v>
      </c>
      <c r="AB160" s="243">
        <v>0</v>
      </c>
      <c r="AC160" s="243">
        <v>0</v>
      </c>
      <c r="AD160" s="243">
        <v>0</v>
      </c>
      <c r="AE160" s="243" t="s">
        <v>72</v>
      </c>
      <c r="AF160" s="243" t="s">
        <v>429</v>
      </c>
      <c r="AG160" s="243" t="s">
        <v>338</v>
      </c>
      <c r="AH160" s="243" t="s">
        <v>158</v>
      </c>
    </row>
    <row r="161" spans="1:34" ht="15">
      <c r="A161" s="243" t="s">
        <v>62</v>
      </c>
      <c r="B161" s="243" t="s">
        <v>428</v>
      </c>
      <c r="C161" s="243" t="s">
        <v>332</v>
      </c>
      <c r="D161" s="243" t="s">
        <v>419</v>
      </c>
      <c r="E161" s="243" t="s">
        <v>151</v>
      </c>
      <c r="F161" s="243">
        <v>2014</v>
      </c>
      <c r="G161" s="243" t="s">
        <v>334</v>
      </c>
      <c r="H161" s="243" t="s">
        <v>420</v>
      </c>
      <c r="I161" s="243" t="s">
        <v>364</v>
      </c>
      <c r="J161" s="243" t="s">
        <v>421</v>
      </c>
      <c r="K161" s="243"/>
      <c r="L161" s="243">
        <v>0</v>
      </c>
      <c r="M161" s="243">
        <v>0</v>
      </c>
      <c r="N161" s="243">
        <v>0</v>
      </c>
      <c r="O161" s="243">
        <v>0</v>
      </c>
      <c r="P161" s="243">
        <v>0</v>
      </c>
      <c r="Q161" s="243" t="s">
        <v>71</v>
      </c>
      <c r="R161" s="243">
        <v>0</v>
      </c>
      <c r="S161" s="243">
        <v>0</v>
      </c>
      <c r="T161" s="243">
        <v>0</v>
      </c>
      <c r="U161" s="243">
        <v>0</v>
      </c>
      <c r="V161" s="243">
        <v>0</v>
      </c>
      <c r="W161" s="243">
        <v>0</v>
      </c>
      <c r="X161" s="243">
        <v>0</v>
      </c>
      <c r="Y161" s="243">
        <v>0</v>
      </c>
      <c r="Z161" s="243">
        <v>0</v>
      </c>
      <c r="AA161" s="243">
        <v>0</v>
      </c>
      <c r="AB161" s="243">
        <v>0</v>
      </c>
      <c r="AC161" s="243">
        <v>0</v>
      </c>
      <c r="AD161" s="243">
        <v>0</v>
      </c>
      <c r="AE161" s="243" t="s">
        <v>72</v>
      </c>
      <c r="AF161" s="243" t="s">
        <v>429</v>
      </c>
      <c r="AG161" s="243" t="s">
        <v>338</v>
      </c>
      <c r="AH161" s="243" t="s">
        <v>158</v>
      </c>
    </row>
    <row r="162" spans="1:34" ht="15">
      <c r="A162" s="243" t="s">
        <v>62</v>
      </c>
      <c r="B162" s="243" t="s">
        <v>131</v>
      </c>
      <c r="C162" s="243" t="s">
        <v>332</v>
      </c>
      <c r="D162" s="243" t="s">
        <v>419</v>
      </c>
      <c r="E162" s="243" t="s">
        <v>151</v>
      </c>
      <c r="F162" s="243">
        <v>2013</v>
      </c>
      <c r="G162" s="243" t="s">
        <v>334</v>
      </c>
      <c r="H162" s="243" t="s">
        <v>420</v>
      </c>
      <c r="I162" s="243" t="s">
        <v>364</v>
      </c>
      <c r="J162" s="243" t="s">
        <v>421</v>
      </c>
      <c r="K162" s="243"/>
      <c r="L162" s="243">
        <v>0</v>
      </c>
      <c r="M162" s="243">
        <v>0</v>
      </c>
      <c r="N162" s="243">
        <v>0</v>
      </c>
      <c r="O162" s="243">
        <v>0</v>
      </c>
      <c r="P162" s="243">
        <v>0</v>
      </c>
      <c r="Q162" s="243" t="s">
        <v>71</v>
      </c>
      <c r="R162" s="243">
        <v>0</v>
      </c>
      <c r="S162" s="243">
        <v>0</v>
      </c>
      <c r="T162" s="243">
        <v>0</v>
      </c>
      <c r="U162" s="243">
        <v>0</v>
      </c>
      <c r="V162" s="243">
        <v>0</v>
      </c>
      <c r="W162" s="243">
        <v>0</v>
      </c>
      <c r="X162" s="243">
        <v>0</v>
      </c>
      <c r="Y162" s="243">
        <v>0</v>
      </c>
      <c r="Z162" s="243">
        <v>0</v>
      </c>
      <c r="AA162" s="243">
        <v>0</v>
      </c>
      <c r="AB162" s="243">
        <v>0</v>
      </c>
      <c r="AC162" s="243">
        <v>0</v>
      </c>
      <c r="AD162" s="243">
        <v>0</v>
      </c>
      <c r="AE162" s="243" t="s">
        <v>72</v>
      </c>
      <c r="AF162" s="243" t="s">
        <v>134</v>
      </c>
      <c r="AG162" s="243" t="s">
        <v>338</v>
      </c>
      <c r="AH162" s="243" t="s">
        <v>158</v>
      </c>
    </row>
    <row r="163" spans="1:34" ht="15">
      <c r="A163" s="243" t="s">
        <v>62</v>
      </c>
      <c r="B163" s="243" t="s">
        <v>131</v>
      </c>
      <c r="C163" s="243" t="s">
        <v>332</v>
      </c>
      <c r="D163" s="243" t="s">
        <v>419</v>
      </c>
      <c r="E163" s="243" t="s">
        <v>151</v>
      </c>
      <c r="F163" s="243">
        <v>2014</v>
      </c>
      <c r="G163" s="243" t="s">
        <v>334</v>
      </c>
      <c r="H163" s="243" t="s">
        <v>420</v>
      </c>
      <c r="I163" s="243" t="s">
        <v>364</v>
      </c>
      <c r="J163" s="243" t="s">
        <v>421</v>
      </c>
      <c r="K163" s="243"/>
      <c r="L163" s="243">
        <v>0</v>
      </c>
      <c r="M163" s="243">
        <v>0</v>
      </c>
      <c r="N163" s="243">
        <v>4270.5</v>
      </c>
      <c r="O163" s="243">
        <v>0</v>
      </c>
      <c r="P163" s="243">
        <v>-4270.5</v>
      </c>
      <c r="Q163" s="243" t="s">
        <v>71</v>
      </c>
      <c r="R163" s="243">
        <v>0</v>
      </c>
      <c r="S163" s="243">
        <v>0</v>
      </c>
      <c r="T163" s="243">
        <v>0</v>
      </c>
      <c r="U163" s="243">
        <v>4270.5</v>
      </c>
      <c r="V163" s="243">
        <v>0</v>
      </c>
      <c r="W163" s="243">
        <v>0</v>
      </c>
      <c r="X163" s="243">
        <v>0</v>
      </c>
      <c r="Y163" s="243">
        <v>0</v>
      </c>
      <c r="Z163" s="243">
        <v>0</v>
      </c>
      <c r="AA163" s="243">
        <v>0</v>
      </c>
      <c r="AB163" s="243">
        <v>0</v>
      </c>
      <c r="AC163" s="243">
        <v>0</v>
      </c>
      <c r="AD163" s="243">
        <v>0</v>
      </c>
      <c r="AE163" s="243" t="s">
        <v>72</v>
      </c>
      <c r="AF163" s="243" t="s">
        <v>134</v>
      </c>
      <c r="AG163" s="243" t="s">
        <v>338</v>
      </c>
      <c r="AH163" s="243" t="s">
        <v>158</v>
      </c>
    </row>
    <row r="164" spans="1:34" ht="15">
      <c r="A164" s="243" t="s">
        <v>62</v>
      </c>
      <c r="B164" s="243" t="s">
        <v>131</v>
      </c>
      <c r="C164" s="243" t="s">
        <v>96</v>
      </c>
      <c r="D164" s="243" t="s">
        <v>132</v>
      </c>
      <c r="E164" s="243" t="s">
        <v>66</v>
      </c>
      <c r="F164" s="243">
        <v>2013</v>
      </c>
      <c r="G164" s="243" t="s">
        <v>67</v>
      </c>
      <c r="H164" s="243" t="s">
        <v>133</v>
      </c>
      <c r="I164" s="243" t="s">
        <v>416</v>
      </c>
      <c r="J164" s="243" t="s">
        <v>111</v>
      </c>
      <c r="K164" s="243"/>
      <c r="L164" s="243">
        <v>0</v>
      </c>
      <c r="M164" s="243">
        <v>0</v>
      </c>
      <c r="N164" s="243">
        <v>0</v>
      </c>
      <c r="O164" s="243">
        <v>0</v>
      </c>
      <c r="P164" s="243">
        <v>0</v>
      </c>
      <c r="Q164" s="243" t="s">
        <v>71</v>
      </c>
      <c r="R164" s="243">
        <v>0</v>
      </c>
      <c r="S164" s="243">
        <v>0</v>
      </c>
      <c r="T164" s="243">
        <v>0</v>
      </c>
      <c r="U164" s="243">
        <v>0</v>
      </c>
      <c r="V164" s="243">
        <v>0</v>
      </c>
      <c r="W164" s="243">
        <v>0</v>
      </c>
      <c r="X164" s="243">
        <v>0</v>
      </c>
      <c r="Y164" s="243">
        <v>0</v>
      </c>
      <c r="Z164" s="243">
        <v>0</v>
      </c>
      <c r="AA164" s="243">
        <v>0</v>
      </c>
      <c r="AB164" s="243">
        <v>0</v>
      </c>
      <c r="AC164" s="243">
        <v>0</v>
      </c>
      <c r="AD164" s="243">
        <v>0</v>
      </c>
      <c r="AE164" s="243" t="s">
        <v>72</v>
      </c>
      <c r="AF164" s="243" t="s">
        <v>134</v>
      </c>
      <c r="AG164" s="243" t="s">
        <v>101</v>
      </c>
      <c r="AH164" s="243" t="s">
        <v>75</v>
      </c>
    </row>
    <row r="165" spans="1:34" ht="15">
      <c r="A165" s="243" t="s">
        <v>62</v>
      </c>
      <c r="B165" s="243" t="s">
        <v>131</v>
      </c>
      <c r="C165" s="243" t="s">
        <v>96</v>
      </c>
      <c r="D165" s="243" t="s">
        <v>132</v>
      </c>
      <c r="E165" s="243" t="s">
        <v>66</v>
      </c>
      <c r="F165" s="243">
        <v>2014</v>
      </c>
      <c r="G165" s="243" t="s">
        <v>67</v>
      </c>
      <c r="H165" s="243" t="s">
        <v>133</v>
      </c>
      <c r="I165" s="243" t="s">
        <v>416</v>
      </c>
      <c r="J165" s="243" t="s">
        <v>111</v>
      </c>
      <c r="K165" s="243"/>
      <c r="L165" s="243">
        <v>0</v>
      </c>
      <c r="M165" s="243">
        <v>0</v>
      </c>
      <c r="N165" s="243">
        <v>0</v>
      </c>
      <c r="O165" s="243">
        <v>0</v>
      </c>
      <c r="P165" s="243">
        <v>0</v>
      </c>
      <c r="Q165" s="243" t="s">
        <v>71</v>
      </c>
      <c r="R165" s="243">
        <v>0</v>
      </c>
      <c r="S165" s="243">
        <v>0</v>
      </c>
      <c r="T165" s="243">
        <v>0</v>
      </c>
      <c r="U165" s="243">
        <v>0</v>
      </c>
      <c r="V165" s="243">
        <v>0</v>
      </c>
      <c r="W165" s="243">
        <v>0</v>
      </c>
      <c r="X165" s="243">
        <v>0</v>
      </c>
      <c r="Y165" s="243">
        <v>0</v>
      </c>
      <c r="Z165" s="243">
        <v>0</v>
      </c>
      <c r="AA165" s="243">
        <v>0</v>
      </c>
      <c r="AB165" s="243">
        <v>0</v>
      </c>
      <c r="AC165" s="243">
        <v>0</v>
      </c>
      <c r="AD165" s="243">
        <v>0</v>
      </c>
      <c r="AE165" s="243" t="s">
        <v>72</v>
      </c>
      <c r="AF165" s="243" t="s">
        <v>134</v>
      </c>
      <c r="AG165" s="243" t="s">
        <v>101</v>
      </c>
      <c r="AH165" s="243" t="s">
        <v>75</v>
      </c>
    </row>
    <row r="166" spans="1:34" ht="15">
      <c r="A166" s="243" t="s">
        <v>62</v>
      </c>
      <c r="B166" s="243" t="s">
        <v>135</v>
      </c>
      <c r="C166" s="243" t="s">
        <v>332</v>
      </c>
      <c r="D166" s="243" t="s">
        <v>419</v>
      </c>
      <c r="E166" s="243" t="s">
        <v>151</v>
      </c>
      <c r="F166" s="243">
        <v>2013</v>
      </c>
      <c r="G166" s="243" t="s">
        <v>334</v>
      </c>
      <c r="H166" s="243" t="s">
        <v>420</v>
      </c>
      <c r="I166" s="243" t="s">
        <v>364</v>
      </c>
      <c r="J166" s="243" t="s">
        <v>421</v>
      </c>
      <c r="K166" s="243"/>
      <c r="L166" s="243">
        <v>0</v>
      </c>
      <c r="M166" s="243">
        <v>0</v>
      </c>
      <c r="N166" s="243">
        <v>0</v>
      </c>
      <c r="O166" s="243">
        <v>0</v>
      </c>
      <c r="P166" s="243">
        <v>0</v>
      </c>
      <c r="Q166" s="243" t="s">
        <v>71</v>
      </c>
      <c r="R166" s="243">
        <v>0</v>
      </c>
      <c r="S166" s="243">
        <v>0</v>
      </c>
      <c r="T166" s="243">
        <v>0</v>
      </c>
      <c r="U166" s="243">
        <v>0</v>
      </c>
      <c r="V166" s="243">
        <v>0</v>
      </c>
      <c r="W166" s="243">
        <v>0</v>
      </c>
      <c r="X166" s="243">
        <v>0</v>
      </c>
      <c r="Y166" s="243">
        <v>0</v>
      </c>
      <c r="Z166" s="243">
        <v>0</v>
      </c>
      <c r="AA166" s="243">
        <v>0</v>
      </c>
      <c r="AB166" s="243">
        <v>0</v>
      </c>
      <c r="AC166" s="243">
        <v>0</v>
      </c>
      <c r="AD166" s="243">
        <v>0</v>
      </c>
      <c r="AE166" s="243" t="s">
        <v>72</v>
      </c>
      <c r="AF166" s="243" t="s">
        <v>138</v>
      </c>
      <c r="AG166" s="243" t="s">
        <v>338</v>
      </c>
      <c r="AH166" s="243" t="s">
        <v>158</v>
      </c>
    </row>
    <row r="167" spans="1:34" ht="15">
      <c r="A167" s="243" t="s">
        <v>62</v>
      </c>
      <c r="B167" s="243" t="s">
        <v>135</v>
      </c>
      <c r="C167" s="243" t="s">
        <v>332</v>
      </c>
      <c r="D167" s="243" t="s">
        <v>419</v>
      </c>
      <c r="E167" s="243" t="s">
        <v>151</v>
      </c>
      <c r="F167" s="243">
        <v>2014</v>
      </c>
      <c r="G167" s="243" t="s">
        <v>334</v>
      </c>
      <c r="H167" s="243" t="s">
        <v>420</v>
      </c>
      <c r="I167" s="243" t="s">
        <v>364</v>
      </c>
      <c r="J167" s="243" t="s">
        <v>421</v>
      </c>
      <c r="K167" s="243"/>
      <c r="L167" s="243">
        <v>0</v>
      </c>
      <c r="M167" s="243">
        <v>0</v>
      </c>
      <c r="N167" s="243">
        <v>0</v>
      </c>
      <c r="O167" s="243">
        <v>0</v>
      </c>
      <c r="P167" s="243">
        <v>0</v>
      </c>
      <c r="Q167" s="243" t="s">
        <v>71</v>
      </c>
      <c r="R167" s="243">
        <v>0</v>
      </c>
      <c r="S167" s="243">
        <v>0</v>
      </c>
      <c r="T167" s="243">
        <v>0</v>
      </c>
      <c r="U167" s="243">
        <v>0</v>
      </c>
      <c r="V167" s="243">
        <v>0</v>
      </c>
      <c r="W167" s="243">
        <v>0</v>
      </c>
      <c r="X167" s="243">
        <v>0</v>
      </c>
      <c r="Y167" s="243">
        <v>0</v>
      </c>
      <c r="Z167" s="243">
        <v>0</v>
      </c>
      <c r="AA167" s="243">
        <v>0</v>
      </c>
      <c r="AB167" s="243">
        <v>0</v>
      </c>
      <c r="AC167" s="243">
        <v>0</v>
      </c>
      <c r="AD167" s="243">
        <v>0</v>
      </c>
      <c r="AE167" s="243" t="s">
        <v>72</v>
      </c>
      <c r="AF167" s="243" t="s">
        <v>138</v>
      </c>
      <c r="AG167" s="243" t="s">
        <v>338</v>
      </c>
      <c r="AH167" s="243" t="s">
        <v>158</v>
      </c>
    </row>
    <row r="168" spans="1:34" ht="15">
      <c r="A168" s="243" t="s">
        <v>62</v>
      </c>
      <c r="B168" s="243" t="s">
        <v>135</v>
      </c>
      <c r="C168" s="243" t="s">
        <v>96</v>
      </c>
      <c r="D168" s="243" t="s">
        <v>136</v>
      </c>
      <c r="E168" s="243" t="s">
        <v>66</v>
      </c>
      <c r="F168" s="243">
        <v>2013</v>
      </c>
      <c r="G168" s="243" t="s">
        <v>67</v>
      </c>
      <c r="H168" s="243" t="s">
        <v>137</v>
      </c>
      <c r="I168" s="243" t="s">
        <v>416</v>
      </c>
      <c r="J168" s="243" t="s">
        <v>116</v>
      </c>
      <c r="K168" s="243"/>
      <c r="L168" s="243">
        <v>0</v>
      </c>
      <c r="M168" s="243">
        <v>0</v>
      </c>
      <c r="N168" s="243">
        <v>0</v>
      </c>
      <c r="O168" s="243">
        <v>0</v>
      </c>
      <c r="P168" s="243">
        <v>0</v>
      </c>
      <c r="Q168" s="243" t="s">
        <v>71</v>
      </c>
      <c r="R168" s="243">
        <v>0</v>
      </c>
      <c r="S168" s="243">
        <v>0</v>
      </c>
      <c r="T168" s="243">
        <v>0</v>
      </c>
      <c r="U168" s="243">
        <v>0</v>
      </c>
      <c r="V168" s="243">
        <v>0</v>
      </c>
      <c r="W168" s="243">
        <v>0</v>
      </c>
      <c r="X168" s="243">
        <v>0</v>
      </c>
      <c r="Y168" s="243">
        <v>0</v>
      </c>
      <c r="Z168" s="243">
        <v>0</v>
      </c>
      <c r="AA168" s="243">
        <v>0</v>
      </c>
      <c r="AB168" s="243">
        <v>0</v>
      </c>
      <c r="AC168" s="243">
        <v>0</v>
      </c>
      <c r="AD168" s="243">
        <v>0</v>
      </c>
      <c r="AE168" s="243" t="s">
        <v>72</v>
      </c>
      <c r="AF168" s="243" t="s">
        <v>138</v>
      </c>
      <c r="AG168" s="243" t="s">
        <v>101</v>
      </c>
      <c r="AH168" s="243" t="s">
        <v>75</v>
      </c>
    </row>
    <row r="169" spans="1:34" ht="15">
      <c r="A169" s="243" t="s">
        <v>62</v>
      </c>
      <c r="B169" s="243" t="s">
        <v>135</v>
      </c>
      <c r="C169" s="243" t="s">
        <v>96</v>
      </c>
      <c r="D169" s="243" t="s">
        <v>136</v>
      </c>
      <c r="E169" s="243" t="s">
        <v>66</v>
      </c>
      <c r="F169" s="243">
        <v>2014</v>
      </c>
      <c r="G169" s="243" t="s">
        <v>67</v>
      </c>
      <c r="H169" s="243" t="s">
        <v>137</v>
      </c>
      <c r="I169" s="243" t="s">
        <v>416</v>
      </c>
      <c r="J169" s="243" t="s">
        <v>116</v>
      </c>
      <c r="K169" s="243"/>
      <c r="L169" s="243">
        <v>0</v>
      </c>
      <c r="M169" s="243">
        <v>0</v>
      </c>
      <c r="N169" s="243">
        <v>0</v>
      </c>
      <c r="O169" s="243">
        <v>0</v>
      </c>
      <c r="P169" s="243">
        <v>0</v>
      </c>
      <c r="Q169" s="243" t="s">
        <v>71</v>
      </c>
      <c r="R169" s="243">
        <v>0</v>
      </c>
      <c r="S169" s="243">
        <v>0</v>
      </c>
      <c r="T169" s="243">
        <v>0</v>
      </c>
      <c r="U169" s="243">
        <v>0</v>
      </c>
      <c r="V169" s="243">
        <v>0</v>
      </c>
      <c r="W169" s="243">
        <v>0</v>
      </c>
      <c r="X169" s="243">
        <v>0</v>
      </c>
      <c r="Y169" s="243">
        <v>0</v>
      </c>
      <c r="Z169" s="243">
        <v>0</v>
      </c>
      <c r="AA169" s="243">
        <v>0</v>
      </c>
      <c r="AB169" s="243">
        <v>0</v>
      </c>
      <c r="AC169" s="243">
        <v>0</v>
      </c>
      <c r="AD169" s="243">
        <v>0</v>
      </c>
      <c r="AE169" s="243" t="s">
        <v>72</v>
      </c>
      <c r="AF169" s="243" t="s">
        <v>138</v>
      </c>
      <c r="AG169" s="243" t="s">
        <v>101</v>
      </c>
      <c r="AH169" s="243" t="s">
        <v>75</v>
      </c>
    </row>
    <row r="170" spans="1:34" ht="15">
      <c r="A170" s="243" t="s">
        <v>62</v>
      </c>
      <c r="B170" s="243" t="s">
        <v>139</v>
      </c>
      <c r="C170" s="243" t="s">
        <v>332</v>
      </c>
      <c r="D170" s="243" t="s">
        <v>419</v>
      </c>
      <c r="E170" s="243" t="s">
        <v>151</v>
      </c>
      <c r="F170" s="243">
        <v>2013</v>
      </c>
      <c r="G170" s="243" t="s">
        <v>334</v>
      </c>
      <c r="H170" s="243" t="s">
        <v>420</v>
      </c>
      <c r="I170" s="243" t="s">
        <v>364</v>
      </c>
      <c r="J170" s="243" t="s">
        <v>421</v>
      </c>
      <c r="K170" s="243"/>
      <c r="L170" s="243">
        <v>0</v>
      </c>
      <c r="M170" s="243">
        <v>0</v>
      </c>
      <c r="N170" s="243">
        <v>0</v>
      </c>
      <c r="O170" s="243">
        <v>0.01</v>
      </c>
      <c r="P170" s="243">
        <v>-0.01</v>
      </c>
      <c r="Q170" s="243" t="s">
        <v>71</v>
      </c>
      <c r="R170" s="243">
        <v>3178.48</v>
      </c>
      <c r="S170" s="243">
        <v>8548.18</v>
      </c>
      <c r="T170" s="243">
        <v>0</v>
      </c>
      <c r="U170" s="243">
        <v>0</v>
      </c>
      <c r="V170" s="243">
        <v>0</v>
      </c>
      <c r="W170" s="243">
        <v>0</v>
      </c>
      <c r="X170" s="243">
        <v>0</v>
      </c>
      <c r="Y170" s="243">
        <v>0</v>
      </c>
      <c r="Z170" s="243">
        <v>0</v>
      </c>
      <c r="AA170" s="243">
        <v>-11726.66</v>
      </c>
      <c r="AB170" s="243">
        <v>0</v>
      </c>
      <c r="AC170" s="243">
        <v>0</v>
      </c>
      <c r="AD170" s="243">
        <v>0</v>
      </c>
      <c r="AE170" s="243" t="s">
        <v>72</v>
      </c>
      <c r="AF170" s="243" t="s">
        <v>140</v>
      </c>
      <c r="AG170" s="243" t="s">
        <v>338</v>
      </c>
      <c r="AH170" s="243" t="s">
        <v>158</v>
      </c>
    </row>
    <row r="171" spans="1:34" ht="15">
      <c r="A171" s="243" t="s">
        <v>62</v>
      </c>
      <c r="B171" s="243" t="s">
        <v>139</v>
      </c>
      <c r="C171" s="243" t="s">
        <v>332</v>
      </c>
      <c r="D171" s="243" t="s">
        <v>419</v>
      </c>
      <c r="E171" s="243" t="s">
        <v>151</v>
      </c>
      <c r="F171" s="243">
        <v>2014</v>
      </c>
      <c r="G171" s="243" t="s">
        <v>334</v>
      </c>
      <c r="H171" s="243" t="s">
        <v>420</v>
      </c>
      <c r="I171" s="243" t="s">
        <v>364</v>
      </c>
      <c r="J171" s="243" t="s">
        <v>421</v>
      </c>
      <c r="K171" s="243"/>
      <c r="L171" s="243">
        <v>0</v>
      </c>
      <c r="M171" s="243">
        <v>0</v>
      </c>
      <c r="N171" s="243">
        <v>0</v>
      </c>
      <c r="O171" s="243">
        <v>0</v>
      </c>
      <c r="P171" s="243">
        <v>0</v>
      </c>
      <c r="Q171" s="243" t="s">
        <v>71</v>
      </c>
      <c r="R171" s="243">
        <v>0</v>
      </c>
      <c r="S171" s="243">
        <v>0</v>
      </c>
      <c r="T171" s="243">
        <v>0</v>
      </c>
      <c r="U171" s="243">
        <v>0</v>
      </c>
      <c r="V171" s="243">
        <v>0</v>
      </c>
      <c r="W171" s="243">
        <v>0</v>
      </c>
      <c r="X171" s="243">
        <v>0</v>
      </c>
      <c r="Y171" s="243">
        <v>0</v>
      </c>
      <c r="Z171" s="243">
        <v>0</v>
      </c>
      <c r="AA171" s="243">
        <v>0</v>
      </c>
      <c r="AB171" s="243">
        <v>0</v>
      </c>
      <c r="AC171" s="243">
        <v>0</v>
      </c>
      <c r="AD171" s="243">
        <v>0</v>
      </c>
      <c r="AE171" s="243" t="s">
        <v>72</v>
      </c>
      <c r="AF171" s="243" t="s">
        <v>140</v>
      </c>
      <c r="AG171" s="243" t="s">
        <v>338</v>
      </c>
      <c r="AH171" s="243" t="s">
        <v>158</v>
      </c>
    </row>
    <row r="172" spans="1:34" ht="15">
      <c r="A172" s="243" t="s">
        <v>62</v>
      </c>
      <c r="B172" s="243" t="s">
        <v>139</v>
      </c>
      <c r="C172" s="243" t="s">
        <v>332</v>
      </c>
      <c r="D172" s="243" t="s">
        <v>380</v>
      </c>
      <c r="E172" s="243" t="s">
        <v>66</v>
      </c>
      <c r="F172" s="243">
        <v>2013</v>
      </c>
      <c r="G172" s="243" t="s">
        <v>374</v>
      </c>
      <c r="H172" s="243" t="s">
        <v>381</v>
      </c>
      <c r="I172" s="243" t="s">
        <v>376</v>
      </c>
      <c r="J172" s="243" t="s">
        <v>377</v>
      </c>
      <c r="K172" s="243"/>
      <c r="L172" s="243">
        <v>0</v>
      </c>
      <c r="M172" s="243">
        <v>0</v>
      </c>
      <c r="N172" s="243">
        <v>10709.26</v>
      </c>
      <c r="O172" s="243">
        <v>0</v>
      </c>
      <c r="P172" s="243">
        <v>-10709.26</v>
      </c>
      <c r="Q172" s="243" t="s">
        <v>71</v>
      </c>
      <c r="R172" s="243">
        <v>10709.26</v>
      </c>
      <c r="S172" s="243">
        <v>0</v>
      </c>
      <c r="T172" s="243">
        <v>0</v>
      </c>
      <c r="U172" s="243">
        <v>0</v>
      </c>
      <c r="V172" s="243">
        <v>0</v>
      </c>
      <c r="W172" s="243">
        <v>0</v>
      </c>
      <c r="X172" s="243">
        <v>0</v>
      </c>
      <c r="Y172" s="243">
        <v>0</v>
      </c>
      <c r="Z172" s="243">
        <v>0</v>
      </c>
      <c r="AA172" s="243">
        <v>0</v>
      </c>
      <c r="AB172" s="243">
        <v>0</v>
      </c>
      <c r="AC172" s="243">
        <v>0</v>
      </c>
      <c r="AD172" s="243">
        <v>0</v>
      </c>
      <c r="AE172" s="243" t="s">
        <v>72</v>
      </c>
      <c r="AF172" s="243" t="s">
        <v>140</v>
      </c>
      <c r="AG172" s="243" t="s">
        <v>338</v>
      </c>
      <c r="AH172" s="243" t="s">
        <v>75</v>
      </c>
    </row>
    <row r="173" spans="1:34" ht="15">
      <c r="A173" s="243" t="s">
        <v>62</v>
      </c>
      <c r="B173" s="243" t="s">
        <v>139</v>
      </c>
      <c r="C173" s="243" t="s">
        <v>332</v>
      </c>
      <c r="D173" s="243" t="s">
        <v>380</v>
      </c>
      <c r="E173" s="243" t="s">
        <v>66</v>
      </c>
      <c r="F173" s="243">
        <v>2014</v>
      </c>
      <c r="G173" s="243" t="s">
        <v>374</v>
      </c>
      <c r="H173" s="243" t="s">
        <v>381</v>
      </c>
      <c r="I173" s="243" t="s">
        <v>376</v>
      </c>
      <c r="J173" s="243" t="s">
        <v>377</v>
      </c>
      <c r="K173" s="243"/>
      <c r="L173" s="243">
        <v>0</v>
      </c>
      <c r="M173" s="243">
        <v>0</v>
      </c>
      <c r="N173" s="243">
        <v>0</v>
      </c>
      <c r="O173" s="243">
        <v>0</v>
      </c>
      <c r="P173" s="243">
        <v>0</v>
      </c>
      <c r="Q173" s="243" t="s">
        <v>71</v>
      </c>
      <c r="R173" s="243">
        <v>0</v>
      </c>
      <c r="S173" s="243">
        <v>0</v>
      </c>
      <c r="T173" s="243">
        <v>0</v>
      </c>
      <c r="U173" s="243">
        <v>0</v>
      </c>
      <c r="V173" s="243">
        <v>0</v>
      </c>
      <c r="W173" s="243">
        <v>0</v>
      </c>
      <c r="X173" s="243">
        <v>0</v>
      </c>
      <c r="Y173" s="243">
        <v>0</v>
      </c>
      <c r="Z173" s="243">
        <v>0</v>
      </c>
      <c r="AA173" s="243">
        <v>0</v>
      </c>
      <c r="AB173" s="243">
        <v>0</v>
      </c>
      <c r="AC173" s="243">
        <v>0</v>
      </c>
      <c r="AD173" s="243">
        <v>0</v>
      </c>
      <c r="AE173" s="243" t="s">
        <v>72</v>
      </c>
      <c r="AF173" s="243" t="s">
        <v>140</v>
      </c>
      <c r="AG173" s="243" t="s">
        <v>338</v>
      </c>
      <c r="AH173" s="243" t="s">
        <v>75</v>
      </c>
    </row>
    <row r="174" spans="1:34" ht="15">
      <c r="A174" s="243" t="s">
        <v>62</v>
      </c>
      <c r="B174" s="243" t="s">
        <v>139</v>
      </c>
      <c r="C174" s="243" t="s">
        <v>96</v>
      </c>
      <c r="D174" s="243" t="s">
        <v>136</v>
      </c>
      <c r="E174" s="243" t="s">
        <v>142</v>
      </c>
      <c r="F174" s="243">
        <v>2013</v>
      </c>
      <c r="G174" s="243" t="s">
        <v>67</v>
      </c>
      <c r="H174" s="243" t="s">
        <v>137</v>
      </c>
      <c r="I174" s="243" t="s">
        <v>416</v>
      </c>
      <c r="J174" s="243" t="s">
        <v>116</v>
      </c>
      <c r="K174" s="243"/>
      <c r="L174" s="243">
        <v>0</v>
      </c>
      <c r="M174" s="243">
        <v>0</v>
      </c>
      <c r="N174" s="243">
        <v>11726.66</v>
      </c>
      <c r="O174" s="243">
        <v>0</v>
      </c>
      <c r="P174" s="243">
        <v>-11726.66</v>
      </c>
      <c r="Q174" s="243" t="s">
        <v>71</v>
      </c>
      <c r="R174" s="243">
        <v>0</v>
      </c>
      <c r="S174" s="243">
        <v>0</v>
      </c>
      <c r="T174" s="243">
        <v>0</v>
      </c>
      <c r="U174" s="243">
        <v>0</v>
      </c>
      <c r="V174" s="243">
        <v>0</v>
      </c>
      <c r="W174" s="243">
        <v>0</v>
      </c>
      <c r="X174" s="243">
        <v>0</v>
      </c>
      <c r="Y174" s="243">
        <v>0</v>
      </c>
      <c r="Z174" s="243">
        <v>0</v>
      </c>
      <c r="AA174" s="243">
        <v>11726.66</v>
      </c>
      <c r="AB174" s="243">
        <v>0</v>
      </c>
      <c r="AC174" s="243">
        <v>0</v>
      </c>
      <c r="AD174" s="243">
        <v>0</v>
      </c>
      <c r="AE174" s="243" t="s">
        <v>72</v>
      </c>
      <c r="AF174" s="243" t="s">
        <v>140</v>
      </c>
      <c r="AG174" s="243" t="s">
        <v>101</v>
      </c>
      <c r="AH174" s="243" t="s">
        <v>145</v>
      </c>
    </row>
    <row r="175" spans="1:34" ht="15">
      <c r="A175" s="243" t="s">
        <v>62</v>
      </c>
      <c r="B175" s="243" t="s">
        <v>139</v>
      </c>
      <c r="C175" s="243" t="s">
        <v>96</v>
      </c>
      <c r="D175" s="243" t="s">
        <v>136</v>
      </c>
      <c r="E175" s="243" t="s">
        <v>142</v>
      </c>
      <c r="F175" s="243">
        <v>2014</v>
      </c>
      <c r="G175" s="243" t="s">
        <v>67</v>
      </c>
      <c r="H175" s="243" t="s">
        <v>137</v>
      </c>
      <c r="I175" s="243" t="s">
        <v>416</v>
      </c>
      <c r="J175" s="243" t="s">
        <v>116</v>
      </c>
      <c r="K175" s="243"/>
      <c r="L175" s="243">
        <v>0</v>
      </c>
      <c r="M175" s="243">
        <v>0</v>
      </c>
      <c r="N175" s="243">
        <v>0</v>
      </c>
      <c r="O175" s="243">
        <v>0</v>
      </c>
      <c r="P175" s="243">
        <v>0</v>
      </c>
      <c r="Q175" s="243" t="s">
        <v>71</v>
      </c>
      <c r="R175" s="243">
        <v>0</v>
      </c>
      <c r="S175" s="243">
        <v>0</v>
      </c>
      <c r="T175" s="243">
        <v>0</v>
      </c>
      <c r="U175" s="243">
        <v>0</v>
      </c>
      <c r="V175" s="243">
        <v>0</v>
      </c>
      <c r="W175" s="243">
        <v>0</v>
      </c>
      <c r="X175" s="243">
        <v>0</v>
      </c>
      <c r="Y175" s="243">
        <v>0</v>
      </c>
      <c r="Z175" s="243">
        <v>0</v>
      </c>
      <c r="AA175" s="243">
        <v>0</v>
      </c>
      <c r="AB175" s="243">
        <v>0</v>
      </c>
      <c r="AC175" s="243">
        <v>0</v>
      </c>
      <c r="AD175" s="243">
        <v>0</v>
      </c>
      <c r="AE175" s="243" t="s">
        <v>72</v>
      </c>
      <c r="AF175" s="243" t="s">
        <v>140</v>
      </c>
      <c r="AG175" s="243" t="s">
        <v>101</v>
      </c>
      <c r="AH175" s="243" t="s">
        <v>145</v>
      </c>
    </row>
    <row r="176" spans="1:34" ht="15">
      <c r="A176" s="243" t="s">
        <v>62</v>
      </c>
      <c r="B176" s="243" t="s">
        <v>139</v>
      </c>
      <c r="C176" s="243" t="s">
        <v>96</v>
      </c>
      <c r="D176" s="243" t="s">
        <v>136</v>
      </c>
      <c r="E176" s="243" t="s">
        <v>66</v>
      </c>
      <c r="F176" s="243">
        <v>2013</v>
      </c>
      <c r="G176" s="243" t="s">
        <v>67</v>
      </c>
      <c r="H176" s="243" t="s">
        <v>137</v>
      </c>
      <c r="I176" s="243" t="s">
        <v>416</v>
      </c>
      <c r="J176" s="243" t="s">
        <v>116</v>
      </c>
      <c r="K176" s="243"/>
      <c r="L176" s="243">
        <v>0</v>
      </c>
      <c r="M176" s="243">
        <v>0</v>
      </c>
      <c r="N176" s="243">
        <v>-10709.26</v>
      </c>
      <c r="O176" s="243">
        <v>0</v>
      </c>
      <c r="P176" s="243">
        <v>10709.26</v>
      </c>
      <c r="Q176" s="243" t="s">
        <v>71</v>
      </c>
      <c r="R176" s="243">
        <v>-10709.26</v>
      </c>
      <c r="S176" s="243">
        <v>0</v>
      </c>
      <c r="T176" s="243">
        <v>0</v>
      </c>
      <c r="U176" s="243">
        <v>0</v>
      </c>
      <c r="V176" s="243">
        <v>0</v>
      </c>
      <c r="W176" s="243">
        <v>0</v>
      </c>
      <c r="X176" s="243">
        <v>0</v>
      </c>
      <c r="Y176" s="243">
        <v>0</v>
      </c>
      <c r="Z176" s="243">
        <v>0</v>
      </c>
      <c r="AA176" s="243">
        <v>0</v>
      </c>
      <c r="AB176" s="243">
        <v>0</v>
      </c>
      <c r="AC176" s="243">
        <v>0</v>
      </c>
      <c r="AD176" s="243">
        <v>0</v>
      </c>
      <c r="AE176" s="243" t="s">
        <v>72</v>
      </c>
      <c r="AF176" s="243" t="s">
        <v>140</v>
      </c>
      <c r="AG176" s="243" t="s">
        <v>101</v>
      </c>
      <c r="AH176" s="243" t="s">
        <v>75</v>
      </c>
    </row>
    <row r="177" spans="1:34" ht="15">
      <c r="A177" s="243" t="s">
        <v>62</v>
      </c>
      <c r="B177" s="243" t="s">
        <v>139</v>
      </c>
      <c r="C177" s="243" t="s">
        <v>96</v>
      </c>
      <c r="D177" s="243" t="s">
        <v>136</v>
      </c>
      <c r="E177" s="243" t="s">
        <v>66</v>
      </c>
      <c r="F177" s="243">
        <v>2014</v>
      </c>
      <c r="G177" s="243" t="s">
        <v>67</v>
      </c>
      <c r="H177" s="243" t="s">
        <v>137</v>
      </c>
      <c r="I177" s="243" t="s">
        <v>416</v>
      </c>
      <c r="J177" s="243" t="s">
        <v>116</v>
      </c>
      <c r="K177" s="243"/>
      <c r="L177" s="243">
        <v>0</v>
      </c>
      <c r="M177" s="243">
        <v>0</v>
      </c>
      <c r="N177" s="243">
        <v>0</v>
      </c>
      <c r="O177" s="243">
        <v>0</v>
      </c>
      <c r="P177" s="243">
        <v>0</v>
      </c>
      <c r="Q177" s="243" t="s">
        <v>71</v>
      </c>
      <c r="R177" s="243">
        <v>0</v>
      </c>
      <c r="S177" s="243">
        <v>0</v>
      </c>
      <c r="T177" s="243">
        <v>0</v>
      </c>
      <c r="U177" s="243">
        <v>0</v>
      </c>
      <c r="V177" s="243">
        <v>0</v>
      </c>
      <c r="W177" s="243">
        <v>0</v>
      </c>
      <c r="X177" s="243">
        <v>0</v>
      </c>
      <c r="Y177" s="243">
        <v>0</v>
      </c>
      <c r="Z177" s="243">
        <v>0</v>
      </c>
      <c r="AA177" s="243">
        <v>0</v>
      </c>
      <c r="AB177" s="243">
        <v>0</v>
      </c>
      <c r="AC177" s="243">
        <v>0</v>
      </c>
      <c r="AD177" s="243">
        <v>0</v>
      </c>
      <c r="AE177" s="243" t="s">
        <v>72</v>
      </c>
      <c r="AF177" s="243" t="s">
        <v>140</v>
      </c>
      <c r="AG177" s="243" t="s">
        <v>101</v>
      </c>
      <c r="AH177" s="243" t="s">
        <v>75</v>
      </c>
    </row>
    <row r="178" spans="1:34" ht="15">
      <c r="A178" s="243" t="s">
        <v>62</v>
      </c>
      <c r="B178" s="243" t="s">
        <v>430</v>
      </c>
      <c r="C178" s="243" t="s">
        <v>332</v>
      </c>
      <c r="D178" s="243" t="s">
        <v>419</v>
      </c>
      <c r="E178" s="243" t="s">
        <v>151</v>
      </c>
      <c r="F178" s="243">
        <v>2013</v>
      </c>
      <c r="G178" s="243" t="s">
        <v>334</v>
      </c>
      <c r="H178" s="243" t="s">
        <v>420</v>
      </c>
      <c r="I178" s="243" t="s">
        <v>364</v>
      </c>
      <c r="J178" s="243" t="s">
        <v>421</v>
      </c>
      <c r="K178" s="243"/>
      <c r="L178" s="243">
        <v>0</v>
      </c>
      <c r="M178" s="243">
        <v>0</v>
      </c>
      <c r="N178" s="243">
        <v>0</v>
      </c>
      <c r="O178" s="243">
        <v>0</v>
      </c>
      <c r="P178" s="243">
        <v>0</v>
      </c>
      <c r="Q178" s="243" t="s">
        <v>71</v>
      </c>
      <c r="R178" s="243">
        <v>0</v>
      </c>
      <c r="S178" s="243">
        <v>0</v>
      </c>
      <c r="T178" s="243">
        <v>0</v>
      </c>
      <c r="U178" s="243">
        <v>0</v>
      </c>
      <c r="V178" s="243">
        <v>0</v>
      </c>
      <c r="W178" s="243">
        <v>0</v>
      </c>
      <c r="X178" s="243">
        <v>0</v>
      </c>
      <c r="Y178" s="243">
        <v>0</v>
      </c>
      <c r="Z178" s="243">
        <v>0</v>
      </c>
      <c r="AA178" s="243">
        <v>0</v>
      </c>
      <c r="AB178" s="243">
        <v>0</v>
      </c>
      <c r="AC178" s="243">
        <v>0</v>
      </c>
      <c r="AD178" s="243">
        <v>0</v>
      </c>
      <c r="AE178" s="243" t="s">
        <v>72</v>
      </c>
      <c r="AF178" s="243" t="s">
        <v>431</v>
      </c>
      <c r="AG178" s="243" t="s">
        <v>338</v>
      </c>
      <c r="AH178" s="243" t="s">
        <v>158</v>
      </c>
    </row>
    <row r="179" spans="1:34" ht="15">
      <c r="A179" s="243" t="s">
        <v>62</v>
      </c>
      <c r="B179" s="243" t="s">
        <v>430</v>
      </c>
      <c r="C179" s="243" t="s">
        <v>332</v>
      </c>
      <c r="D179" s="243" t="s">
        <v>419</v>
      </c>
      <c r="E179" s="243" t="s">
        <v>151</v>
      </c>
      <c r="F179" s="243">
        <v>2014</v>
      </c>
      <c r="G179" s="243" t="s">
        <v>334</v>
      </c>
      <c r="H179" s="243" t="s">
        <v>420</v>
      </c>
      <c r="I179" s="243" t="s">
        <v>364</v>
      </c>
      <c r="J179" s="243" t="s">
        <v>421</v>
      </c>
      <c r="K179" s="243"/>
      <c r="L179" s="243">
        <v>0</v>
      </c>
      <c r="M179" s="243">
        <v>0</v>
      </c>
      <c r="N179" s="243">
        <v>0</v>
      </c>
      <c r="O179" s="243">
        <v>0</v>
      </c>
      <c r="P179" s="243">
        <v>0</v>
      </c>
      <c r="Q179" s="243" t="s">
        <v>71</v>
      </c>
      <c r="R179" s="243">
        <v>0</v>
      </c>
      <c r="S179" s="243">
        <v>0</v>
      </c>
      <c r="T179" s="243">
        <v>0</v>
      </c>
      <c r="U179" s="243">
        <v>0</v>
      </c>
      <c r="V179" s="243">
        <v>0</v>
      </c>
      <c r="W179" s="243">
        <v>0</v>
      </c>
      <c r="X179" s="243">
        <v>0</v>
      </c>
      <c r="Y179" s="243">
        <v>0</v>
      </c>
      <c r="Z179" s="243">
        <v>0</v>
      </c>
      <c r="AA179" s="243">
        <v>0</v>
      </c>
      <c r="AB179" s="243">
        <v>0</v>
      </c>
      <c r="AC179" s="243">
        <v>0</v>
      </c>
      <c r="AD179" s="243">
        <v>0</v>
      </c>
      <c r="AE179" s="243" t="s">
        <v>72</v>
      </c>
      <c r="AF179" s="243" t="s">
        <v>431</v>
      </c>
      <c r="AG179" s="243" t="s">
        <v>338</v>
      </c>
      <c r="AH179" s="243" t="s">
        <v>158</v>
      </c>
    </row>
    <row r="180" spans="1:34" ht="15">
      <c r="A180" s="243" t="s">
        <v>62</v>
      </c>
      <c r="B180" s="243" t="s">
        <v>88</v>
      </c>
      <c r="C180" s="243" t="s">
        <v>332</v>
      </c>
      <c r="D180" s="243" t="s">
        <v>419</v>
      </c>
      <c r="E180" s="243" t="s">
        <v>151</v>
      </c>
      <c r="F180" s="243">
        <v>2013</v>
      </c>
      <c r="G180" s="243" t="s">
        <v>334</v>
      </c>
      <c r="H180" s="243" t="s">
        <v>420</v>
      </c>
      <c r="I180" s="243" t="s">
        <v>364</v>
      </c>
      <c r="J180" s="243" t="s">
        <v>421</v>
      </c>
      <c r="K180" s="243"/>
      <c r="L180" s="243">
        <v>0</v>
      </c>
      <c r="M180" s="243">
        <v>0</v>
      </c>
      <c r="N180" s="243">
        <v>0</v>
      </c>
      <c r="O180" s="243">
        <v>0</v>
      </c>
      <c r="P180" s="243">
        <v>0</v>
      </c>
      <c r="Q180" s="243" t="s">
        <v>71</v>
      </c>
      <c r="R180" s="243">
        <v>0</v>
      </c>
      <c r="S180" s="243">
        <v>0</v>
      </c>
      <c r="T180" s="243">
        <v>0</v>
      </c>
      <c r="U180" s="243">
        <v>0</v>
      </c>
      <c r="V180" s="243">
        <v>0</v>
      </c>
      <c r="W180" s="243">
        <v>0</v>
      </c>
      <c r="X180" s="243">
        <v>0</v>
      </c>
      <c r="Y180" s="243">
        <v>0</v>
      </c>
      <c r="Z180" s="243">
        <v>0</v>
      </c>
      <c r="AA180" s="243">
        <v>0</v>
      </c>
      <c r="AB180" s="243">
        <v>0</v>
      </c>
      <c r="AC180" s="243">
        <v>0</v>
      </c>
      <c r="AD180" s="243">
        <v>0</v>
      </c>
      <c r="AE180" s="243" t="s">
        <v>72</v>
      </c>
      <c r="AF180" s="243" t="s">
        <v>89</v>
      </c>
      <c r="AG180" s="243" t="s">
        <v>338</v>
      </c>
      <c r="AH180" s="243" t="s">
        <v>158</v>
      </c>
    </row>
    <row r="181" spans="1:34" ht="15">
      <c r="A181" s="243" t="s">
        <v>62</v>
      </c>
      <c r="B181" s="243" t="s">
        <v>88</v>
      </c>
      <c r="C181" s="243" t="s">
        <v>332</v>
      </c>
      <c r="D181" s="243" t="s">
        <v>419</v>
      </c>
      <c r="E181" s="243" t="s">
        <v>151</v>
      </c>
      <c r="F181" s="243">
        <v>2014</v>
      </c>
      <c r="G181" s="243" t="s">
        <v>334</v>
      </c>
      <c r="H181" s="243" t="s">
        <v>420</v>
      </c>
      <c r="I181" s="243" t="s">
        <v>364</v>
      </c>
      <c r="J181" s="243" t="s">
        <v>421</v>
      </c>
      <c r="K181" s="243"/>
      <c r="L181" s="243">
        <v>0</v>
      </c>
      <c r="M181" s="243">
        <v>0</v>
      </c>
      <c r="N181" s="243">
        <v>0</v>
      </c>
      <c r="O181" s="243">
        <v>0</v>
      </c>
      <c r="P181" s="243">
        <v>0</v>
      </c>
      <c r="Q181" s="243" t="s">
        <v>71</v>
      </c>
      <c r="R181" s="243">
        <v>0</v>
      </c>
      <c r="S181" s="243">
        <v>0</v>
      </c>
      <c r="T181" s="243">
        <v>0</v>
      </c>
      <c r="U181" s="243">
        <v>0</v>
      </c>
      <c r="V181" s="243">
        <v>0</v>
      </c>
      <c r="W181" s="243">
        <v>0</v>
      </c>
      <c r="X181" s="243">
        <v>0</v>
      </c>
      <c r="Y181" s="243">
        <v>0</v>
      </c>
      <c r="Z181" s="243">
        <v>0</v>
      </c>
      <c r="AA181" s="243">
        <v>0</v>
      </c>
      <c r="AB181" s="243">
        <v>0</v>
      </c>
      <c r="AC181" s="243">
        <v>0</v>
      </c>
      <c r="AD181" s="243">
        <v>0</v>
      </c>
      <c r="AE181" s="243" t="s">
        <v>72</v>
      </c>
      <c r="AF181" s="243" t="s">
        <v>89</v>
      </c>
      <c r="AG181" s="243" t="s">
        <v>338</v>
      </c>
      <c r="AH181" s="243" t="s">
        <v>158</v>
      </c>
    </row>
    <row r="182" spans="1:34" ht="15">
      <c r="A182" s="243" t="s">
        <v>62</v>
      </c>
      <c r="B182" s="243" t="s">
        <v>88</v>
      </c>
      <c r="C182" s="243" t="s">
        <v>83</v>
      </c>
      <c r="D182" s="243" t="s">
        <v>84</v>
      </c>
      <c r="E182" s="243" t="s">
        <v>66</v>
      </c>
      <c r="F182" s="243">
        <v>2013</v>
      </c>
      <c r="G182" s="243" t="s">
        <v>67</v>
      </c>
      <c r="H182" s="243" t="s">
        <v>85</v>
      </c>
      <c r="I182" s="243" t="s">
        <v>416</v>
      </c>
      <c r="J182" s="243" t="s">
        <v>70</v>
      </c>
      <c r="K182" s="243"/>
      <c r="L182" s="243">
        <v>0</v>
      </c>
      <c r="M182" s="243">
        <v>0</v>
      </c>
      <c r="N182" s="243">
        <v>0</v>
      </c>
      <c r="O182" s="243">
        <v>0</v>
      </c>
      <c r="P182" s="243">
        <v>0</v>
      </c>
      <c r="Q182" s="243" t="s">
        <v>71</v>
      </c>
      <c r="R182" s="243">
        <v>0</v>
      </c>
      <c r="S182" s="243">
        <v>0</v>
      </c>
      <c r="T182" s="243">
        <v>0</v>
      </c>
      <c r="U182" s="243">
        <v>0</v>
      </c>
      <c r="V182" s="243">
        <v>0</v>
      </c>
      <c r="W182" s="243">
        <v>0</v>
      </c>
      <c r="X182" s="243">
        <v>0</v>
      </c>
      <c r="Y182" s="243">
        <v>0</v>
      </c>
      <c r="Z182" s="243">
        <v>0</v>
      </c>
      <c r="AA182" s="243">
        <v>0</v>
      </c>
      <c r="AB182" s="243">
        <v>0</v>
      </c>
      <c r="AC182" s="243">
        <v>0</v>
      </c>
      <c r="AD182" s="243">
        <v>0</v>
      </c>
      <c r="AE182" s="243" t="s">
        <v>72</v>
      </c>
      <c r="AF182" s="243" t="s">
        <v>89</v>
      </c>
      <c r="AG182" s="243" t="s">
        <v>87</v>
      </c>
      <c r="AH182" s="243" t="s">
        <v>75</v>
      </c>
    </row>
    <row r="183" spans="1:34" ht="15">
      <c r="A183" s="243" t="s">
        <v>62</v>
      </c>
      <c r="B183" s="243" t="s">
        <v>88</v>
      </c>
      <c r="C183" s="243" t="s">
        <v>83</v>
      </c>
      <c r="D183" s="243" t="s">
        <v>84</v>
      </c>
      <c r="E183" s="243" t="s">
        <v>66</v>
      </c>
      <c r="F183" s="243">
        <v>2014</v>
      </c>
      <c r="G183" s="243" t="s">
        <v>67</v>
      </c>
      <c r="H183" s="243" t="s">
        <v>85</v>
      </c>
      <c r="I183" s="243" t="s">
        <v>416</v>
      </c>
      <c r="J183" s="243" t="s">
        <v>70</v>
      </c>
      <c r="K183" s="243"/>
      <c r="L183" s="243">
        <v>0</v>
      </c>
      <c r="M183" s="243">
        <v>0</v>
      </c>
      <c r="N183" s="243">
        <v>0</v>
      </c>
      <c r="O183" s="243">
        <v>0</v>
      </c>
      <c r="P183" s="243">
        <v>0</v>
      </c>
      <c r="Q183" s="243" t="s">
        <v>71</v>
      </c>
      <c r="R183" s="243">
        <v>0</v>
      </c>
      <c r="S183" s="243">
        <v>0</v>
      </c>
      <c r="T183" s="243">
        <v>0</v>
      </c>
      <c r="U183" s="243">
        <v>0</v>
      </c>
      <c r="V183" s="243">
        <v>0</v>
      </c>
      <c r="W183" s="243">
        <v>0</v>
      </c>
      <c r="X183" s="243">
        <v>0</v>
      </c>
      <c r="Y183" s="243">
        <v>0</v>
      </c>
      <c r="Z183" s="243">
        <v>0</v>
      </c>
      <c r="AA183" s="243">
        <v>0</v>
      </c>
      <c r="AB183" s="243">
        <v>0</v>
      </c>
      <c r="AC183" s="243">
        <v>0</v>
      </c>
      <c r="AD183" s="243">
        <v>0</v>
      </c>
      <c r="AE183" s="243" t="s">
        <v>72</v>
      </c>
      <c r="AF183" s="243" t="s">
        <v>89</v>
      </c>
      <c r="AG183" s="243" t="s">
        <v>87</v>
      </c>
      <c r="AH183" s="243" t="s">
        <v>75</v>
      </c>
    </row>
    <row r="184" spans="1:34" ht="15">
      <c r="A184" s="243" t="s">
        <v>62</v>
      </c>
      <c r="B184" s="243" t="s">
        <v>88</v>
      </c>
      <c r="C184" s="243" t="s">
        <v>96</v>
      </c>
      <c r="D184" s="243" t="s">
        <v>97</v>
      </c>
      <c r="E184" s="243" t="s">
        <v>66</v>
      </c>
      <c r="F184" s="243">
        <v>2013</v>
      </c>
      <c r="G184" s="243" t="s">
        <v>67</v>
      </c>
      <c r="H184" s="243" t="s">
        <v>98</v>
      </c>
      <c r="I184" s="243" t="s">
        <v>416</v>
      </c>
      <c r="J184" s="243" t="s">
        <v>99</v>
      </c>
      <c r="K184" s="243" t="s">
        <v>100</v>
      </c>
      <c r="L184" s="243">
        <v>0</v>
      </c>
      <c r="M184" s="243">
        <v>0</v>
      </c>
      <c r="N184" s="243">
        <v>0</v>
      </c>
      <c r="O184" s="243">
        <v>0</v>
      </c>
      <c r="P184" s="243">
        <v>0</v>
      </c>
      <c r="Q184" s="243" t="s">
        <v>71</v>
      </c>
      <c r="R184" s="243">
        <v>0</v>
      </c>
      <c r="S184" s="243">
        <v>0</v>
      </c>
      <c r="T184" s="243">
        <v>0</v>
      </c>
      <c r="U184" s="243">
        <v>0</v>
      </c>
      <c r="V184" s="243">
        <v>0</v>
      </c>
      <c r="W184" s="243">
        <v>0</v>
      </c>
      <c r="X184" s="243">
        <v>0</v>
      </c>
      <c r="Y184" s="243">
        <v>0</v>
      </c>
      <c r="Z184" s="243">
        <v>0</v>
      </c>
      <c r="AA184" s="243">
        <v>0</v>
      </c>
      <c r="AB184" s="243">
        <v>0</v>
      </c>
      <c r="AC184" s="243">
        <v>0</v>
      </c>
      <c r="AD184" s="243">
        <v>0</v>
      </c>
      <c r="AE184" s="243" t="s">
        <v>72</v>
      </c>
      <c r="AF184" s="243" t="s">
        <v>89</v>
      </c>
      <c r="AG184" s="243" t="s">
        <v>101</v>
      </c>
      <c r="AH184" s="243" t="s">
        <v>75</v>
      </c>
    </row>
    <row r="185" spans="1:34" ht="15">
      <c r="A185" s="243" t="s">
        <v>62</v>
      </c>
      <c r="B185" s="243" t="s">
        <v>88</v>
      </c>
      <c r="C185" s="243" t="s">
        <v>96</v>
      </c>
      <c r="D185" s="243" t="s">
        <v>97</v>
      </c>
      <c r="E185" s="243" t="s">
        <v>66</v>
      </c>
      <c r="F185" s="243">
        <v>2014</v>
      </c>
      <c r="G185" s="243" t="s">
        <v>67</v>
      </c>
      <c r="H185" s="243" t="s">
        <v>98</v>
      </c>
      <c r="I185" s="243" t="s">
        <v>416</v>
      </c>
      <c r="J185" s="243" t="s">
        <v>99</v>
      </c>
      <c r="K185" s="243" t="s">
        <v>100</v>
      </c>
      <c r="L185" s="243">
        <v>0</v>
      </c>
      <c r="M185" s="243">
        <v>0</v>
      </c>
      <c r="N185" s="243">
        <v>0</v>
      </c>
      <c r="O185" s="243">
        <v>0</v>
      </c>
      <c r="P185" s="243">
        <v>0</v>
      </c>
      <c r="Q185" s="243" t="s">
        <v>71</v>
      </c>
      <c r="R185" s="243">
        <v>0</v>
      </c>
      <c r="S185" s="243">
        <v>0</v>
      </c>
      <c r="T185" s="243">
        <v>0</v>
      </c>
      <c r="U185" s="243">
        <v>0</v>
      </c>
      <c r="V185" s="243">
        <v>0</v>
      </c>
      <c r="W185" s="243">
        <v>0</v>
      </c>
      <c r="X185" s="243">
        <v>0</v>
      </c>
      <c r="Y185" s="243">
        <v>0</v>
      </c>
      <c r="Z185" s="243">
        <v>0</v>
      </c>
      <c r="AA185" s="243">
        <v>0</v>
      </c>
      <c r="AB185" s="243">
        <v>0</v>
      </c>
      <c r="AC185" s="243">
        <v>0</v>
      </c>
      <c r="AD185" s="243">
        <v>0</v>
      </c>
      <c r="AE185" s="243" t="s">
        <v>72</v>
      </c>
      <c r="AF185" s="243" t="s">
        <v>89</v>
      </c>
      <c r="AG185" s="243" t="s">
        <v>101</v>
      </c>
      <c r="AH185" s="243" t="s">
        <v>75</v>
      </c>
    </row>
    <row r="186" spans="1:34" ht="15">
      <c r="A186" s="243" t="s">
        <v>62</v>
      </c>
      <c r="B186" s="243" t="s">
        <v>88</v>
      </c>
      <c r="C186" s="243" t="s">
        <v>96</v>
      </c>
      <c r="D186" s="243" t="s">
        <v>102</v>
      </c>
      <c r="E186" s="243" t="s">
        <v>66</v>
      </c>
      <c r="F186" s="243">
        <v>2013</v>
      </c>
      <c r="G186" s="243" t="s">
        <v>67</v>
      </c>
      <c r="H186" s="243" t="s">
        <v>103</v>
      </c>
      <c r="I186" s="243" t="s">
        <v>416</v>
      </c>
      <c r="J186" s="243" t="s">
        <v>99</v>
      </c>
      <c r="K186" s="243" t="s">
        <v>104</v>
      </c>
      <c r="L186" s="243">
        <v>0</v>
      </c>
      <c r="M186" s="243">
        <v>0</v>
      </c>
      <c r="N186" s="243">
        <v>0</v>
      </c>
      <c r="O186" s="243">
        <v>0</v>
      </c>
      <c r="P186" s="243">
        <v>0</v>
      </c>
      <c r="Q186" s="243" t="s">
        <v>71</v>
      </c>
      <c r="R186" s="243">
        <v>0</v>
      </c>
      <c r="S186" s="243">
        <v>0</v>
      </c>
      <c r="T186" s="243">
        <v>0</v>
      </c>
      <c r="U186" s="243">
        <v>0</v>
      </c>
      <c r="V186" s="243">
        <v>0</v>
      </c>
      <c r="W186" s="243">
        <v>0</v>
      </c>
      <c r="X186" s="243">
        <v>0</v>
      </c>
      <c r="Y186" s="243">
        <v>0</v>
      </c>
      <c r="Z186" s="243">
        <v>0</v>
      </c>
      <c r="AA186" s="243">
        <v>0</v>
      </c>
      <c r="AB186" s="243">
        <v>0</v>
      </c>
      <c r="AC186" s="243">
        <v>0</v>
      </c>
      <c r="AD186" s="243">
        <v>0</v>
      </c>
      <c r="AE186" s="243" t="s">
        <v>72</v>
      </c>
      <c r="AF186" s="243" t="s">
        <v>89</v>
      </c>
      <c r="AG186" s="243" t="s">
        <v>101</v>
      </c>
      <c r="AH186" s="243" t="s">
        <v>75</v>
      </c>
    </row>
    <row r="187" spans="1:34" ht="15">
      <c r="A187" s="243" t="s">
        <v>62</v>
      </c>
      <c r="B187" s="243" t="s">
        <v>88</v>
      </c>
      <c r="C187" s="243" t="s">
        <v>96</v>
      </c>
      <c r="D187" s="243" t="s">
        <v>102</v>
      </c>
      <c r="E187" s="243" t="s">
        <v>66</v>
      </c>
      <c r="F187" s="243">
        <v>2014</v>
      </c>
      <c r="G187" s="243" t="s">
        <v>67</v>
      </c>
      <c r="H187" s="243" t="s">
        <v>103</v>
      </c>
      <c r="I187" s="243" t="s">
        <v>416</v>
      </c>
      <c r="J187" s="243" t="s">
        <v>99</v>
      </c>
      <c r="K187" s="243" t="s">
        <v>104</v>
      </c>
      <c r="L187" s="243">
        <v>0</v>
      </c>
      <c r="M187" s="243">
        <v>0</v>
      </c>
      <c r="N187" s="243">
        <v>0</v>
      </c>
      <c r="O187" s="243">
        <v>0</v>
      </c>
      <c r="P187" s="243">
        <v>0</v>
      </c>
      <c r="Q187" s="243" t="s">
        <v>71</v>
      </c>
      <c r="R187" s="243">
        <v>0</v>
      </c>
      <c r="S187" s="243">
        <v>0</v>
      </c>
      <c r="T187" s="243">
        <v>0</v>
      </c>
      <c r="U187" s="243">
        <v>0</v>
      </c>
      <c r="V187" s="243">
        <v>0</v>
      </c>
      <c r="W187" s="243">
        <v>0</v>
      </c>
      <c r="X187" s="243">
        <v>0</v>
      </c>
      <c r="Y187" s="243">
        <v>0</v>
      </c>
      <c r="Z187" s="243">
        <v>0</v>
      </c>
      <c r="AA187" s="243">
        <v>0</v>
      </c>
      <c r="AB187" s="243">
        <v>0</v>
      </c>
      <c r="AC187" s="243">
        <v>0</v>
      </c>
      <c r="AD187" s="243">
        <v>0</v>
      </c>
      <c r="AE187" s="243" t="s">
        <v>72</v>
      </c>
      <c r="AF187" s="243" t="s">
        <v>89</v>
      </c>
      <c r="AG187" s="243" t="s">
        <v>101</v>
      </c>
      <c r="AH187" s="243" t="s">
        <v>75</v>
      </c>
    </row>
    <row r="188" spans="1:34" ht="15">
      <c r="A188" s="243" t="s">
        <v>62</v>
      </c>
      <c r="B188" s="243" t="s">
        <v>88</v>
      </c>
      <c r="C188" s="243" t="s">
        <v>96</v>
      </c>
      <c r="D188" s="243" t="s">
        <v>105</v>
      </c>
      <c r="E188" s="243" t="s">
        <v>66</v>
      </c>
      <c r="F188" s="243">
        <v>2013</v>
      </c>
      <c r="G188" s="243" t="s">
        <v>67</v>
      </c>
      <c r="H188" s="243" t="s">
        <v>106</v>
      </c>
      <c r="I188" s="243" t="s">
        <v>416</v>
      </c>
      <c r="J188" s="243" t="s">
        <v>99</v>
      </c>
      <c r="K188" s="243" t="s">
        <v>104</v>
      </c>
      <c r="L188" s="243">
        <v>0</v>
      </c>
      <c r="M188" s="243">
        <v>0</v>
      </c>
      <c r="N188" s="243">
        <v>0</v>
      </c>
      <c r="O188" s="243">
        <v>0</v>
      </c>
      <c r="P188" s="243">
        <v>0</v>
      </c>
      <c r="Q188" s="243" t="s">
        <v>71</v>
      </c>
      <c r="R188" s="243">
        <v>0</v>
      </c>
      <c r="S188" s="243">
        <v>0</v>
      </c>
      <c r="T188" s="243">
        <v>0</v>
      </c>
      <c r="U188" s="243">
        <v>0</v>
      </c>
      <c r="V188" s="243">
        <v>0</v>
      </c>
      <c r="W188" s="243">
        <v>0</v>
      </c>
      <c r="X188" s="243">
        <v>0</v>
      </c>
      <c r="Y188" s="243">
        <v>0</v>
      </c>
      <c r="Z188" s="243">
        <v>0</v>
      </c>
      <c r="AA188" s="243">
        <v>0</v>
      </c>
      <c r="AB188" s="243">
        <v>0</v>
      </c>
      <c r="AC188" s="243">
        <v>0</v>
      </c>
      <c r="AD188" s="243">
        <v>0</v>
      </c>
      <c r="AE188" s="243" t="s">
        <v>72</v>
      </c>
      <c r="AF188" s="243" t="s">
        <v>89</v>
      </c>
      <c r="AG188" s="243" t="s">
        <v>101</v>
      </c>
      <c r="AH188" s="243" t="s">
        <v>75</v>
      </c>
    </row>
    <row r="189" spans="1:34" ht="15">
      <c r="A189" s="243" t="s">
        <v>62</v>
      </c>
      <c r="B189" s="243" t="s">
        <v>88</v>
      </c>
      <c r="C189" s="243" t="s">
        <v>96</v>
      </c>
      <c r="D189" s="243" t="s">
        <v>105</v>
      </c>
      <c r="E189" s="243" t="s">
        <v>66</v>
      </c>
      <c r="F189" s="243">
        <v>2014</v>
      </c>
      <c r="G189" s="243" t="s">
        <v>67</v>
      </c>
      <c r="H189" s="243" t="s">
        <v>106</v>
      </c>
      <c r="I189" s="243" t="s">
        <v>416</v>
      </c>
      <c r="J189" s="243" t="s">
        <v>99</v>
      </c>
      <c r="K189" s="243" t="s">
        <v>104</v>
      </c>
      <c r="L189" s="243">
        <v>0</v>
      </c>
      <c r="M189" s="243">
        <v>0</v>
      </c>
      <c r="N189" s="243">
        <v>0</v>
      </c>
      <c r="O189" s="243">
        <v>0</v>
      </c>
      <c r="P189" s="243">
        <v>0</v>
      </c>
      <c r="Q189" s="243" t="s">
        <v>71</v>
      </c>
      <c r="R189" s="243">
        <v>0</v>
      </c>
      <c r="S189" s="243">
        <v>0</v>
      </c>
      <c r="T189" s="243">
        <v>0</v>
      </c>
      <c r="U189" s="243">
        <v>0</v>
      </c>
      <c r="V189" s="243">
        <v>0</v>
      </c>
      <c r="W189" s="243">
        <v>0</v>
      </c>
      <c r="X189" s="243">
        <v>0</v>
      </c>
      <c r="Y189" s="243">
        <v>0</v>
      </c>
      <c r="Z189" s="243">
        <v>0</v>
      </c>
      <c r="AA189" s="243">
        <v>0</v>
      </c>
      <c r="AB189" s="243">
        <v>0</v>
      </c>
      <c r="AC189" s="243">
        <v>0</v>
      </c>
      <c r="AD189" s="243">
        <v>0</v>
      </c>
      <c r="AE189" s="243" t="s">
        <v>72</v>
      </c>
      <c r="AF189" s="243" t="s">
        <v>89</v>
      </c>
      <c r="AG189" s="243" t="s">
        <v>101</v>
      </c>
      <c r="AH189" s="243" t="s">
        <v>75</v>
      </c>
    </row>
    <row r="190" spans="1:34" ht="15">
      <c r="A190" s="243" t="s">
        <v>62</v>
      </c>
      <c r="B190" s="243" t="s">
        <v>88</v>
      </c>
      <c r="C190" s="243" t="s">
        <v>96</v>
      </c>
      <c r="D190" s="243" t="s">
        <v>107</v>
      </c>
      <c r="E190" s="243" t="s">
        <v>66</v>
      </c>
      <c r="F190" s="243">
        <v>2013</v>
      </c>
      <c r="G190" s="243" t="s">
        <v>67</v>
      </c>
      <c r="H190" s="243" t="s">
        <v>108</v>
      </c>
      <c r="I190" s="243" t="s">
        <v>416</v>
      </c>
      <c r="J190" s="243" t="s">
        <v>99</v>
      </c>
      <c r="K190" s="243" t="s">
        <v>104</v>
      </c>
      <c r="L190" s="243">
        <v>0</v>
      </c>
      <c r="M190" s="243">
        <v>0</v>
      </c>
      <c r="N190" s="243">
        <v>0</v>
      </c>
      <c r="O190" s="243">
        <v>0</v>
      </c>
      <c r="P190" s="243">
        <v>0</v>
      </c>
      <c r="Q190" s="243" t="s">
        <v>71</v>
      </c>
      <c r="R190" s="243">
        <v>0</v>
      </c>
      <c r="S190" s="243">
        <v>0</v>
      </c>
      <c r="T190" s="243">
        <v>0</v>
      </c>
      <c r="U190" s="243">
        <v>0</v>
      </c>
      <c r="V190" s="243">
        <v>0</v>
      </c>
      <c r="W190" s="243">
        <v>0</v>
      </c>
      <c r="X190" s="243">
        <v>0</v>
      </c>
      <c r="Y190" s="243">
        <v>0</v>
      </c>
      <c r="Z190" s="243">
        <v>0</v>
      </c>
      <c r="AA190" s="243">
        <v>0</v>
      </c>
      <c r="AB190" s="243">
        <v>0</v>
      </c>
      <c r="AC190" s="243">
        <v>0</v>
      </c>
      <c r="AD190" s="243">
        <v>0</v>
      </c>
      <c r="AE190" s="243" t="s">
        <v>72</v>
      </c>
      <c r="AF190" s="243" t="s">
        <v>89</v>
      </c>
      <c r="AG190" s="243" t="s">
        <v>101</v>
      </c>
      <c r="AH190" s="243" t="s">
        <v>75</v>
      </c>
    </row>
    <row r="191" spans="1:34" ht="15">
      <c r="A191" s="243" t="s">
        <v>62</v>
      </c>
      <c r="B191" s="243" t="s">
        <v>88</v>
      </c>
      <c r="C191" s="243" t="s">
        <v>96</v>
      </c>
      <c r="D191" s="243" t="s">
        <v>107</v>
      </c>
      <c r="E191" s="243" t="s">
        <v>66</v>
      </c>
      <c r="F191" s="243">
        <v>2014</v>
      </c>
      <c r="G191" s="243" t="s">
        <v>67</v>
      </c>
      <c r="H191" s="243" t="s">
        <v>108</v>
      </c>
      <c r="I191" s="243" t="s">
        <v>416</v>
      </c>
      <c r="J191" s="243" t="s">
        <v>99</v>
      </c>
      <c r="K191" s="243" t="s">
        <v>104</v>
      </c>
      <c r="L191" s="243">
        <v>0</v>
      </c>
      <c r="M191" s="243">
        <v>0</v>
      </c>
      <c r="N191" s="243">
        <v>0</v>
      </c>
      <c r="O191" s="243">
        <v>0</v>
      </c>
      <c r="P191" s="243">
        <v>0</v>
      </c>
      <c r="Q191" s="243" t="s">
        <v>71</v>
      </c>
      <c r="R191" s="243">
        <v>0</v>
      </c>
      <c r="S191" s="243">
        <v>0</v>
      </c>
      <c r="T191" s="243">
        <v>0</v>
      </c>
      <c r="U191" s="243">
        <v>0</v>
      </c>
      <c r="V191" s="243">
        <v>0</v>
      </c>
      <c r="W191" s="243">
        <v>0</v>
      </c>
      <c r="X191" s="243">
        <v>0</v>
      </c>
      <c r="Y191" s="243">
        <v>0</v>
      </c>
      <c r="Z191" s="243">
        <v>0</v>
      </c>
      <c r="AA191" s="243">
        <v>0</v>
      </c>
      <c r="AB191" s="243">
        <v>0</v>
      </c>
      <c r="AC191" s="243">
        <v>0</v>
      </c>
      <c r="AD191" s="243">
        <v>0</v>
      </c>
      <c r="AE191" s="243" t="s">
        <v>72</v>
      </c>
      <c r="AF191" s="243" t="s">
        <v>89</v>
      </c>
      <c r="AG191" s="243" t="s">
        <v>101</v>
      </c>
      <c r="AH191" s="243" t="s">
        <v>75</v>
      </c>
    </row>
    <row r="192" spans="1:34" ht="15">
      <c r="A192" s="243" t="s">
        <v>62</v>
      </c>
      <c r="B192" s="243" t="s">
        <v>88</v>
      </c>
      <c r="C192" s="243" t="s">
        <v>96</v>
      </c>
      <c r="D192" s="243" t="s">
        <v>132</v>
      </c>
      <c r="E192" s="243" t="s">
        <v>66</v>
      </c>
      <c r="F192" s="243">
        <v>2013</v>
      </c>
      <c r="G192" s="243" t="s">
        <v>67</v>
      </c>
      <c r="H192" s="243" t="s">
        <v>133</v>
      </c>
      <c r="I192" s="243" t="s">
        <v>416</v>
      </c>
      <c r="J192" s="243" t="s">
        <v>111</v>
      </c>
      <c r="K192" s="243"/>
      <c r="L192" s="243">
        <v>0</v>
      </c>
      <c r="M192" s="243">
        <v>0</v>
      </c>
      <c r="N192" s="243">
        <v>0</v>
      </c>
      <c r="O192" s="243">
        <v>0</v>
      </c>
      <c r="P192" s="243">
        <v>0</v>
      </c>
      <c r="Q192" s="243" t="s">
        <v>71</v>
      </c>
      <c r="R192" s="243">
        <v>0</v>
      </c>
      <c r="S192" s="243">
        <v>0</v>
      </c>
      <c r="T192" s="243">
        <v>0</v>
      </c>
      <c r="U192" s="243">
        <v>0</v>
      </c>
      <c r="V192" s="243">
        <v>0</v>
      </c>
      <c r="W192" s="243">
        <v>0</v>
      </c>
      <c r="X192" s="243">
        <v>0</v>
      </c>
      <c r="Y192" s="243">
        <v>0</v>
      </c>
      <c r="Z192" s="243">
        <v>0</v>
      </c>
      <c r="AA192" s="243">
        <v>0</v>
      </c>
      <c r="AB192" s="243">
        <v>0</v>
      </c>
      <c r="AC192" s="243">
        <v>0</v>
      </c>
      <c r="AD192" s="243">
        <v>0</v>
      </c>
      <c r="AE192" s="243" t="s">
        <v>72</v>
      </c>
      <c r="AF192" s="243" t="s">
        <v>89</v>
      </c>
      <c r="AG192" s="243" t="s">
        <v>101</v>
      </c>
      <c r="AH192" s="243" t="s">
        <v>75</v>
      </c>
    </row>
    <row r="193" spans="1:34" ht="15">
      <c r="A193" s="243" t="s">
        <v>62</v>
      </c>
      <c r="B193" s="243" t="s">
        <v>88</v>
      </c>
      <c r="C193" s="243" t="s">
        <v>96</v>
      </c>
      <c r="D193" s="243" t="s">
        <v>132</v>
      </c>
      <c r="E193" s="243" t="s">
        <v>66</v>
      </c>
      <c r="F193" s="243">
        <v>2014</v>
      </c>
      <c r="G193" s="243" t="s">
        <v>67</v>
      </c>
      <c r="H193" s="243" t="s">
        <v>133</v>
      </c>
      <c r="I193" s="243" t="s">
        <v>416</v>
      </c>
      <c r="J193" s="243" t="s">
        <v>111</v>
      </c>
      <c r="K193" s="243"/>
      <c r="L193" s="243">
        <v>0</v>
      </c>
      <c r="M193" s="243">
        <v>0</v>
      </c>
      <c r="N193" s="243">
        <v>0</v>
      </c>
      <c r="O193" s="243">
        <v>0</v>
      </c>
      <c r="P193" s="243">
        <v>0</v>
      </c>
      <c r="Q193" s="243" t="s">
        <v>71</v>
      </c>
      <c r="R193" s="243">
        <v>0</v>
      </c>
      <c r="S193" s="243">
        <v>0</v>
      </c>
      <c r="T193" s="243">
        <v>0</v>
      </c>
      <c r="U193" s="243">
        <v>0</v>
      </c>
      <c r="V193" s="243">
        <v>0</v>
      </c>
      <c r="W193" s="243">
        <v>0</v>
      </c>
      <c r="X193" s="243">
        <v>0</v>
      </c>
      <c r="Y193" s="243">
        <v>0</v>
      </c>
      <c r="Z193" s="243">
        <v>0</v>
      </c>
      <c r="AA193" s="243">
        <v>0</v>
      </c>
      <c r="AB193" s="243">
        <v>0</v>
      </c>
      <c r="AC193" s="243">
        <v>0</v>
      </c>
      <c r="AD193" s="243">
        <v>0</v>
      </c>
      <c r="AE193" s="243" t="s">
        <v>72</v>
      </c>
      <c r="AF193" s="243" t="s">
        <v>89</v>
      </c>
      <c r="AG193" s="243" t="s">
        <v>101</v>
      </c>
      <c r="AH193" s="243" t="s">
        <v>75</v>
      </c>
    </row>
    <row r="194" spans="1:34" ht="15">
      <c r="A194" s="243" t="s">
        <v>62</v>
      </c>
      <c r="B194" s="243" t="s">
        <v>88</v>
      </c>
      <c r="C194" s="243" t="s">
        <v>96</v>
      </c>
      <c r="D194" s="243" t="s">
        <v>121</v>
      </c>
      <c r="E194" s="243" t="s">
        <v>66</v>
      </c>
      <c r="F194" s="243">
        <v>2013</v>
      </c>
      <c r="G194" s="243" t="s">
        <v>67</v>
      </c>
      <c r="H194" s="243" t="s">
        <v>122</v>
      </c>
      <c r="I194" s="243" t="s">
        <v>416</v>
      </c>
      <c r="J194" s="243" t="s">
        <v>116</v>
      </c>
      <c r="K194" s="243"/>
      <c r="L194" s="243">
        <v>0</v>
      </c>
      <c r="M194" s="243">
        <v>0</v>
      </c>
      <c r="N194" s="243">
        <v>0</v>
      </c>
      <c r="O194" s="243">
        <v>0</v>
      </c>
      <c r="P194" s="243">
        <v>0</v>
      </c>
      <c r="Q194" s="243" t="s">
        <v>71</v>
      </c>
      <c r="R194" s="243">
        <v>0</v>
      </c>
      <c r="S194" s="243">
        <v>0</v>
      </c>
      <c r="T194" s="243">
        <v>0</v>
      </c>
      <c r="U194" s="243">
        <v>0</v>
      </c>
      <c r="V194" s="243">
        <v>0</v>
      </c>
      <c r="W194" s="243">
        <v>0</v>
      </c>
      <c r="X194" s="243">
        <v>0</v>
      </c>
      <c r="Y194" s="243">
        <v>0</v>
      </c>
      <c r="Z194" s="243">
        <v>0</v>
      </c>
      <c r="AA194" s="243">
        <v>0</v>
      </c>
      <c r="AB194" s="243">
        <v>0</v>
      </c>
      <c r="AC194" s="243">
        <v>0</v>
      </c>
      <c r="AD194" s="243">
        <v>0</v>
      </c>
      <c r="AE194" s="243" t="s">
        <v>72</v>
      </c>
      <c r="AF194" s="243" t="s">
        <v>89</v>
      </c>
      <c r="AG194" s="243" t="s">
        <v>101</v>
      </c>
      <c r="AH194" s="243" t="s">
        <v>75</v>
      </c>
    </row>
    <row r="195" spans="1:34" ht="15">
      <c r="A195" s="243" t="s">
        <v>62</v>
      </c>
      <c r="B195" s="243" t="s">
        <v>88</v>
      </c>
      <c r="C195" s="243" t="s">
        <v>96</v>
      </c>
      <c r="D195" s="243" t="s">
        <v>121</v>
      </c>
      <c r="E195" s="243" t="s">
        <v>66</v>
      </c>
      <c r="F195" s="243">
        <v>2014</v>
      </c>
      <c r="G195" s="243" t="s">
        <v>67</v>
      </c>
      <c r="H195" s="243" t="s">
        <v>122</v>
      </c>
      <c r="I195" s="243" t="s">
        <v>416</v>
      </c>
      <c r="J195" s="243" t="s">
        <v>116</v>
      </c>
      <c r="K195" s="243"/>
      <c r="L195" s="243">
        <v>0</v>
      </c>
      <c r="M195" s="243">
        <v>0</v>
      </c>
      <c r="N195" s="243">
        <v>0</v>
      </c>
      <c r="O195" s="243">
        <v>0</v>
      </c>
      <c r="P195" s="243">
        <v>0</v>
      </c>
      <c r="Q195" s="243" t="s">
        <v>71</v>
      </c>
      <c r="R195" s="243">
        <v>0</v>
      </c>
      <c r="S195" s="243">
        <v>0</v>
      </c>
      <c r="T195" s="243">
        <v>0</v>
      </c>
      <c r="U195" s="243">
        <v>0</v>
      </c>
      <c r="V195" s="243">
        <v>0</v>
      </c>
      <c r="W195" s="243">
        <v>0</v>
      </c>
      <c r="X195" s="243">
        <v>0</v>
      </c>
      <c r="Y195" s="243">
        <v>0</v>
      </c>
      <c r="Z195" s="243">
        <v>0</v>
      </c>
      <c r="AA195" s="243">
        <v>0</v>
      </c>
      <c r="AB195" s="243">
        <v>0</v>
      </c>
      <c r="AC195" s="243">
        <v>0</v>
      </c>
      <c r="AD195" s="243">
        <v>0</v>
      </c>
      <c r="AE195" s="243" t="s">
        <v>72</v>
      </c>
      <c r="AF195" s="243" t="s">
        <v>89</v>
      </c>
      <c r="AG195" s="243" t="s">
        <v>101</v>
      </c>
      <c r="AH195" s="243" t="s">
        <v>75</v>
      </c>
    </row>
    <row r="196" spans="1:34" ht="15">
      <c r="A196" s="243" t="s">
        <v>62</v>
      </c>
      <c r="B196" s="243" t="s">
        <v>88</v>
      </c>
      <c r="C196" s="243" t="s">
        <v>96</v>
      </c>
      <c r="D196" s="243" t="s">
        <v>136</v>
      </c>
      <c r="E196" s="243" t="s">
        <v>66</v>
      </c>
      <c r="F196" s="243">
        <v>2013</v>
      </c>
      <c r="G196" s="243" t="s">
        <v>67</v>
      </c>
      <c r="H196" s="243" t="s">
        <v>137</v>
      </c>
      <c r="I196" s="243" t="s">
        <v>416</v>
      </c>
      <c r="J196" s="243" t="s">
        <v>116</v>
      </c>
      <c r="K196" s="243"/>
      <c r="L196" s="243">
        <v>0</v>
      </c>
      <c r="M196" s="243">
        <v>0</v>
      </c>
      <c r="N196" s="243">
        <v>0</v>
      </c>
      <c r="O196" s="243">
        <v>0</v>
      </c>
      <c r="P196" s="243">
        <v>0</v>
      </c>
      <c r="Q196" s="243" t="s">
        <v>71</v>
      </c>
      <c r="R196" s="243">
        <v>0</v>
      </c>
      <c r="S196" s="243">
        <v>0</v>
      </c>
      <c r="T196" s="243">
        <v>0</v>
      </c>
      <c r="U196" s="243">
        <v>0</v>
      </c>
      <c r="V196" s="243">
        <v>0</v>
      </c>
      <c r="W196" s="243">
        <v>0</v>
      </c>
      <c r="X196" s="243">
        <v>0</v>
      </c>
      <c r="Y196" s="243">
        <v>0</v>
      </c>
      <c r="Z196" s="243">
        <v>0</v>
      </c>
      <c r="AA196" s="243">
        <v>0</v>
      </c>
      <c r="AB196" s="243">
        <v>0</v>
      </c>
      <c r="AC196" s="243">
        <v>0</v>
      </c>
      <c r="AD196" s="243">
        <v>0</v>
      </c>
      <c r="AE196" s="243" t="s">
        <v>72</v>
      </c>
      <c r="AF196" s="243" t="s">
        <v>89</v>
      </c>
      <c r="AG196" s="243" t="s">
        <v>101</v>
      </c>
      <c r="AH196" s="243" t="s">
        <v>75</v>
      </c>
    </row>
    <row r="197" spans="1:34" ht="15">
      <c r="A197" s="243" t="s">
        <v>62</v>
      </c>
      <c r="B197" s="243" t="s">
        <v>88</v>
      </c>
      <c r="C197" s="243" t="s">
        <v>96</v>
      </c>
      <c r="D197" s="243" t="s">
        <v>136</v>
      </c>
      <c r="E197" s="243" t="s">
        <v>66</v>
      </c>
      <c r="F197" s="243">
        <v>2014</v>
      </c>
      <c r="G197" s="243" t="s">
        <v>67</v>
      </c>
      <c r="H197" s="243" t="s">
        <v>137</v>
      </c>
      <c r="I197" s="243" t="s">
        <v>416</v>
      </c>
      <c r="J197" s="243" t="s">
        <v>116</v>
      </c>
      <c r="K197" s="243"/>
      <c r="L197" s="243">
        <v>0</v>
      </c>
      <c r="M197" s="243">
        <v>0</v>
      </c>
      <c r="N197" s="243">
        <v>0</v>
      </c>
      <c r="O197" s="243">
        <v>0</v>
      </c>
      <c r="P197" s="243">
        <v>0</v>
      </c>
      <c r="Q197" s="243" t="s">
        <v>71</v>
      </c>
      <c r="R197" s="243">
        <v>0</v>
      </c>
      <c r="S197" s="243">
        <v>0</v>
      </c>
      <c r="T197" s="243">
        <v>0</v>
      </c>
      <c r="U197" s="243">
        <v>0</v>
      </c>
      <c r="V197" s="243">
        <v>0</v>
      </c>
      <c r="W197" s="243">
        <v>0</v>
      </c>
      <c r="X197" s="243">
        <v>0</v>
      </c>
      <c r="Y197" s="243">
        <v>0</v>
      </c>
      <c r="Z197" s="243">
        <v>0</v>
      </c>
      <c r="AA197" s="243">
        <v>0</v>
      </c>
      <c r="AB197" s="243">
        <v>0</v>
      </c>
      <c r="AC197" s="243">
        <v>0</v>
      </c>
      <c r="AD197" s="243">
        <v>0</v>
      </c>
      <c r="AE197" s="243" t="s">
        <v>72</v>
      </c>
      <c r="AF197" s="243" t="s">
        <v>89</v>
      </c>
      <c r="AG197" s="243" t="s">
        <v>101</v>
      </c>
      <c r="AH197" s="243" t="s">
        <v>75</v>
      </c>
    </row>
    <row r="198" spans="1:34" ht="15">
      <c r="A198" s="243" t="s">
        <v>62</v>
      </c>
      <c r="B198" s="243" t="s">
        <v>88</v>
      </c>
      <c r="C198" s="243" t="s">
        <v>96</v>
      </c>
      <c r="D198" s="243" t="s">
        <v>141</v>
      </c>
      <c r="E198" s="243" t="s">
        <v>142</v>
      </c>
      <c r="F198" s="243">
        <v>2013</v>
      </c>
      <c r="G198" s="243" t="s">
        <v>67</v>
      </c>
      <c r="H198" s="243" t="s">
        <v>143</v>
      </c>
      <c r="I198" s="243" t="s">
        <v>416</v>
      </c>
      <c r="J198" s="243" t="s">
        <v>144</v>
      </c>
      <c r="K198" s="243"/>
      <c r="L198" s="243">
        <v>0</v>
      </c>
      <c r="M198" s="243">
        <v>0</v>
      </c>
      <c r="N198" s="243">
        <v>0</v>
      </c>
      <c r="O198" s="243">
        <v>0</v>
      </c>
      <c r="P198" s="243">
        <v>0</v>
      </c>
      <c r="Q198" s="243" t="s">
        <v>71</v>
      </c>
      <c r="R198" s="243">
        <v>0</v>
      </c>
      <c r="S198" s="243">
        <v>0</v>
      </c>
      <c r="T198" s="243">
        <v>0</v>
      </c>
      <c r="U198" s="243">
        <v>0</v>
      </c>
      <c r="V198" s="243">
        <v>0</v>
      </c>
      <c r="W198" s="243">
        <v>0</v>
      </c>
      <c r="X198" s="243">
        <v>0</v>
      </c>
      <c r="Y198" s="243">
        <v>0</v>
      </c>
      <c r="Z198" s="243">
        <v>0</v>
      </c>
      <c r="AA198" s="243">
        <v>0</v>
      </c>
      <c r="AB198" s="243">
        <v>0</v>
      </c>
      <c r="AC198" s="243">
        <v>0</v>
      </c>
      <c r="AD198" s="243">
        <v>0</v>
      </c>
      <c r="AE198" s="243" t="s">
        <v>72</v>
      </c>
      <c r="AF198" s="243" t="s">
        <v>89</v>
      </c>
      <c r="AG198" s="243" t="s">
        <v>101</v>
      </c>
      <c r="AH198" s="243" t="s">
        <v>145</v>
      </c>
    </row>
    <row r="199" spans="1:34" ht="15">
      <c r="A199" s="243" t="s">
        <v>62</v>
      </c>
      <c r="B199" s="243" t="s">
        <v>88</v>
      </c>
      <c r="C199" s="243" t="s">
        <v>96</v>
      </c>
      <c r="D199" s="243" t="s">
        <v>141</v>
      </c>
      <c r="E199" s="243" t="s">
        <v>142</v>
      </c>
      <c r="F199" s="243">
        <v>2014</v>
      </c>
      <c r="G199" s="243" t="s">
        <v>67</v>
      </c>
      <c r="H199" s="243" t="s">
        <v>143</v>
      </c>
      <c r="I199" s="243" t="s">
        <v>416</v>
      </c>
      <c r="J199" s="243" t="s">
        <v>144</v>
      </c>
      <c r="K199" s="243"/>
      <c r="L199" s="243">
        <v>0</v>
      </c>
      <c r="M199" s="243">
        <v>0</v>
      </c>
      <c r="N199" s="243">
        <v>0</v>
      </c>
      <c r="O199" s="243">
        <v>0</v>
      </c>
      <c r="P199" s="243">
        <v>0</v>
      </c>
      <c r="Q199" s="243" t="s">
        <v>71</v>
      </c>
      <c r="R199" s="243">
        <v>0</v>
      </c>
      <c r="S199" s="243">
        <v>0</v>
      </c>
      <c r="T199" s="243">
        <v>0</v>
      </c>
      <c r="U199" s="243">
        <v>0</v>
      </c>
      <c r="V199" s="243">
        <v>0</v>
      </c>
      <c r="W199" s="243">
        <v>0</v>
      </c>
      <c r="X199" s="243">
        <v>0</v>
      </c>
      <c r="Y199" s="243">
        <v>0</v>
      </c>
      <c r="Z199" s="243">
        <v>0</v>
      </c>
      <c r="AA199" s="243">
        <v>0</v>
      </c>
      <c r="AB199" s="243">
        <v>0</v>
      </c>
      <c r="AC199" s="243">
        <v>0</v>
      </c>
      <c r="AD199" s="243">
        <v>0</v>
      </c>
      <c r="AE199" s="243" t="s">
        <v>72</v>
      </c>
      <c r="AF199" s="243" t="s">
        <v>89</v>
      </c>
      <c r="AG199" s="243" t="s">
        <v>101</v>
      </c>
      <c r="AH199" s="243" t="s">
        <v>145</v>
      </c>
    </row>
    <row r="200" spans="1:34" ht="15">
      <c r="A200" s="243" t="s">
        <v>62</v>
      </c>
      <c r="B200" s="243" t="s">
        <v>88</v>
      </c>
      <c r="C200" s="243" t="s">
        <v>410</v>
      </c>
      <c r="D200" s="243" t="s">
        <v>141</v>
      </c>
      <c r="E200" s="243" t="s">
        <v>142</v>
      </c>
      <c r="F200" s="243">
        <v>2013</v>
      </c>
      <c r="G200" s="243" t="s">
        <v>67</v>
      </c>
      <c r="H200" s="243" t="s">
        <v>143</v>
      </c>
      <c r="I200" s="243" t="s">
        <v>416</v>
      </c>
      <c r="J200" s="243" t="s">
        <v>144</v>
      </c>
      <c r="K200" s="243"/>
      <c r="L200" s="243">
        <v>0</v>
      </c>
      <c r="M200" s="243">
        <v>0</v>
      </c>
      <c r="N200" s="243">
        <v>0</v>
      </c>
      <c r="O200" s="243">
        <v>0</v>
      </c>
      <c r="P200" s="243">
        <v>0</v>
      </c>
      <c r="Q200" s="243" t="s">
        <v>71</v>
      </c>
      <c r="R200" s="243">
        <v>0</v>
      </c>
      <c r="S200" s="243">
        <v>0</v>
      </c>
      <c r="T200" s="243">
        <v>0</v>
      </c>
      <c r="U200" s="243">
        <v>0</v>
      </c>
      <c r="V200" s="243">
        <v>0</v>
      </c>
      <c r="W200" s="243">
        <v>0</v>
      </c>
      <c r="X200" s="243">
        <v>0</v>
      </c>
      <c r="Y200" s="243">
        <v>0</v>
      </c>
      <c r="Z200" s="243">
        <v>0</v>
      </c>
      <c r="AA200" s="243">
        <v>0</v>
      </c>
      <c r="AB200" s="243">
        <v>0</v>
      </c>
      <c r="AC200" s="243">
        <v>0</v>
      </c>
      <c r="AD200" s="243">
        <v>0</v>
      </c>
      <c r="AE200" s="243" t="s">
        <v>72</v>
      </c>
      <c r="AF200" s="243" t="s">
        <v>89</v>
      </c>
      <c r="AG200" s="243" t="s">
        <v>411</v>
      </c>
      <c r="AH200" s="243" t="s">
        <v>145</v>
      </c>
    </row>
    <row r="201" spans="1:34" ht="15">
      <c r="A201" s="243" t="s">
        <v>62</v>
      </c>
      <c r="B201" s="243" t="s">
        <v>88</v>
      </c>
      <c r="C201" s="243" t="s">
        <v>410</v>
      </c>
      <c r="D201" s="243" t="s">
        <v>141</v>
      </c>
      <c r="E201" s="243" t="s">
        <v>142</v>
      </c>
      <c r="F201" s="243">
        <v>2014</v>
      </c>
      <c r="G201" s="243" t="s">
        <v>67</v>
      </c>
      <c r="H201" s="243" t="s">
        <v>143</v>
      </c>
      <c r="I201" s="243" t="s">
        <v>416</v>
      </c>
      <c r="J201" s="243" t="s">
        <v>144</v>
      </c>
      <c r="K201" s="243"/>
      <c r="L201" s="243">
        <v>0</v>
      </c>
      <c r="M201" s="243">
        <v>0</v>
      </c>
      <c r="N201" s="243">
        <v>0</v>
      </c>
      <c r="O201" s="243">
        <v>0</v>
      </c>
      <c r="P201" s="243">
        <v>0</v>
      </c>
      <c r="Q201" s="243" t="s">
        <v>71</v>
      </c>
      <c r="R201" s="243">
        <v>0</v>
      </c>
      <c r="S201" s="243">
        <v>0</v>
      </c>
      <c r="T201" s="243">
        <v>0</v>
      </c>
      <c r="U201" s="243">
        <v>0</v>
      </c>
      <c r="V201" s="243">
        <v>0</v>
      </c>
      <c r="W201" s="243">
        <v>0</v>
      </c>
      <c r="X201" s="243">
        <v>0</v>
      </c>
      <c r="Y201" s="243">
        <v>0</v>
      </c>
      <c r="Z201" s="243">
        <v>0</v>
      </c>
      <c r="AA201" s="243">
        <v>0</v>
      </c>
      <c r="AB201" s="243">
        <v>0</v>
      </c>
      <c r="AC201" s="243">
        <v>0</v>
      </c>
      <c r="AD201" s="243">
        <v>0</v>
      </c>
      <c r="AE201" s="243" t="s">
        <v>72</v>
      </c>
      <c r="AF201" s="243" t="s">
        <v>89</v>
      </c>
      <c r="AG201" s="243" t="s">
        <v>411</v>
      </c>
      <c r="AH201" s="243" t="s">
        <v>145</v>
      </c>
    </row>
    <row r="202" spans="1:34" ht="15">
      <c r="A202" s="243" t="s">
        <v>62</v>
      </c>
      <c r="B202" s="243" t="s">
        <v>63</v>
      </c>
      <c r="C202" s="243" t="s">
        <v>332</v>
      </c>
      <c r="D202" s="243" t="s">
        <v>352</v>
      </c>
      <c r="E202" s="243" t="s">
        <v>151</v>
      </c>
      <c r="F202" s="243">
        <v>2013</v>
      </c>
      <c r="G202" s="243" t="s">
        <v>334</v>
      </c>
      <c r="H202" s="243" t="s">
        <v>353</v>
      </c>
      <c r="I202" s="243" t="s">
        <v>336</v>
      </c>
      <c r="J202" s="243" t="s">
        <v>349</v>
      </c>
      <c r="K202" s="243"/>
      <c r="L202" s="243">
        <v>0</v>
      </c>
      <c r="M202" s="243">
        <v>0</v>
      </c>
      <c r="N202" s="243">
        <v>-13242.880000000001</v>
      </c>
      <c r="O202" s="243">
        <v>0</v>
      </c>
      <c r="P202" s="243">
        <v>13242.880000000001</v>
      </c>
      <c r="Q202" s="243" t="s">
        <v>71</v>
      </c>
      <c r="R202" s="243">
        <v>-13242.880000000001</v>
      </c>
      <c r="S202" s="243">
        <v>0</v>
      </c>
      <c r="T202" s="243">
        <v>0</v>
      </c>
      <c r="U202" s="243">
        <v>0</v>
      </c>
      <c r="V202" s="243">
        <v>0</v>
      </c>
      <c r="W202" s="243">
        <v>0</v>
      </c>
      <c r="X202" s="243">
        <v>0</v>
      </c>
      <c r="Y202" s="243">
        <v>0</v>
      </c>
      <c r="Z202" s="243">
        <v>0</v>
      </c>
      <c r="AA202" s="243">
        <v>0</v>
      </c>
      <c r="AB202" s="243">
        <v>0</v>
      </c>
      <c r="AC202" s="243">
        <v>0</v>
      </c>
      <c r="AD202" s="243">
        <v>0</v>
      </c>
      <c r="AE202" s="243" t="s">
        <v>72</v>
      </c>
      <c r="AF202" s="243" t="s">
        <v>73</v>
      </c>
      <c r="AG202" s="243" t="s">
        <v>338</v>
      </c>
      <c r="AH202" s="243" t="s">
        <v>158</v>
      </c>
    </row>
    <row r="203" spans="1:34" ht="15">
      <c r="A203" s="243" t="s">
        <v>62</v>
      </c>
      <c r="B203" s="243" t="s">
        <v>63</v>
      </c>
      <c r="C203" s="243" t="s">
        <v>332</v>
      </c>
      <c r="D203" s="243" t="s">
        <v>352</v>
      </c>
      <c r="E203" s="243" t="s">
        <v>151</v>
      </c>
      <c r="F203" s="243">
        <v>2014</v>
      </c>
      <c r="G203" s="243" t="s">
        <v>334</v>
      </c>
      <c r="H203" s="243" t="s">
        <v>353</v>
      </c>
      <c r="I203" s="243" t="s">
        <v>336</v>
      </c>
      <c r="J203" s="243" t="s">
        <v>349</v>
      </c>
      <c r="K203" s="243"/>
      <c r="L203" s="243">
        <v>0</v>
      </c>
      <c r="M203" s="243">
        <v>0</v>
      </c>
      <c r="N203" s="243">
        <v>0</v>
      </c>
      <c r="O203" s="243">
        <v>0</v>
      </c>
      <c r="P203" s="243">
        <v>0</v>
      </c>
      <c r="Q203" s="243" t="s">
        <v>71</v>
      </c>
      <c r="R203" s="243">
        <v>0</v>
      </c>
      <c r="S203" s="243">
        <v>0</v>
      </c>
      <c r="T203" s="243">
        <v>0</v>
      </c>
      <c r="U203" s="243">
        <v>0</v>
      </c>
      <c r="V203" s="243">
        <v>0</v>
      </c>
      <c r="W203" s="243">
        <v>0</v>
      </c>
      <c r="X203" s="243">
        <v>0</v>
      </c>
      <c r="Y203" s="243">
        <v>0</v>
      </c>
      <c r="Z203" s="243">
        <v>0</v>
      </c>
      <c r="AA203" s="243">
        <v>0</v>
      </c>
      <c r="AB203" s="243">
        <v>0</v>
      </c>
      <c r="AC203" s="243">
        <v>0</v>
      </c>
      <c r="AD203" s="243">
        <v>0</v>
      </c>
      <c r="AE203" s="243" t="s">
        <v>72</v>
      </c>
      <c r="AF203" s="243" t="s">
        <v>73</v>
      </c>
      <c r="AG203" s="243" t="s">
        <v>338</v>
      </c>
      <c r="AH203" s="243" t="s">
        <v>158</v>
      </c>
    </row>
    <row r="204" spans="1:34" ht="15">
      <c r="A204" s="243" t="s">
        <v>62</v>
      </c>
      <c r="B204" s="243" t="s">
        <v>63</v>
      </c>
      <c r="C204" s="243" t="s">
        <v>332</v>
      </c>
      <c r="D204" s="243" t="s">
        <v>432</v>
      </c>
      <c r="E204" s="243" t="s">
        <v>151</v>
      </c>
      <c r="F204" s="243">
        <v>2013</v>
      </c>
      <c r="G204" s="243" t="s">
        <v>334</v>
      </c>
      <c r="H204" s="243" t="s">
        <v>433</v>
      </c>
      <c r="I204" s="243" t="s">
        <v>336</v>
      </c>
      <c r="J204" s="243" t="s">
        <v>349</v>
      </c>
      <c r="K204" s="243"/>
      <c r="L204" s="243">
        <v>0</v>
      </c>
      <c r="M204" s="243">
        <v>0</v>
      </c>
      <c r="N204" s="243">
        <v>15969.79</v>
      </c>
      <c r="O204" s="243">
        <v>0</v>
      </c>
      <c r="P204" s="243">
        <v>-15969.79</v>
      </c>
      <c r="Q204" s="243" t="s">
        <v>71</v>
      </c>
      <c r="R204" s="243">
        <v>0</v>
      </c>
      <c r="S204" s="243">
        <v>0</v>
      </c>
      <c r="T204" s="243">
        <v>0</v>
      </c>
      <c r="U204" s="243">
        <v>0</v>
      </c>
      <c r="V204" s="243">
        <v>0</v>
      </c>
      <c r="W204" s="243">
        <v>0</v>
      </c>
      <c r="X204" s="243">
        <v>0</v>
      </c>
      <c r="Y204" s="243">
        <v>0</v>
      </c>
      <c r="Z204" s="243">
        <v>0</v>
      </c>
      <c r="AA204" s="243">
        <v>0</v>
      </c>
      <c r="AB204" s="243">
        <v>0</v>
      </c>
      <c r="AC204" s="243">
        <v>15969.79</v>
      </c>
      <c r="AD204" s="243">
        <v>0</v>
      </c>
      <c r="AE204" s="243" t="s">
        <v>72</v>
      </c>
      <c r="AF204" s="243" t="s">
        <v>73</v>
      </c>
      <c r="AG204" s="243" t="s">
        <v>338</v>
      </c>
      <c r="AH204" s="243" t="s">
        <v>158</v>
      </c>
    </row>
    <row r="205" spans="1:34" ht="15">
      <c r="A205" s="243" t="s">
        <v>62</v>
      </c>
      <c r="B205" s="243" t="s">
        <v>63</v>
      </c>
      <c r="C205" s="243" t="s">
        <v>332</v>
      </c>
      <c r="D205" s="243" t="s">
        <v>432</v>
      </c>
      <c r="E205" s="243" t="s">
        <v>151</v>
      </c>
      <c r="F205" s="243">
        <v>2014</v>
      </c>
      <c r="G205" s="243" t="s">
        <v>334</v>
      </c>
      <c r="H205" s="243" t="s">
        <v>433</v>
      </c>
      <c r="I205" s="243" t="s">
        <v>336</v>
      </c>
      <c r="J205" s="243" t="s">
        <v>349</v>
      </c>
      <c r="K205" s="243"/>
      <c r="L205" s="243">
        <v>0</v>
      </c>
      <c r="M205" s="243">
        <v>0</v>
      </c>
      <c r="N205" s="243">
        <v>-15969.79</v>
      </c>
      <c r="O205" s="243">
        <v>0</v>
      </c>
      <c r="P205" s="243">
        <v>15969.79</v>
      </c>
      <c r="Q205" s="243" t="s">
        <v>71</v>
      </c>
      <c r="R205" s="243">
        <v>-15969.79</v>
      </c>
      <c r="S205" s="243">
        <v>0</v>
      </c>
      <c r="T205" s="243">
        <v>0</v>
      </c>
      <c r="U205" s="243">
        <v>0</v>
      </c>
      <c r="V205" s="243">
        <v>0</v>
      </c>
      <c r="W205" s="243">
        <v>0</v>
      </c>
      <c r="X205" s="243">
        <v>0</v>
      </c>
      <c r="Y205" s="243">
        <v>0</v>
      </c>
      <c r="Z205" s="243">
        <v>0</v>
      </c>
      <c r="AA205" s="243">
        <v>0</v>
      </c>
      <c r="AB205" s="243">
        <v>0</v>
      </c>
      <c r="AC205" s="243">
        <v>0</v>
      </c>
      <c r="AD205" s="243">
        <v>0</v>
      </c>
      <c r="AE205" s="243" t="s">
        <v>72</v>
      </c>
      <c r="AF205" s="243" t="s">
        <v>73</v>
      </c>
      <c r="AG205" s="243" t="s">
        <v>338</v>
      </c>
      <c r="AH205" s="243" t="s">
        <v>158</v>
      </c>
    </row>
    <row r="206" spans="1:34" ht="15">
      <c r="A206" s="243" t="s">
        <v>62</v>
      </c>
      <c r="B206" s="243" t="s">
        <v>63</v>
      </c>
      <c r="C206" s="243" t="s">
        <v>332</v>
      </c>
      <c r="D206" s="243" t="s">
        <v>419</v>
      </c>
      <c r="E206" s="243" t="s">
        <v>151</v>
      </c>
      <c r="F206" s="243">
        <v>2013</v>
      </c>
      <c r="G206" s="243" t="s">
        <v>334</v>
      </c>
      <c r="H206" s="243" t="s">
        <v>420</v>
      </c>
      <c r="I206" s="243" t="s">
        <v>364</v>
      </c>
      <c r="J206" s="243" t="s">
        <v>421</v>
      </c>
      <c r="K206" s="243"/>
      <c r="L206" s="243">
        <v>0</v>
      </c>
      <c r="M206" s="243">
        <v>0</v>
      </c>
      <c r="N206" s="243">
        <v>0</v>
      </c>
      <c r="O206" s="243">
        <v>0</v>
      </c>
      <c r="P206" s="243">
        <v>0</v>
      </c>
      <c r="Q206" s="243" t="s">
        <v>71</v>
      </c>
      <c r="R206" s="243">
        <v>0</v>
      </c>
      <c r="S206" s="243">
        <v>476.56</v>
      </c>
      <c r="T206" s="243">
        <v>418.1</v>
      </c>
      <c r="U206" s="243">
        <v>894.66</v>
      </c>
      <c r="V206" s="243">
        <v>0</v>
      </c>
      <c r="W206" s="243">
        <v>0</v>
      </c>
      <c r="X206" s="243">
        <v>476.56</v>
      </c>
      <c r="Y206" s="243">
        <v>418.1</v>
      </c>
      <c r="Z206" s="243">
        <v>0</v>
      </c>
      <c r="AA206" s="243">
        <v>-1789.32</v>
      </c>
      <c r="AB206" s="243">
        <v>0</v>
      </c>
      <c r="AC206" s="243">
        <v>-894.66</v>
      </c>
      <c r="AD206" s="243">
        <v>0</v>
      </c>
      <c r="AE206" s="243" t="s">
        <v>72</v>
      </c>
      <c r="AF206" s="243" t="s">
        <v>73</v>
      </c>
      <c r="AG206" s="243" t="s">
        <v>338</v>
      </c>
      <c r="AH206" s="243" t="s">
        <v>158</v>
      </c>
    </row>
    <row r="207" spans="1:34" ht="15">
      <c r="A207" s="243" t="s">
        <v>62</v>
      </c>
      <c r="B207" s="243" t="s">
        <v>63</v>
      </c>
      <c r="C207" s="243" t="s">
        <v>332</v>
      </c>
      <c r="D207" s="243" t="s">
        <v>419</v>
      </c>
      <c r="E207" s="243" t="s">
        <v>151</v>
      </c>
      <c r="F207" s="243">
        <v>2014</v>
      </c>
      <c r="G207" s="243" t="s">
        <v>334</v>
      </c>
      <c r="H207" s="243" t="s">
        <v>420</v>
      </c>
      <c r="I207" s="243" t="s">
        <v>364</v>
      </c>
      <c r="J207" s="243" t="s">
        <v>421</v>
      </c>
      <c r="K207" s="243"/>
      <c r="L207" s="243">
        <v>0</v>
      </c>
      <c r="M207" s="243">
        <v>0</v>
      </c>
      <c r="N207" s="243">
        <v>0</v>
      </c>
      <c r="O207" s="243">
        <v>0</v>
      </c>
      <c r="P207" s="243">
        <v>0</v>
      </c>
      <c r="Q207" s="243" t="s">
        <v>71</v>
      </c>
      <c r="R207" s="243">
        <v>0</v>
      </c>
      <c r="S207" s="243">
        <v>0</v>
      </c>
      <c r="T207" s="243">
        <v>0</v>
      </c>
      <c r="U207" s="243">
        <v>0</v>
      </c>
      <c r="V207" s="243">
        <v>0</v>
      </c>
      <c r="W207" s="243">
        <v>0</v>
      </c>
      <c r="X207" s="243">
        <v>0</v>
      </c>
      <c r="Y207" s="243">
        <v>0</v>
      </c>
      <c r="Z207" s="243">
        <v>0</v>
      </c>
      <c r="AA207" s="243">
        <v>0</v>
      </c>
      <c r="AB207" s="243">
        <v>0</v>
      </c>
      <c r="AC207" s="243">
        <v>0</v>
      </c>
      <c r="AD207" s="243">
        <v>0</v>
      </c>
      <c r="AE207" s="243" t="s">
        <v>72</v>
      </c>
      <c r="AF207" s="243" t="s">
        <v>73</v>
      </c>
      <c r="AG207" s="243" t="s">
        <v>338</v>
      </c>
      <c r="AH207" s="243" t="s">
        <v>158</v>
      </c>
    </row>
    <row r="208" spans="1:34" ht="15">
      <c r="A208" s="243" t="s">
        <v>62</v>
      </c>
      <c r="B208" s="243" t="s">
        <v>63</v>
      </c>
      <c r="C208" s="243" t="s">
        <v>64</v>
      </c>
      <c r="D208" s="243" t="s">
        <v>65</v>
      </c>
      <c r="E208" s="243" t="s">
        <v>66</v>
      </c>
      <c r="F208" s="243">
        <v>2013</v>
      </c>
      <c r="G208" s="243" t="s">
        <v>67</v>
      </c>
      <c r="H208" s="243" t="s">
        <v>68</v>
      </c>
      <c r="I208" s="243" t="s">
        <v>416</v>
      </c>
      <c r="J208" s="243" t="s">
        <v>70</v>
      </c>
      <c r="K208" s="243"/>
      <c r="L208" s="243">
        <v>0</v>
      </c>
      <c r="M208" s="243">
        <v>0</v>
      </c>
      <c r="N208" s="243">
        <v>0</v>
      </c>
      <c r="O208" s="243">
        <v>0</v>
      </c>
      <c r="P208" s="243">
        <v>0</v>
      </c>
      <c r="Q208" s="243" t="s">
        <v>71</v>
      </c>
      <c r="R208" s="243">
        <v>0</v>
      </c>
      <c r="S208" s="243">
        <v>0</v>
      </c>
      <c r="T208" s="243">
        <v>0</v>
      </c>
      <c r="U208" s="243">
        <v>0</v>
      </c>
      <c r="V208" s="243">
        <v>0</v>
      </c>
      <c r="W208" s="243">
        <v>0</v>
      </c>
      <c r="X208" s="243">
        <v>0</v>
      </c>
      <c r="Y208" s="243">
        <v>0</v>
      </c>
      <c r="Z208" s="243">
        <v>0</v>
      </c>
      <c r="AA208" s="243">
        <v>0</v>
      </c>
      <c r="AB208" s="243">
        <v>0</v>
      </c>
      <c r="AC208" s="243">
        <v>0</v>
      </c>
      <c r="AD208" s="243">
        <v>0</v>
      </c>
      <c r="AE208" s="243" t="s">
        <v>72</v>
      </c>
      <c r="AF208" s="243" t="s">
        <v>73</v>
      </c>
      <c r="AG208" s="243" t="s">
        <v>74</v>
      </c>
      <c r="AH208" s="243" t="s">
        <v>75</v>
      </c>
    </row>
    <row r="209" spans="1:34" ht="15">
      <c r="A209" s="243" t="s">
        <v>62</v>
      </c>
      <c r="B209" s="243" t="s">
        <v>63</v>
      </c>
      <c r="C209" s="243" t="s">
        <v>64</v>
      </c>
      <c r="D209" s="243" t="s">
        <v>65</v>
      </c>
      <c r="E209" s="243" t="s">
        <v>66</v>
      </c>
      <c r="F209" s="243">
        <v>2014</v>
      </c>
      <c r="G209" s="243" t="s">
        <v>67</v>
      </c>
      <c r="H209" s="243" t="s">
        <v>68</v>
      </c>
      <c r="I209" s="243" t="s">
        <v>416</v>
      </c>
      <c r="J209" s="243" t="s">
        <v>70</v>
      </c>
      <c r="K209" s="243"/>
      <c r="L209" s="243">
        <v>0</v>
      </c>
      <c r="M209" s="243">
        <v>0</v>
      </c>
      <c r="N209" s="243">
        <v>0</v>
      </c>
      <c r="O209" s="243">
        <v>0</v>
      </c>
      <c r="P209" s="243">
        <v>0</v>
      </c>
      <c r="Q209" s="243" t="s">
        <v>71</v>
      </c>
      <c r="R209" s="243">
        <v>0</v>
      </c>
      <c r="S209" s="243">
        <v>0</v>
      </c>
      <c r="T209" s="243">
        <v>0</v>
      </c>
      <c r="U209" s="243">
        <v>0</v>
      </c>
      <c r="V209" s="243">
        <v>0</v>
      </c>
      <c r="W209" s="243">
        <v>0</v>
      </c>
      <c r="X209" s="243">
        <v>0</v>
      </c>
      <c r="Y209" s="243">
        <v>0</v>
      </c>
      <c r="Z209" s="243">
        <v>0</v>
      </c>
      <c r="AA209" s="243">
        <v>0</v>
      </c>
      <c r="AB209" s="243">
        <v>0</v>
      </c>
      <c r="AC209" s="243">
        <v>0</v>
      </c>
      <c r="AD209" s="243">
        <v>0</v>
      </c>
      <c r="AE209" s="243" t="s">
        <v>72</v>
      </c>
      <c r="AF209" s="243" t="s">
        <v>73</v>
      </c>
      <c r="AG209" s="243" t="s">
        <v>74</v>
      </c>
      <c r="AH209" s="243" t="s">
        <v>75</v>
      </c>
    </row>
    <row r="210" spans="1:34" ht="15">
      <c r="A210" s="243" t="s">
        <v>62</v>
      </c>
      <c r="B210" s="243" t="s">
        <v>63</v>
      </c>
      <c r="C210" s="243" t="s">
        <v>64</v>
      </c>
      <c r="D210" s="243" t="s">
        <v>76</v>
      </c>
      <c r="E210" s="243" t="s">
        <v>66</v>
      </c>
      <c r="F210" s="243">
        <v>2013</v>
      </c>
      <c r="G210" s="243" t="s">
        <v>67</v>
      </c>
      <c r="H210" s="243" t="s">
        <v>77</v>
      </c>
      <c r="I210" s="243" t="s">
        <v>416</v>
      </c>
      <c r="J210" s="243" t="s">
        <v>70</v>
      </c>
      <c r="K210" s="243"/>
      <c r="L210" s="243">
        <v>0</v>
      </c>
      <c r="M210" s="243">
        <v>0</v>
      </c>
      <c r="N210" s="243">
        <v>0</v>
      </c>
      <c r="O210" s="243">
        <v>0</v>
      </c>
      <c r="P210" s="243">
        <v>0</v>
      </c>
      <c r="Q210" s="243" t="s">
        <v>71</v>
      </c>
      <c r="R210" s="243">
        <v>0</v>
      </c>
      <c r="S210" s="243">
        <v>0</v>
      </c>
      <c r="T210" s="243">
        <v>0</v>
      </c>
      <c r="U210" s="243">
        <v>0</v>
      </c>
      <c r="V210" s="243">
        <v>0</v>
      </c>
      <c r="W210" s="243">
        <v>0</v>
      </c>
      <c r="X210" s="243">
        <v>0</v>
      </c>
      <c r="Y210" s="243">
        <v>0</v>
      </c>
      <c r="Z210" s="243">
        <v>0</v>
      </c>
      <c r="AA210" s="243">
        <v>0</v>
      </c>
      <c r="AB210" s="243">
        <v>0</v>
      </c>
      <c r="AC210" s="243">
        <v>0</v>
      </c>
      <c r="AD210" s="243">
        <v>0</v>
      </c>
      <c r="AE210" s="243" t="s">
        <v>72</v>
      </c>
      <c r="AF210" s="243" t="s">
        <v>73</v>
      </c>
      <c r="AG210" s="243" t="s">
        <v>74</v>
      </c>
      <c r="AH210" s="243" t="s">
        <v>75</v>
      </c>
    </row>
    <row r="211" spans="1:34" ht="15">
      <c r="A211" s="243" t="s">
        <v>62</v>
      </c>
      <c r="B211" s="243" t="s">
        <v>63</v>
      </c>
      <c r="C211" s="243" t="s">
        <v>64</v>
      </c>
      <c r="D211" s="243" t="s">
        <v>76</v>
      </c>
      <c r="E211" s="243" t="s">
        <v>66</v>
      </c>
      <c r="F211" s="243">
        <v>2014</v>
      </c>
      <c r="G211" s="243" t="s">
        <v>67</v>
      </c>
      <c r="H211" s="243" t="s">
        <v>77</v>
      </c>
      <c r="I211" s="243" t="s">
        <v>416</v>
      </c>
      <c r="J211" s="243" t="s">
        <v>70</v>
      </c>
      <c r="K211" s="243"/>
      <c r="L211" s="243">
        <v>0</v>
      </c>
      <c r="M211" s="243">
        <v>0</v>
      </c>
      <c r="N211" s="243">
        <v>0</v>
      </c>
      <c r="O211" s="243">
        <v>0</v>
      </c>
      <c r="P211" s="243">
        <v>0</v>
      </c>
      <c r="Q211" s="243" t="s">
        <v>71</v>
      </c>
      <c r="R211" s="243">
        <v>0</v>
      </c>
      <c r="S211" s="243">
        <v>0</v>
      </c>
      <c r="T211" s="243">
        <v>0</v>
      </c>
      <c r="U211" s="243">
        <v>0</v>
      </c>
      <c r="V211" s="243">
        <v>0</v>
      </c>
      <c r="W211" s="243">
        <v>0</v>
      </c>
      <c r="X211" s="243">
        <v>0</v>
      </c>
      <c r="Y211" s="243">
        <v>0</v>
      </c>
      <c r="Z211" s="243">
        <v>0</v>
      </c>
      <c r="AA211" s="243">
        <v>0</v>
      </c>
      <c r="AB211" s="243">
        <v>0</v>
      </c>
      <c r="AC211" s="243">
        <v>0</v>
      </c>
      <c r="AD211" s="243">
        <v>0</v>
      </c>
      <c r="AE211" s="243" t="s">
        <v>72</v>
      </c>
      <c r="AF211" s="243" t="s">
        <v>73</v>
      </c>
      <c r="AG211" s="243" t="s">
        <v>74</v>
      </c>
      <c r="AH211" s="243" t="s">
        <v>75</v>
      </c>
    </row>
    <row r="212" spans="1:34" ht="15">
      <c r="A212" s="243" t="s">
        <v>62</v>
      </c>
      <c r="B212" s="243" t="s">
        <v>63</v>
      </c>
      <c r="C212" s="243" t="s">
        <v>78</v>
      </c>
      <c r="D212" s="243" t="s">
        <v>79</v>
      </c>
      <c r="E212" s="243" t="s">
        <v>66</v>
      </c>
      <c r="F212" s="243">
        <v>2013</v>
      </c>
      <c r="G212" s="243" t="s">
        <v>67</v>
      </c>
      <c r="H212" s="243" t="s">
        <v>80</v>
      </c>
      <c r="I212" s="243" t="s">
        <v>416</v>
      </c>
      <c r="J212" s="243" t="s">
        <v>70</v>
      </c>
      <c r="K212" s="243"/>
      <c r="L212" s="243">
        <v>0</v>
      </c>
      <c r="M212" s="243">
        <v>0</v>
      </c>
      <c r="N212" s="243">
        <v>0</v>
      </c>
      <c r="O212" s="243">
        <v>0</v>
      </c>
      <c r="P212" s="243">
        <v>0</v>
      </c>
      <c r="Q212" s="243" t="s">
        <v>71</v>
      </c>
      <c r="R212" s="243">
        <v>0</v>
      </c>
      <c r="S212" s="243">
        <v>0</v>
      </c>
      <c r="T212" s="243">
        <v>0</v>
      </c>
      <c r="U212" s="243">
        <v>0</v>
      </c>
      <c r="V212" s="243">
        <v>0</v>
      </c>
      <c r="W212" s="243">
        <v>0</v>
      </c>
      <c r="X212" s="243">
        <v>0</v>
      </c>
      <c r="Y212" s="243">
        <v>0</v>
      </c>
      <c r="Z212" s="243">
        <v>0</v>
      </c>
      <c r="AA212" s="243">
        <v>0</v>
      </c>
      <c r="AB212" s="243">
        <v>0</v>
      </c>
      <c r="AC212" s="243">
        <v>0</v>
      </c>
      <c r="AD212" s="243">
        <v>0</v>
      </c>
      <c r="AE212" s="243" t="s">
        <v>72</v>
      </c>
      <c r="AF212" s="243" t="s">
        <v>73</v>
      </c>
      <c r="AG212" s="243" t="s">
        <v>81</v>
      </c>
      <c r="AH212" s="243" t="s">
        <v>75</v>
      </c>
    </row>
    <row r="213" spans="1:34" ht="15">
      <c r="A213" s="243" t="s">
        <v>62</v>
      </c>
      <c r="B213" s="243" t="s">
        <v>63</v>
      </c>
      <c r="C213" s="243" t="s">
        <v>78</v>
      </c>
      <c r="D213" s="243" t="s">
        <v>79</v>
      </c>
      <c r="E213" s="243" t="s">
        <v>66</v>
      </c>
      <c r="F213" s="243">
        <v>2014</v>
      </c>
      <c r="G213" s="243" t="s">
        <v>67</v>
      </c>
      <c r="H213" s="243" t="s">
        <v>80</v>
      </c>
      <c r="I213" s="243" t="s">
        <v>416</v>
      </c>
      <c r="J213" s="243" t="s">
        <v>70</v>
      </c>
      <c r="K213" s="243"/>
      <c r="L213" s="243">
        <v>0</v>
      </c>
      <c r="M213" s="243">
        <v>0</v>
      </c>
      <c r="N213" s="243">
        <v>0</v>
      </c>
      <c r="O213" s="243">
        <v>0</v>
      </c>
      <c r="P213" s="243">
        <v>0</v>
      </c>
      <c r="Q213" s="243" t="s">
        <v>71</v>
      </c>
      <c r="R213" s="243">
        <v>0</v>
      </c>
      <c r="S213" s="243">
        <v>0</v>
      </c>
      <c r="T213" s="243">
        <v>0</v>
      </c>
      <c r="U213" s="243">
        <v>0</v>
      </c>
      <c r="V213" s="243">
        <v>0</v>
      </c>
      <c r="W213" s="243">
        <v>0</v>
      </c>
      <c r="X213" s="243">
        <v>0</v>
      </c>
      <c r="Y213" s="243">
        <v>0</v>
      </c>
      <c r="Z213" s="243">
        <v>0</v>
      </c>
      <c r="AA213" s="243">
        <v>0</v>
      </c>
      <c r="AB213" s="243">
        <v>0</v>
      </c>
      <c r="AC213" s="243">
        <v>0</v>
      </c>
      <c r="AD213" s="243">
        <v>0</v>
      </c>
      <c r="AE213" s="243" t="s">
        <v>72</v>
      </c>
      <c r="AF213" s="243" t="s">
        <v>73</v>
      </c>
      <c r="AG213" s="243" t="s">
        <v>81</v>
      </c>
      <c r="AH213" s="243" t="s">
        <v>75</v>
      </c>
    </row>
    <row r="214" spans="1:34" ht="15">
      <c r="A214" s="243" t="s">
        <v>62</v>
      </c>
      <c r="B214" s="243" t="s">
        <v>63</v>
      </c>
      <c r="C214" s="243" t="s">
        <v>96</v>
      </c>
      <c r="D214" s="243" t="s">
        <v>150</v>
      </c>
      <c r="E214" s="243" t="s">
        <v>151</v>
      </c>
      <c r="F214" s="243">
        <v>2013</v>
      </c>
      <c r="G214" s="243" t="s">
        <v>152</v>
      </c>
      <c r="H214" s="243" t="s">
        <v>153</v>
      </c>
      <c r="I214" s="243" t="s">
        <v>154</v>
      </c>
      <c r="J214" s="243" t="s">
        <v>155</v>
      </c>
      <c r="K214" s="243"/>
      <c r="L214" s="243">
        <v>0</v>
      </c>
      <c r="M214" s="243">
        <v>0</v>
      </c>
      <c r="N214" s="243">
        <v>-151781.48</v>
      </c>
      <c r="O214" s="243">
        <v>0</v>
      </c>
      <c r="P214" s="243">
        <v>151781.48</v>
      </c>
      <c r="Q214" s="243" t="s">
        <v>71</v>
      </c>
      <c r="R214" s="243">
        <v>0</v>
      </c>
      <c r="S214" s="243">
        <v>-7138.74</v>
      </c>
      <c r="T214" s="243">
        <v>-18009.43</v>
      </c>
      <c r="U214" s="243">
        <v>-12104.82</v>
      </c>
      <c r="V214" s="243">
        <v>-16086.69</v>
      </c>
      <c r="W214" s="243">
        <v>-9895.210000000001</v>
      </c>
      <c r="X214" s="243">
        <v>-12038.31</v>
      </c>
      <c r="Y214" s="243">
        <v>-14358.77</v>
      </c>
      <c r="Z214" s="243">
        <v>-12208.28</v>
      </c>
      <c r="AA214" s="243">
        <v>-11528.4</v>
      </c>
      <c r="AB214" s="243">
        <v>-11484.06</v>
      </c>
      <c r="AC214" s="243">
        <v>-26928.77</v>
      </c>
      <c r="AD214" s="243">
        <v>0</v>
      </c>
      <c r="AE214" s="243" t="s">
        <v>72</v>
      </c>
      <c r="AF214" s="243" t="s">
        <v>73</v>
      </c>
      <c r="AG214" s="243" t="s">
        <v>101</v>
      </c>
      <c r="AH214" s="243" t="s">
        <v>158</v>
      </c>
    </row>
    <row r="215" spans="1:34" ht="15">
      <c r="A215" s="243" t="s">
        <v>62</v>
      </c>
      <c r="B215" s="243" t="s">
        <v>63</v>
      </c>
      <c r="C215" s="243" t="s">
        <v>96</v>
      </c>
      <c r="D215" s="243" t="s">
        <v>150</v>
      </c>
      <c r="E215" s="243" t="s">
        <v>151</v>
      </c>
      <c r="F215" s="243">
        <v>2014</v>
      </c>
      <c r="G215" s="243" t="s">
        <v>152</v>
      </c>
      <c r="H215" s="243" t="s">
        <v>153</v>
      </c>
      <c r="I215" s="243" t="s">
        <v>154</v>
      </c>
      <c r="J215" s="243" t="s">
        <v>155</v>
      </c>
      <c r="K215" s="243"/>
      <c r="L215" s="243">
        <v>0</v>
      </c>
      <c r="M215" s="243">
        <v>0</v>
      </c>
      <c r="N215" s="243">
        <v>-65210.3</v>
      </c>
      <c r="O215" s="243">
        <v>0</v>
      </c>
      <c r="P215" s="243">
        <v>65210.3</v>
      </c>
      <c r="Q215" s="243" t="s">
        <v>71</v>
      </c>
      <c r="R215" s="243">
        <v>1093.72</v>
      </c>
      <c r="S215" s="243">
        <v>-14159.09</v>
      </c>
      <c r="T215" s="243">
        <v>-13062.800000000001</v>
      </c>
      <c r="U215" s="243">
        <v>-13529.59</v>
      </c>
      <c r="V215" s="243">
        <v>-11234.14</v>
      </c>
      <c r="W215" s="243">
        <v>-14318.4</v>
      </c>
      <c r="X215" s="243">
        <v>0</v>
      </c>
      <c r="Y215" s="243">
        <v>0</v>
      </c>
      <c r="Z215" s="243">
        <v>0</v>
      </c>
      <c r="AA215" s="243">
        <v>0</v>
      </c>
      <c r="AB215" s="243">
        <v>0</v>
      </c>
      <c r="AC215" s="243">
        <v>0</v>
      </c>
      <c r="AD215" s="243">
        <v>0</v>
      </c>
      <c r="AE215" s="243" t="s">
        <v>72</v>
      </c>
      <c r="AF215" s="243" t="s">
        <v>73</v>
      </c>
      <c r="AG215" s="243" t="s">
        <v>101</v>
      </c>
      <c r="AH215" s="243" t="s">
        <v>158</v>
      </c>
    </row>
    <row r="216" spans="1:34" ht="15">
      <c r="A216" s="243" t="s">
        <v>62</v>
      </c>
      <c r="B216" s="243" t="s">
        <v>63</v>
      </c>
      <c r="C216" s="243" t="s">
        <v>96</v>
      </c>
      <c r="D216" s="243" t="s">
        <v>188</v>
      </c>
      <c r="E216" s="243" t="s">
        <v>151</v>
      </c>
      <c r="F216" s="243">
        <v>2013</v>
      </c>
      <c r="G216" s="243" t="s">
        <v>152</v>
      </c>
      <c r="H216" s="243" t="s">
        <v>189</v>
      </c>
      <c r="I216" s="243" t="s">
        <v>154</v>
      </c>
      <c r="J216" s="243" t="s">
        <v>155</v>
      </c>
      <c r="K216" s="243"/>
      <c r="L216" s="243">
        <v>0</v>
      </c>
      <c r="M216" s="243">
        <v>0</v>
      </c>
      <c r="N216" s="243">
        <v>-1396.71</v>
      </c>
      <c r="O216" s="243">
        <v>0</v>
      </c>
      <c r="P216" s="243">
        <v>1396.71</v>
      </c>
      <c r="Q216" s="243" t="s">
        <v>71</v>
      </c>
      <c r="R216" s="243">
        <v>0</v>
      </c>
      <c r="S216" s="243">
        <v>0</v>
      </c>
      <c r="T216" s="243">
        <v>0</v>
      </c>
      <c r="U216" s="243">
        <v>0</v>
      </c>
      <c r="V216" s="243">
        <v>0</v>
      </c>
      <c r="W216" s="243">
        <v>0</v>
      </c>
      <c r="X216" s="243">
        <v>0</v>
      </c>
      <c r="Y216" s="243">
        <v>0</v>
      </c>
      <c r="Z216" s="243">
        <v>0</v>
      </c>
      <c r="AA216" s="243">
        <v>-1396.71</v>
      </c>
      <c r="AB216" s="243">
        <v>0</v>
      </c>
      <c r="AC216" s="243">
        <v>0</v>
      </c>
      <c r="AD216" s="243">
        <v>0</v>
      </c>
      <c r="AE216" s="243" t="s">
        <v>72</v>
      </c>
      <c r="AF216" s="243" t="s">
        <v>73</v>
      </c>
      <c r="AG216" s="243" t="s">
        <v>101</v>
      </c>
      <c r="AH216" s="243" t="s">
        <v>158</v>
      </c>
    </row>
    <row r="217" spans="1:34" ht="15">
      <c r="A217" s="243" t="s">
        <v>62</v>
      </c>
      <c r="B217" s="243" t="s">
        <v>63</v>
      </c>
      <c r="C217" s="243" t="s">
        <v>96</v>
      </c>
      <c r="D217" s="243" t="s">
        <v>188</v>
      </c>
      <c r="E217" s="243" t="s">
        <v>151</v>
      </c>
      <c r="F217" s="243">
        <v>2014</v>
      </c>
      <c r="G217" s="243" t="s">
        <v>152</v>
      </c>
      <c r="H217" s="243" t="s">
        <v>189</v>
      </c>
      <c r="I217" s="243" t="s">
        <v>154</v>
      </c>
      <c r="J217" s="243" t="s">
        <v>155</v>
      </c>
      <c r="K217" s="243"/>
      <c r="L217" s="243">
        <v>0</v>
      </c>
      <c r="M217" s="243">
        <v>0</v>
      </c>
      <c r="N217" s="243">
        <v>0</v>
      </c>
      <c r="O217" s="243">
        <v>0</v>
      </c>
      <c r="P217" s="243">
        <v>0</v>
      </c>
      <c r="Q217" s="243" t="s">
        <v>71</v>
      </c>
      <c r="R217" s="243">
        <v>0</v>
      </c>
      <c r="S217" s="243">
        <v>0</v>
      </c>
      <c r="T217" s="243">
        <v>0</v>
      </c>
      <c r="U217" s="243">
        <v>0</v>
      </c>
      <c r="V217" s="243">
        <v>0</v>
      </c>
      <c r="W217" s="243">
        <v>0</v>
      </c>
      <c r="X217" s="243">
        <v>0</v>
      </c>
      <c r="Y217" s="243">
        <v>0</v>
      </c>
      <c r="Z217" s="243">
        <v>0</v>
      </c>
      <c r="AA217" s="243">
        <v>0</v>
      </c>
      <c r="AB217" s="243">
        <v>0</v>
      </c>
      <c r="AC217" s="243">
        <v>0</v>
      </c>
      <c r="AD217" s="243">
        <v>0</v>
      </c>
      <c r="AE217" s="243" t="s">
        <v>72</v>
      </c>
      <c r="AF217" s="243" t="s">
        <v>73</v>
      </c>
      <c r="AG217" s="243" t="s">
        <v>101</v>
      </c>
      <c r="AH217" s="243" t="s">
        <v>158</v>
      </c>
    </row>
    <row r="218" spans="1:34" ht="15">
      <c r="A218" s="243" t="s">
        <v>62</v>
      </c>
      <c r="B218" s="243" t="s">
        <v>63</v>
      </c>
      <c r="C218" s="243" t="s">
        <v>96</v>
      </c>
      <c r="D218" s="243" t="s">
        <v>65</v>
      </c>
      <c r="E218" s="243" t="s">
        <v>142</v>
      </c>
      <c r="F218" s="243">
        <v>2013</v>
      </c>
      <c r="G218" s="243" t="s">
        <v>67</v>
      </c>
      <c r="H218" s="243" t="s">
        <v>68</v>
      </c>
      <c r="I218" s="243" t="s">
        <v>416</v>
      </c>
      <c r="J218" s="243" t="s">
        <v>70</v>
      </c>
      <c r="K218" s="243"/>
      <c r="L218" s="243">
        <v>0</v>
      </c>
      <c r="M218" s="243">
        <v>0</v>
      </c>
      <c r="N218" s="243">
        <v>1804.56</v>
      </c>
      <c r="O218" s="243">
        <v>0</v>
      </c>
      <c r="P218" s="243">
        <v>-1804.56</v>
      </c>
      <c r="Q218" s="243" t="s">
        <v>71</v>
      </c>
      <c r="R218" s="243">
        <v>0</v>
      </c>
      <c r="S218" s="243">
        <v>0</v>
      </c>
      <c r="T218" s="243">
        <v>0</v>
      </c>
      <c r="U218" s="243">
        <v>0</v>
      </c>
      <c r="V218" s="243">
        <v>0</v>
      </c>
      <c r="W218" s="243">
        <v>0</v>
      </c>
      <c r="X218" s="243">
        <v>0</v>
      </c>
      <c r="Y218" s="243">
        <v>0</v>
      </c>
      <c r="Z218" s="243">
        <v>0</v>
      </c>
      <c r="AA218" s="243">
        <v>1353.42</v>
      </c>
      <c r="AB218" s="243">
        <v>0</v>
      </c>
      <c r="AC218" s="243">
        <v>451.14</v>
      </c>
      <c r="AD218" s="243">
        <v>0</v>
      </c>
      <c r="AE218" s="243" t="s">
        <v>72</v>
      </c>
      <c r="AF218" s="243" t="s">
        <v>73</v>
      </c>
      <c r="AG218" s="243" t="s">
        <v>101</v>
      </c>
      <c r="AH218" s="243" t="s">
        <v>145</v>
      </c>
    </row>
    <row r="219" spans="1:34" ht="15">
      <c r="A219" s="243" t="s">
        <v>62</v>
      </c>
      <c r="B219" s="243" t="s">
        <v>63</v>
      </c>
      <c r="C219" s="243" t="s">
        <v>96</v>
      </c>
      <c r="D219" s="243" t="s">
        <v>65</v>
      </c>
      <c r="E219" s="243" t="s">
        <v>142</v>
      </c>
      <c r="F219" s="243">
        <v>2014</v>
      </c>
      <c r="G219" s="243" t="s">
        <v>67</v>
      </c>
      <c r="H219" s="243" t="s">
        <v>68</v>
      </c>
      <c r="I219" s="243" t="s">
        <v>416</v>
      </c>
      <c r="J219" s="243" t="s">
        <v>70</v>
      </c>
      <c r="K219" s="243"/>
      <c r="L219" s="243">
        <v>0</v>
      </c>
      <c r="M219" s="243">
        <v>0</v>
      </c>
      <c r="N219" s="243">
        <v>0</v>
      </c>
      <c r="O219" s="243">
        <v>0</v>
      </c>
      <c r="P219" s="243">
        <v>0</v>
      </c>
      <c r="Q219" s="243" t="s">
        <v>71</v>
      </c>
      <c r="R219" s="243">
        <v>0</v>
      </c>
      <c r="S219" s="243">
        <v>0</v>
      </c>
      <c r="T219" s="243">
        <v>0</v>
      </c>
      <c r="U219" s="243">
        <v>0</v>
      </c>
      <c r="V219" s="243">
        <v>0</v>
      </c>
      <c r="W219" s="243">
        <v>0</v>
      </c>
      <c r="X219" s="243">
        <v>0</v>
      </c>
      <c r="Y219" s="243">
        <v>0</v>
      </c>
      <c r="Z219" s="243">
        <v>0</v>
      </c>
      <c r="AA219" s="243">
        <v>0</v>
      </c>
      <c r="AB219" s="243">
        <v>0</v>
      </c>
      <c r="AC219" s="243">
        <v>0</v>
      </c>
      <c r="AD219" s="243">
        <v>0</v>
      </c>
      <c r="AE219" s="243" t="s">
        <v>72</v>
      </c>
      <c r="AF219" s="243" t="s">
        <v>73</v>
      </c>
      <c r="AG219" s="243" t="s">
        <v>101</v>
      </c>
      <c r="AH219" s="243" t="s">
        <v>145</v>
      </c>
    </row>
    <row r="220" spans="1:34" ht="15">
      <c r="A220" s="243" t="s">
        <v>62</v>
      </c>
      <c r="B220" s="243" t="s">
        <v>63</v>
      </c>
      <c r="C220" s="243" t="s">
        <v>96</v>
      </c>
      <c r="D220" s="243" t="s">
        <v>76</v>
      </c>
      <c r="E220" s="243" t="s">
        <v>142</v>
      </c>
      <c r="F220" s="243">
        <v>2013</v>
      </c>
      <c r="G220" s="243" t="s">
        <v>67</v>
      </c>
      <c r="H220" s="243" t="s">
        <v>77</v>
      </c>
      <c r="I220" s="243" t="s">
        <v>416</v>
      </c>
      <c r="J220" s="243" t="s">
        <v>70</v>
      </c>
      <c r="K220" s="243"/>
      <c r="L220" s="243">
        <v>0</v>
      </c>
      <c r="M220" s="243">
        <v>0</v>
      </c>
      <c r="N220" s="243">
        <v>101.68</v>
      </c>
      <c r="O220" s="243">
        <v>0</v>
      </c>
      <c r="P220" s="243">
        <v>-101.68</v>
      </c>
      <c r="Q220" s="243" t="s">
        <v>71</v>
      </c>
      <c r="R220" s="243">
        <v>0</v>
      </c>
      <c r="S220" s="243">
        <v>0</v>
      </c>
      <c r="T220" s="243">
        <v>0</v>
      </c>
      <c r="U220" s="243">
        <v>0</v>
      </c>
      <c r="V220" s="243">
        <v>0</v>
      </c>
      <c r="W220" s="243">
        <v>0</v>
      </c>
      <c r="X220" s="243">
        <v>0</v>
      </c>
      <c r="Y220" s="243">
        <v>0</v>
      </c>
      <c r="Z220" s="243">
        <v>0</v>
      </c>
      <c r="AA220" s="243">
        <v>76.26</v>
      </c>
      <c r="AB220" s="243">
        <v>0</v>
      </c>
      <c r="AC220" s="243">
        <v>25.42</v>
      </c>
      <c r="AD220" s="243">
        <v>0</v>
      </c>
      <c r="AE220" s="243" t="s">
        <v>72</v>
      </c>
      <c r="AF220" s="243" t="s">
        <v>73</v>
      </c>
      <c r="AG220" s="243" t="s">
        <v>101</v>
      </c>
      <c r="AH220" s="243" t="s">
        <v>145</v>
      </c>
    </row>
    <row r="221" spans="1:34" ht="15">
      <c r="A221" s="243" t="s">
        <v>62</v>
      </c>
      <c r="B221" s="243" t="s">
        <v>63</v>
      </c>
      <c r="C221" s="243" t="s">
        <v>96</v>
      </c>
      <c r="D221" s="243" t="s">
        <v>76</v>
      </c>
      <c r="E221" s="243" t="s">
        <v>142</v>
      </c>
      <c r="F221" s="243">
        <v>2014</v>
      </c>
      <c r="G221" s="243" t="s">
        <v>67</v>
      </c>
      <c r="H221" s="243" t="s">
        <v>77</v>
      </c>
      <c r="I221" s="243" t="s">
        <v>416</v>
      </c>
      <c r="J221" s="243" t="s">
        <v>70</v>
      </c>
      <c r="K221" s="243"/>
      <c r="L221" s="243">
        <v>0</v>
      </c>
      <c r="M221" s="243">
        <v>0</v>
      </c>
      <c r="N221" s="243">
        <v>0</v>
      </c>
      <c r="O221" s="243">
        <v>0</v>
      </c>
      <c r="P221" s="243">
        <v>0</v>
      </c>
      <c r="Q221" s="243" t="s">
        <v>71</v>
      </c>
      <c r="R221" s="243">
        <v>0</v>
      </c>
      <c r="S221" s="243">
        <v>0</v>
      </c>
      <c r="T221" s="243">
        <v>0</v>
      </c>
      <c r="U221" s="243">
        <v>0</v>
      </c>
      <c r="V221" s="243">
        <v>0</v>
      </c>
      <c r="W221" s="243">
        <v>0</v>
      </c>
      <c r="X221" s="243">
        <v>0</v>
      </c>
      <c r="Y221" s="243">
        <v>0</v>
      </c>
      <c r="Z221" s="243">
        <v>0</v>
      </c>
      <c r="AA221" s="243">
        <v>0</v>
      </c>
      <c r="AB221" s="243">
        <v>0</v>
      </c>
      <c r="AC221" s="243">
        <v>0</v>
      </c>
      <c r="AD221" s="243">
        <v>0</v>
      </c>
      <c r="AE221" s="243" t="s">
        <v>72</v>
      </c>
      <c r="AF221" s="243" t="s">
        <v>73</v>
      </c>
      <c r="AG221" s="243" t="s">
        <v>101</v>
      </c>
      <c r="AH221" s="243" t="s">
        <v>145</v>
      </c>
    </row>
    <row r="222" spans="1:34" ht="15">
      <c r="A222" s="243" t="s">
        <v>62</v>
      </c>
      <c r="B222" s="243" t="s">
        <v>63</v>
      </c>
      <c r="C222" s="243" t="s">
        <v>96</v>
      </c>
      <c r="D222" s="243" t="s">
        <v>79</v>
      </c>
      <c r="E222" s="243" t="s">
        <v>142</v>
      </c>
      <c r="F222" s="243">
        <v>2013</v>
      </c>
      <c r="G222" s="243" t="s">
        <v>67</v>
      </c>
      <c r="H222" s="243" t="s">
        <v>80</v>
      </c>
      <c r="I222" s="243" t="s">
        <v>416</v>
      </c>
      <c r="J222" s="243" t="s">
        <v>70</v>
      </c>
      <c r="K222" s="243"/>
      <c r="L222" s="243">
        <v>0</v>
      </c>
      <c r="M222" s="243">
        <v>0</v>
      </c>
      <c r="N222" s="243">
        <v>1672.4</v>
      </c>
      <c r="O222" s="243">
        <v>0</v>
      </c>
      <c r="P222" s="243">
        <v>-1672.4</v>
      </c>
      <c r="Q222" s="243" t="s">
        <v>71</v>
      </c>
      <c r="R222" s="243">
        <v>0</v>
      </c>
      <c r="S222" s="243">
        <v>0</v>
      </c>
      <c r="T222" s="243">
        <v>0</v>
      </c>
      <c r="U222" s="243">
        <v>0</v>
      </c>
      <c r="V222" s="243">
        <v>0</v>
      </c>
      <c r="W222" s="243">
        <v>0</v>
      </c>
      <c r="X222" s="243">
        <v>0</v>
      </c>
      <c r="Y222" s="243">
        <v>0</v>
      </c>
      <c r="Z222" s="243">
        <v>0</v>
      </c>
      <c r="AA222" s="243">
        <v>1254.3</v>
      </c>
      <c r="AB222" s="243">
        <v>0</v>
      </c>
      <c r="AC222" s="243">
        <v>418.1</v>
      </c>
      <c r="AD222" s="243">
        <v>0</v>
      </c>
      <c r="AE222" s="243" t="s">
        <v>72</v>
      </c>
      <c r="AF222" s="243" t="s">
        <v>73</v>
      </c>
      <c r="AG222" s="243" t="s">
        <v>101</v>
      </c>
      <c r="AH222" s="243" t="s">
        <v>145</v>
      </c>
    </row>
    <row r="223" spans="1:34" ht="15">
      <c r="A223" s="243" t="s">
        <v>62</v>
      </c>
      <c r="B223" s="243" t="s">
        <v>63</v>
      </c>
      <c r="C223" s="243" t="s">
        <v>96</v>
      </c>
      <c r="D223" s="243" t="s">
        <v>79</v>
      </c>
      <c r="E223" s="243" t="s">
        <v>142</v>
      </c>
      <c r="F223" s="243">
        <v>2014</v>
      </c>
      <c r="G223" s="243" t="s">
        <v>67</v>
      </c>
      <c r="H223" s="243" t="s">
        <v>80</v>
      </c>
      <c r="I223" s="243" t="s">
        <v>416</v>
      </c>
      <c r="J223" s="243" t="s">
        <v>70</v>
      </c>
      <c r="K223" s="243"/>
      <c r="L223" s="243">
        <v>0</v>
      </c>
      <c r="M223" s="243">
        <v>0</v>
      </c>
      <c r="N223" s="243">
        <v>0</v>
      </c>
      <c r="O223" s="243">
        <v>0</v>
      </c>
      <c r="P223" s="243">
        <v>0</v>
      </c>
      <c r="Q223" s="243" t="s">
        <v>71</v>
      </c>
      <c r="R223" s="243">
        <v>0</v>
      </c>
      <c r="S223" s="243">
        <v>0</v>
      </c>
      <c r="T223" s="243">
        <v>0</v>
      </c>
      <c r="U223" s="243">
        <v>0</v>
      </c>
      <c r="V223" s="243">
        <v>0</v>
      </c>
      <c r="W223" s="243">
        <v>0</v>
      </c>
      <c r="X223" s="243">
        <v>0</v>
      </c>
      <c r="Y223" s="243">
        <v>0</v>
      </c>
      <c r="Z223" s="243">
        <v>0</v>
      </c>
      <c r="AA223" s="243">
        <v>0</v>
      </c>
      <c r="AB223" s="243">
        <v>0</v>
      </c>
      <c r="AC223" s="243">
        <v>0</v>
      </c>
      <c r="AD223" s="243">
        <v>0</v>
      </c>
      <c r="AE223" s="243" t="s">
        <v>72</v>
      </c>
      <c r="AF223" s="243" t="s">
        <v>73</v>
      </c>
      <c r="AG223" s="243" t="s">
        <v>101</v>
      </c>
      <c r="AH223" s="243" t="s">
        <v>145</v>
      </c>
    </row>
    <row r="224" spans="1:34" ht="15">
      <c r="A224" s="243" t="s">
        <v>62</v>
      </c>
      <c r="B224" s="243" t="s">
        <v>312</v>
      </c>
      <c r="C224" s="243" t="s">
        <v>332</v>
      </c>
      <c r="D224" s="243" t="s">
        <v>419</v>
      </c>
      <c r="E224" s="243" t="s">
        <v>151</v>
      </c>
      <c r="F224" s="243">
        <v>2013</v>
      </c>
      <c r="G224" s="243" t="s">
        <v>334</v>
      </c>
      <c r="H224" s="243" t="s">
        <v>420</v>
      </c>
      <c r="I224" s="243" t="s">
        <v>364</v>
      </c>
      <c r="J224" s="243" t="s">
        <v>421</v>
      </c>
      <c r="K224" s="243"/>
      <c r="L224" s="243">
        <v>0</v>
      </c>
      <c r="M224" s="243">
        <v>0</v>
      </c>
      <c r="N224" s="243">
        <v>-58712.630000000005</v>
      </c>
      <c r="O224" s="243">
        <v>3551.62</v>
      </c>
      <c r="P224" s="243">
        <v>55161.01</v>
      </c>
      <c r="Q224" s="243" t="s">
        <v>71</v>
      </c>
      <c r="R224" s="243">
        <v>29852.53</v>
      </c>
      <c r="S224" s="243">
        <v>29192.33</v>
      </c>
      <c r="T224" s="243">
        <v>35362.07</v>
      </c>
      <c r="U224" s="243">
        <v>29317.73</v>
      </c>
      <c r="V224" s="243">
        <v>47499.07</v>
      </c>
      <c r="W224" s="243">
        <v>103184.36</v>
      </c>
      <c r="X224" s="243">
        <v>80236.78</v>
      </c>
      <c r="Y224" s="243">
        <v>24872.54</v>
      </c>
      <c r="Z224" s="243">
        <v>322413.22000000003</v>
      </c>
      <c r="AA224" s="243">
        <v>-493077.99</v>
      </c>
      <c r="AB224" s="243">
        <v>27738.43</v>
      </c>
      <c r="AC224" s="243">
        <v>-236591.07</v>
      </c>
      <c r="AD224" s="243">
        <v>-58712.630000000005</v>
      </c>
      <c r="AE224" s="243" t="s">
        <v>72</v>
      </c>
      <c r="AF224" s="243" t="s">
        <v>434</v>
      </c>
      <c r="AG224" s="243" t="s">
        <v>338</v>
      </c>
      <c r="AH224" s="243" t="s">
        <v>158</v>
      </c>
    </row>
    <row r="225" spans="1:34" ht="15">
      <c r="A225" s="243" t="s">
        <v>62</v>
      </c>
      <c r="B225" s="243" t="s">
        <v>312</v>
      </c>
      <c r="C225" s="243" t="s">
        <v>332</v>
      </c>
      <c r="D225" s="243" t="s">
        <v>419</v>
      </c>
      <c r="E225" s="243" t="s">
        <v>151</v>
      </c>
      <c r="F225" s="243">
        <v>2014</v>
      </c>
      <c r="G225" s="243" t="s">
        <v>334</v>
      </c>
      <c r="H225" s="243" t="s">
        <v>420</v>
      </c>
      <c r="I225" s="243" t="s">
        <v>364</v>
      </c>
      <c r="J225" s="243" t="s">
        <v>421</v>
      </c>
      <c r="K225" s="243"/>
      <c r="L225" s="243">
        <v>0</v>
      </c>
      <c r="M225" s="243">
        <v>0</v>
      </c>
      <c r="N225" s="243">
        <v>414948.95</v>
      </c>
      <c r="O225" s="243">
        <v>20753.4</v>
      </c>
      <c r="P225" s="243">
        <v>-435702.35000000003</v>
      </c>
      <c r="Q225" s="243" t="s">
        <v>71</v>
      </c>
      <c r="R225" s="243">
        <v>41374.73</v>
      </c>
      <c r="S225" s="243">
        <v>124159.07</v>
      </c>
      <c r="T225" s="243">
        <v>57438.090000000004</v>
      </c>
      <c r="U225" s="243">
        <v>73602.11</v>
      </c>
      <c r="V225" s="243">
        <v>61076.93</v>
      </c>
      <c r="W225" s="243">
        <v>57883.020000000004</v>
      </c>
      <c r="X225" s="243">
        <v>-585</v>
      </c>
      <c r="Y225" s="243">
        <v>0</v>
      </c>
      <c r="Z225" s="243">
        <v>0</v>
      </c>
      <c r="AA225" s="243">
        <v>0</v>
      </c>
      <c r="AB225" s="243">
        <v>0</v>
      </c>
      <c r="AC225" s="243">
        <v>0</v>
      </c>
      <c r="AD225" s="243">
        <v>0</v>
      </c>
      <c r="AE225" s="243" t="s">
        <v>72</v>
      </c>
      <c r="AF225" s="243" t="s">
        <v>434</v>
      </c>
      <c r="AG225" s="243" t="s">
        <v>338</v>
      </c>
      <c r="AH225" s="243" t="s">
        <v>158</v>
      </c>
    </row>
    <row r="226" spans="1:34" ht="15">
      <c r="A226" s="243" t="s">
        <v>62</v>
      </c>
      <c r="B226" s="243" t="s">
        <v>312</v>
      </c>
      <c r="C226" s="243" t="s">
        <v>96</v>
      </c>
      <c r="D226" s="243" t="s">
        <v>97</v>
      </c>
      <c r="E226" s="243" t="s">
        <v>142</v>
      </c>
      <c r="F226" s="243">
        <v>2013</v>
      </c>
      <c r="G226" s="243" t="s">
        <v>67</v>
      </c>
      <c r="H226" s="243" t="s">
        <v>98</v>
      </c>
      <c r="I226" s="243" t="s">
        <v>416</v>
      </c>
      <c r="J226" s="243" t="s">
        <v>99</v>
      </c>
      <c r="K226" s="243" t="s">
        <v>100</v>
      </c>
      <c r="L226" s="243">
        <v>0</v>
      </c>
      <c r="M226" s="243">
        <v>0</v>
      </c>
      <c r="N226" s="243">
        <v>258776.29</v>
      </c>
      <c r="O226" s="243">
        <v>0</v>
      </c>
      <c r="P226" s="243">
        <v>-258776.29</v>
      </c>
      <c r="Q226" s="243" t="s">
        <v>71</v>
      </c>
      <c r="R226" s="243">
        <v>0</v>
      </c>
      <c r="S226" s="243">
        <v>0</v>
      </c>
      <c r="T226" s="243">
        <v>0</v>
      </c>
      <c r="U226" s="243">
        <v>0</v>
      </c>
      <c r="V226" s="243">
        <v>0</v>
      </c>
      <c r="W226" s="243">
        <v>0</v>
      </c>
      <c r="X226" s="243">
        <v>0</v>
      </c>
      <c r="Y226" s="243">
        <v>0</v>
      </c>
      <c r="Z226" s="243">
        <v>0</v>
      </c>
      <c r="AA226" s="243">
        <v>179143.77</v>
      </c>
      <c r="AB226" s="243">
        <v>0</v>
      </c>
      <c r="AC226" s="243">
        <v>68445.6</v>
      </c>
      <c r="AD226" s="243">
        <v>11186.92</v>
      </c>
      <c r="AE226" s="243" t="s">
        <v>72</v>
      </c>
      <c r="AF226" s="243" t="s">
        <v>434</v>
      </c>
      <c r="AG226" s="243" t="s">
        <v>101</v>
      </c>
      <c r="AH226" s="243" t="s">
        <v>145</v>
      </c>
    </row>
    <row r="227" spans="1:34" ht="15">
      <c r="A227" s="243" t="s">
        <v>62</v>
      </c>
      <c r="B227" s="243" t="s">
        <v>312</v>
      </c>
      <c r="C227" s="243" t="s">
        <v>96</v>
      </c>
      <c r="D227" s="243" t="s">
        <v>97</v>
      </c>
      <c r="E227" s="243" t="s">
        <v>142</v>
      </c>
      <c r="F227" s="243">
        <v>2014</v>
      </c>
      <c r="G227" s="243" t="s">
        <v>67</v>
      </c>
      <c r="H227" s="243" t="s">
        <v>98</v>
      </c>
      <c r="I227" s="243" t="s">
        <v>416</v>
      </c>
      <c r="J227" s="243" t="s">
        <v>99</v>
      </c>
      <c r="K227" s="243" t="s">
        <v>100</v>
      </c>
      <c r="L227" s="243">
        <v>0</v>
      </c>
      <c r="M227" s="243">
        <v>0</v>
      </c>
      <c r="N227" s="243">
        <v>0</v>
      </c>
      <c r="O227" s="243">
        <v>0</v>
      </c>
      <c r="P227" s="243">
        <v>0</v>
      </c>
      <c r="Q227" s="243" t="s">
        <v>71</v>
      </c>
      <c r="R227" s="243">
        <v>0</v>
      </c>
      <c r="S227" s="243">
        <v>0</v>
      </c>
      <c r="T227" s="243">
        <v>0</v>
      </c>
      <c r="U227" s="243">
        <v>0</v>
      </c>
      <c r="V227" s="243">
        <v>0</v>
      </c>
      <c r="W227" s="243">
        <v>0</v>
      </c>
      <c r="X227" s="243">
        <v>0</v>
      </c>
      <c r="Y227" s="243">
        <v>0</v>
      </c>
      <c r="Z227" s="243">
        <v>0</v>
      </c>
      <c r="AA227" s="243">
        <v>0</v>
      </c>
      <c r="AB227" s="243">
        <v>0</v>
      </c>
      <c r="AC227" s="243">
        <v>0</v>
      </c>
      <c r="AD227" s="243">
        <v>0</v>
      </c>
      <c r="AE227" s="243" t="s">
        <v>72</v>
      </c>
      <c r="AF227" s="243" t="s">
        <v>434</v>
      </c>
      <c r="AG227" s="243" t="s">
        <v>101</v>
      </c>
      <c r="AH227" s="243" t="s">
        <v>145</v>
      </c>
    </row>
    <row r="228" spans="1:34" ht="15">
      <c r="A228" s="243" t="s">
        <v>62</v>
      </c>
      <c r="B228" s="243" t="s">
        <v>312</v>
      </c>
      <c r="C228" s="243" t="s">
        <v>96</v>
      </c>
      <c r="D228" s="243" t="s">
        <v>102</v>
      </c>
      <c r="E228" s="243" t="s">
        <v>142</v>
      </c>
      <c r="F228" s="243">
        <v>2013</v>
      </c>
      <c r="G228" s="243" t="s">
        <v>67</v>
      </c>
      <c r="H228" s="243" t="s">
        <v>103</v>
      </c>
      <c r="I228" s="243" t="s">
        <v>416</v>
      </c>
      <c r="J228" s="243" t="s">
        <v>99</v>
      </c>
      <c r="K228" s="243" t="s">
        <v>104</v>
      </c>
      <c r="L228" s="243">
        <v>0</v>
      </c>
      <c r="M228" s="243">
        <v>0</v>
      </c>
      <c r="N228" s="243">
        <v>31493.11</v>
      </c>
      <c r="O228" s="243">
        <v>0</v>
      </c>
      <c r="P228" s="243">
        <v>-31493.11</v>
      </c>
      <c r="Q228" s="243" t="s">
        <v>71</v>
      </c>
      <c r="R228" s="243">
        <v>0</v>
      </c>
      <c r="S228" s="243">
        <v>0</v>
      </c>
      <c r="T228" s="243">
        <v>0</v>
      </c>
      <c r="U228" s="243">
        <v>0</v>
      </c>
      <c r="V228" s="243">
        <v>0</v>
      </c>
      <c r="W228" s="243">
        <v>0</v>
      </c>
      <c r="X228" s="243">
        <v>0</v>
      </c>
      <c r="Y228" s="243">
        <v>0</v>
      </c>
      <c r="Z228" s="243">
        <v>0</v>
      </c>
      <c r="AA228" s="243">
        <v>23675.11</v>
      </c>
      <c r="AB228" s="243">
        <v>0</v>
      </c>
      <c r="AC228" s="243">
        <v>7818</v>
      </c>
      <c r="AD228" s="243">
        <v>0</v>
      </c>
      <c r="AE228" s="243" t="s">
        <v>72</v>
      </c>
      <c r="AF228" s="243" t="s">
        <v>434</v>
      </c>
      <c r="AG228" s="243" t="s">
        <v>101</v>
      </c>
      <c r="AH228" s="243" t="s">
        <v>145</v>
      </c>
    </row>
    <row r="229" spans="1:34" ht="15">
      <c r="A229" s="243" t="s">
        <v>62</v>
      </c>
      <c r="B229" s="243" t="s">
        <v>312</v>
      </c>
      <c r="C229" s="243" t="s">
        <v>96</v>
      </c>
      <c r="D229" s="243" t="s">
        <v>102</v>
      </c>
      <c r="E229" s="243" t="s">
        <v>142</v>
      </c>
      <c r="F229" s="243">
        <v>2014</v>
      </c>
      <c r="G229" s="243" t="s">
        <v>67</v>
      </c>
      <c r="H229" s="243" t="s">
        <v>103</v>
      </c>
      <c r="I229" s="243" t="s">
        <v>416</v>
      </c>
      <c r="J229" s="243" t="s">
        <v>99</v>
      </c>
      <c r="K229" s="243" t="s">
        <v>104</v>
      </c>
      <c r="L229" s="243">
        <v>0</v>
      </c>
      <c r="M229" s="243">
        <v>0</v>
      </c>
      <c r="N229" s="243">
        <v>0</v>
      </c>
      <c r="O229" s="243">
        <v>0</v>
      </c>
      <c r="P229" s="243">
        <v>0</v>
      </c>
      <c r="Q229" s="243" t="s">
        <v>71</v>
      </c>
      <c r="R229" s="243">
        <v>0</v>
      </c>
      <c r="S229" s="243">
        <v>0</v>
      </c>
      <c r="T229" s="243">
        <v>0</v>
      </c>
      <c r="U229" s="243">
        <v>0</v>
      </c>
      <c r="V229" s="243">
        <v>0</v>
      </c>
      <c r="W229" s="243">
        <v>0</v>
      </c>
      <c r="X229" s="243">
        <v>0</v>
      </c>
      <c r="Y229" s="243">
        <v>0</v>
      </c>
      <c r="Z229" s="243">
        <v>0</v>
      </c>
      <c r="AA229" s="243">
        <v>0</v>
      </c>
      <c r="AB229" s="243">
        <v>0</v>
      </c>
      <c r="AC229" s="243">
        <v>0</v>
      </c>
      <c r="AD229" s="243">
        <v>0</v>
      </c>
      <c r="AE229" s="243" t="s">
        <v>72</v>
      </c>
      <c r="AF229" s="243" t="s">
        <v>434</v>
      </c>
      <c r="AG229" s="243" t="s">
        <v>101</v>
      </c>
      <c r="AH229" s="243" t="s">
        <v>145</v>
      </c>
    </row>
    <row r="230" spans="1:34" ht="15">
      <c r="A230" s="243" t="s">
        <v>62</v>
      </c>
      <c r="B230" s="243" t="s">
        <v>312</v>
      </c>
      <c r="C230" s="243" t="s">
        <v>96</v>
      </c>
      <c r="D230" s="243" t="s">
        <v>105</v>
      </c>
      <c r="E230" s="243" t="s">
        <v>142</v>
      </c>
      <c r="F230" s="243">
        <v>2013</v>
      </c>
      <c r="G230" s="243" t="s">
        <v>67</v>
      </c>
      <c r="H230" s="243" t="s">
        <v>106</v>
      </c>
      <c r="I230" s="243" t="s">
        <v>416</v>
      </c>
      <c r="J230" s="243" t="s">
        <v>99</v>
      </c>
      <c r="K230" s="243" t="s">
        <v>104</v>
      </c>
      <c r="L230" s="243">
        <v>0</v>
      </c>
      <c r="M230" s="243">
        <v>0</v>
      </c>
      <c r="N230" s="243">
        <v>17349.170000000002</v>
      </c>
      <c r="O230" s="243">
        <v>0</v>
      </c>
      <c r="P230" s="243">
        <v>-17349.170000000002</v>
      </c>
      <c r="Q230" s="243" t="s">
        <v>71</v>
      </c>
      <c r="R230" s="243">
        <v>0</v>
      </c>
      <c r="S230" s="243">
        <v>0</v>
      </c>
      <c r="T230" s="243">
        <v>0</v>
      </c>
      <c r="U230" s="243">
        <v>0</v>
      </c>
      <c r="V230" s="243">
        <v>0</v>
      </c>
      <c r="W230" s="243">
        <v>0</v>
      </c>
      <c r="X230" s="243">
        <v>0</v>
      </c>
      <c r="Y230" s="243">
        <v>0</v>
      </c>
      <c r="Z230" s="243">
        <v>0</v>
      </c>
      <c r="AA230" s="243">
        <v>13424.43</v>
      </c>
      <c r="AB230" s="243">
        <v>0</v>
      </c>
      <c r="AC230" s="243">
        <v>3284.9900000000002</v>
      </c>
      <c r="AD230" s="243">
        <v>639.75</v>
      </c>
      <c r="AE230" s="243" t="s">
        <v>72</v>
      </c>
      <c r="AF230" s="243" t="s">
        <v>434</v>
      </c>
      <c r="AG230" s="243" t="s">
        <v>101</v>
      </c>
      <c r="AH230" s="243" t="s">
        <v>145</v>
      </c>
    </row>
    <row r="231" spans="1:34" ht="15">
      <c r="A231" s="243" t="s">
        <v>62</v>
      </c>
      <c r="B231" s="243" t="s">
        <v>312</v>
      </c>
      <c r="C231" s="243" t="s">
        <v>96</v>
      </c>
      <c r="D231" s="243" t="s">
        <v>105</v>
      </c>
      <c r="E231" s="243" t="s">
        <v>142</v>
      </c>
      <c r="F231" s="243">
        <v>2014</v>
      </c>
      <c r="G231" s="243" t="s">
        <v>67</v>
      </c>
      <c r="H231" s="243" t="s">
        <v>106</v>
      </c>
      <c r="I231" s="243" t="s">
        <v>416</v>
      </c>
      <c r="J231" s="243" t="s">
        <v>99</v>
      </c>
      <c r="K231" s="243" t="s">
        <v>104</v>
      </c>
      <c r="L231" s="243">
        <v>0</v>
      </c>
      <c r="M231" s="243">
        <v>0</v>
      </c>
      <c r="N231" s="243">
        <v>0</v>
      </c>
      <c r="O231" s="243">
        <v>0</v>
      </c>
      <c r="P231" s="243">
        <v>0</v>
      </c>
      <c r="Q231" s="243" t="s">
        <v>71</v>
      </c>
      <c r="R231" s="243">
        <v>0</v>
      </c>
      <c r="S231" s="243">
        <v>0</v>
      </c>
      <c r="T231" s="243">
        <v>0</v>
      </c>
      <c r="U231" s="243">
        <v>0</v>
      </c>
      <c r="V231" s="243">
        <v>0</v>
      </c>
      <c r="W231" s="243">
        <v>0</v>
      </c>
      <c r="X231" s="243">
        <v>0</v>
      </c>
      <c r="Y231" s="243">
        <v>0</v>
      </c>
      <c r="Z231" s="243">
        <v>0</v>
      </c>
      <c r="AA231" s="243">
        <v>0</v>
      </c>
      <c r="AB231" s="243">
        <v>0</v>
      </c>
      <c r="AC231" s="243">
        <v>0</v>
      </c>
      <c r="AD231" s="243">
        <v>0</v>
      </c>
      <c r="AE231" s="243" t="s">
        <v>72</v>
      </c>
      <c r="AF231" s="243" t="s">
        <v>434</v>
      </c>
      <c r="AG231" s="243" t="s">
        <v>101</v>
      </c>
      <c r="AH231" s="243" t="s">
        <v>145</v>
      </c>
    </row>
    <row r="232" spans="1:34" ht="15">
      <c r="A232" s="243" t="s">
        <v>62</v>
      </c>
      <c r="B232" s="243" t="s">
        <v>312</v>
      </c>
      <c r="C232" s="243" t="s">
        <v>96</v>
      </c>
      <c r="D232" s="243" t="s">
        <v>107</v>
      </c>
      <c r="E232" s="243" t="s">
        <v>142</v>
      </c>
      <c r="F232" s="243">
        <v>2013</v>
      </c>
      <c r="G232" s="243" t="s">
        <v>67</v>
      </c>
      <c r="H232" s="243" t="s">
        <v>108</v>
      </c>
      <c r="I232" s="243" t="s">
        <v>416</v>
      </c>
      <c r="J232" s="243" t="s">
        <v>99</v>
      </c>
      <c r="K232" s="243" t="s">
        <v>104</v>
      </c>
      <c r="L232" s="243">
        <v>0</v>
      </c>
      <c r="M232" s="243">
        <v>0</v>
      </c>
      <c r="N232" s="243">
        <v>21437.350000000002</v>
      </c>
      <c r="O232" s="243">
        <v>0</v>
      </c>
      <c r="P232" s="243">
        <v>-21437.350000000002</v>
      </c>
      <c r="Q232" s="243" t="s">
        <v>71</v>
      </c>
      <c r="R232" s="243">
        <v>0</v>
      </c>
      <c r="S232" s="243">
        <v>0</v>
      </c>
      <c r="T232" s="243">
        <v>0</v>
      </c>
      <c r="U232" s="243">
        <v>0</v>
      </c>
      <c r="V232" s="243">
        <v>0</v>
      </c>
      <c r="W232" s="243">
        <v>0</v>
      </c>
      <c r="X232" s="243">
        <v>0</v>
      </c>
      <c r="Y232" s="243">
        <v>0</v>
      </c>
      <c r="Z232" s="243">
        <v>0</v>
      </c>
      <c r="AA232" s="243">
        <v>14259.41</v>
      </c>
      <c r="AB232" s="243">
        <v>0</v>
      </c>
      <c r="AC232" s="243">
        <v>6304.16</v>
      </c>
      <c r="AD232" s="243">
        <v>873.78</v>
      </c>
      <c r="AE232" s="243" t="s">
        <v>72</v>
      </c>
      <c r="AF232" s="243" t="s">
        <v>434</v>
      </c>
      <c r="AG232" s="243" t="s">
        <v>101</v>
      </c>
      <c r="AH232" s="243" t="s">
        <v>145</v>
      </c>
    </row>
    <row r="233" spans="1:34" ht="15">
      <c r="A233" s="243" t="s">
        <v>62</v>
      </c>
      <c r="B233" s="243" t="s">
        <v>312</v>
      </c>
      <c r="C233" s="243" t="s">
        <v>96</v>
      </c>
      <c r="D233" s="243" t="s">
        <v>107</v>
      </c>
      <c r="E233" s="243" t="s">
        <v>142</v>
      </c>
      <c r="F233" s="243">
        <v>2014</v>
      </c>
      <c r="G233" s="243" t="s">
        <v>67</v>
      </c>
      <c r="H233" s="243" t="s">
        <v>108</v>
      </c>
      <c r="I233" s="243" t="s">
        <v>416</v>
      </c>
      <c r="J233" s="243" t="s">
        <v>99</v>
      </c>
      <c r="K233" s="243" t="s">
        <v>104</v>
      </c>
      <c r="L233" s="243">
        <v>0</v>
      </c>
      <c r="M233" s="243">
        <v>0</v>
      </c>
      <c r="N233" s="243">
        <v>0</v>
      </c>
      <c r="O233" s="243">
        <v>0</v>
      </c>
      <c r="P233" s="243">
        <v>0</v>
      </c>
      <c r="Q233" s="243" t="s">
        <v>71</v>
      </c>
      <c r="R233" s="243">
        <v>0</v>
      </c>
      <c r="S233" s="243">
        <v>0</v>
      </c>
      <c r="T233" s="243">
        <v>0</v>
      </c>
      <c r="U233" s="243">
        <v>0</v>
      </c>
      <c r="V233" s="243">
        <v>0</v>
      </c>
      <c r="W233" s="243">
        <v>0</v>
      </c>
      <c r="X233" s="243">
        <v>0</v>
      </c>
      <c r="Y233" s="243">
        <v>0</v>
      </c>
      <c r="Z233" s="243">
        <v>0</v>
      </c>
      <c r="AA233" s="243">
        <v>0</v>
      </c>
      <c r="AB233" s="243">
        <v>0</v>
      </c>
      <c r="AC233" s="243">
        <v>0</v>
      </c>
      <c r="AD233" s="243">
        <v>0</v>
      </c>
      <c r="AE233" s="243" t="s">
        <v>72</v>
      </c>
      <c r="AF233" s="243" t="s">
        <v>434</v>
      </c>
      <c r="AG233" s="243" t="s">
        <v>101</v>
      </c>
      <c r="AH233" s="243" t="s">
        <v>145</v>
      </c>
    </row>
    <row r="234" spans="1:34" ht="15">
      <c r="A234" s="243" t="s">
        <v>62</v>
      </c>
      <c r="B234" s="243" t="s">
        <v>312</v>
      </c>
      <c r="C234" s="243" t="s">
        <v>96</v>
      </c>
      <c r="D234" s="243" t="s">
        <v>435</v>
      </c>
      <c r="E234" s="243" t="s">
        <v>142</v>
      </c>
      <c r="F234" s="243">
        <v>2013</v>
      </c>
      <c r="G234" s="243" t="s">
        <v>67</v>
      </c>
      <c r="H234" s="243" t="s">
        <v>436</v>
      </c>
      <c r="I234" s="243" t="s">
        <v>416</v>
      </c>
      <c r="J234" s="243" t="s">
        <v>99</v>
      </c>
      <c r="K234" s="243" t="s">
        <v>104</v>
      </c>
      <c r="L234" s="243">
        <v>0</v>
      </c>
      <c r="M234" s="243">
        <v>0</v>
      </c>
      <c r="N234" s="243">
        <v>318.04</v>
      </c>
      <c r="O234" s="243">
        <v>0</v>
      </c>
      <c r="P234" s="243">
        <v>-318.04</v>
      </c>
      <c r="Q234" s="243" t="s">
        <v>71</v>
      </c>
      <c r="R234" s="243">
        <v>0</v>
      </c>
      <c r="S234" s="243">
        <v>0</v>
      </c>
      <c r="T234" s="243">
        <v>0</v>
      </c>
      <c r="U234" s="243">
        <v>0</v>
      </c>
      <c r="V234" s="243">
        <v>0</v>
      </c>
      <c r="W234" s="243">
        <v>0</v>
      </c>
      <c r="X234" s="243">
        <v>0</v>
      </c>
      <c r="Y234" s="243">
        <v>0</v>
      </c>
      <c r="Z234" s="243">
        <v>0</v>
      </c>
      <c r="AA234" s="243">
        <v>97.5</v>
      </c>
      <c r="AB234" s="243">
        <v>0</v>
      </c>
      <c r="AC234" s="243">
        <v>220.54</v>
      </c>
      <c r="AD234" s="243">
        <v>0</v>
      </c>
      <c r="AE234" s="243" t="s">
        <v>72</v>
      </c>
      <c r="AF234" s="243" t="s">
        <v>434</v>
      </c>
      <c r="AG234" s="243" t="s">
        <v>101</v>
      </c>
      <c r="AH234" s="243" t="s">
        <v>145</v>
      </c>
    </row>
    <row r="235" spans="1:34" ht="15">
      <c r="A235" s="243" t="s">
        <v>62</v>
      </c>
      <c r="B235" s="243" t="s">
        <v>312</v>
      </c>
      <c r="C235" s="243" t="s">
        <v>96</v>
      </c>
      <c r="D235" s="243" t="s">
        <v>435</v>
      </c>
      <c r="E235" s="243" t="s">
        <v>142</v>
      </c>
      <c r="F235" s="243">
        <v>2014</v>
      </c>
      <c r="G235" s="243" t="s">
        <v>67</v>
      </c>
      <c r="H235" s="243" t="s">
        <v>436</v>
      </c>
      <c r="I235" s="243" t="s">
        <v>416</v>
      </c>
      <c r="J235" s="243" t="s">
        <v>99</v>
      </c>
      <c r="K235" s="243" t="s">
        <v>104</v>
      </c>
      <c r="L235" s="243">
        <v>0</v>
      </c>
      <c r="M235" s="243">
        <v>0</v>
      </c>
      <c r="N235" s="243">
        <v>0</v>
      </c>
      <c r="O235" s="243">
        <v>0</v>
      </c>
      <c r="P235" s="243">
        <v>0</v>
      </c>
      <c r="Q235" s="243" t="s">
        <v>71</v>
      </c>
      <c r="R235" s="243">
        <v>0</v>
      </c>
      <c r="S235" s="243">
        <v>0</v>
      </c>
      <c r="T235" s="243">
        <v>0</v>
      </c>
      <c r="U235" s="243">
        <v>0</v>
      </c>
      <c r="V235" s="243">
        <v>0</v>
      </c>
      <c r="W235" s="243">
        <v>0</v>
      </c>
      <c r="X235" s="243">
        <v>0</v>
      </c>
      <c r="Y235" s="243">
        <v>0</v>
      </c>
      <c r="Z235" s="243">
        <v>0</v>
      </c>
      <c r="AA235" s="243">
        <v>0</v>
      </c>
      <c r="AB235" s="243">
        <v>0</v>
      </c>
      <c r="AC235" s="243">
        <v>0</v>
      </c>
      <c r="AD235" s="243">
        <v>0</v>
      </c>
      <c r="AE235" s="243" t="s">
        <v>72</v>
      </c>
      <c r="AF235" s="243" t="s">
        <v>434</v>
      </c>
      <c r="AG235" s="243" t="s">
        <v>101</v>
      </c>
      <c r="AH235" s="243" t="s">
        <v>145</v>
      </c>
    </row>
    <row r="236" spans="1:34" ht="15">
      <c r="A236" s="243" t="s">
        <v>62</v>
      </c>
      <c r="B236" s="243" t="s">
        <v>312</v>
      </c>
      <c r="C236" s="243" t="s">
        <v>96</v>
      </c>
      <c r="D236" s="243" t="s">
        <v>437</v>
      </c>
      <c r="E236" s="243" t="s">
        <v>142</v>
      </c>
      <c r="F236" s="243">
        <v>2013</v>
      </c>
      <c r="G236" s="243" t="s">
        <v>67</v>
      </c>
      <c r="H236" s="243" t="s">
        <v>438</v>
      </c>
      <c r="I236" s="243" t="s">
        <v>416</v>
      </c>
      <c r="J236" s="243" t="s">
        <v>111</v>
      </c>
      <c r="K236" s="243"/>
      <c r="L236" s="243">
        <v>0</v>
      </c>
      <c r="M236" s="243">
        <v>0</v>
      </c>
      <c r="N236" s="243">
        <v>78.08</v>
      </c>
      <c r="O236" s="243">
        <v>0</v>
      </c>
      <c r="P236" s="243">
        <v>-78.08</v>
      </c>
      <c r="Q236" s="243" t="s">
        <v>71</v>
      </c>
      <c r="R236" s="243">
        <v>0</v>
      </c>
      <c r="S236" s="243">
        <v>0</v>
      </c>
      <c r="T236" s="243">
        <v>0</v>
      </c>
      <c r="U236" s="243">
        <v>0</v>
      </c>
      <c r="V236" s="243">
        <v>0</v>
      </c>
      <c r="W236" s="243">
        <v>0</v>
      </c>
      <c r="X236" s="243">
        <v>0</v>
      </c>
      <c r="Y236" s="243">
        <v>0</v>
      </c>
      <c r="Z236" s="243">
        <v>0</v>
      </c>
      <c r="AA236" s="243">
        <v>78.08</v>
      </c>
      <c r="AB236" s="243">
        <v>0</v>
      </c>
      <c r="AC236" s="243">
        <v>0</v>
      </c>
      <c r="AD236" s="243">
        <v>0</v>
      </c>
      <c r="AE236" s="243" t="s">
        <v>72</v>
      </c>
      <c r="AF236" s="243" t="s">
        <v>434</v>
      </c>
      <c r="AG236" s="243" t="s">
        <v>101</v>
      </c>
      <c r="AH236" s="243" t="s">
        <v>145</v>
      </c>
    </row>
    <row r="237" spans="1:34" ht="15">
      <c r="A237" s="243" t="s">
        <v>62</v>
      </c>
      <c r="B237" s="243" t="s">
        <v>312</v>
      </c>
      <c r="C237" s="243" t="s">
        <v>96</v>
      </c>
      <c r="D237" s="243" t="s">
        <v>437</v>
      </c>
      <c r="E237" s="243" t="s">
        <v>142</v>
      </c>
      <c r="F237" s="243">
        <v>2014</v>
      </c>
      <c r="G237" s="243" t="s">
        <v>67</v>
      </c>
      <c r="H237" s="243" t="s">
        <v>438</v>
      </c>
      <c r="I237" s="243" t="s">
        <v>416</v>
      </c>
      <c r="J237" s="243" t="s">
        <v>111</v>
      </c>
      <c r="K237" s="243"/>
      <c r="L237" s="243">
        <v>0</v>
      </c>
      <c r="M237" s="243">
        <v>0</v>
      </c>
      <c r="N237" s="243">
        <v>0</v>
      </c>
      <c r="O237" s="243">
        <v>0</v>
      </c>
      <c r="P237" s="243">
        <v>0</v>
      </c>
      <c r="Q237" s="243" t="s">
        <v>71</v>
      </c>
      <c r="R237" s="243">
        <v>0</v>
      </c>
      <c r="S237" s="243">
        <v>0</v>
      </c>
      <c r="T237" s="243">
        <v>0</v>
      </c>
      <c r="U237" s="243">
        <v>0</v>
      </c>
      <c r="V237" s="243">
        <v>0</v>
      </c>
      <c r="W237" s="243">
        <v>0</v>
      </c>
      <c r="X237" s="243">
        <v>0</v>
      </c>
      <c r="Y237" s="243">
        <v>0</v>
      </c>
      <c r="Z237" s="243">
        <v>0</v>
      </c>
      <c r="AA237" s="243">
        <v>0</v>
      </c>
      <c r="AB237" s="243">
        <v>0</v>
      </c>
      <c r="AC237" s="243">
        <v>0</v>
      </c>
      <c r="AD237" s="243">
        <v>0</v>
      </c>
      <c r="AE237" s="243" t="s">
        <v>72</v>
      </c>
      <c r="AF237" s="243" t="s">
        <v>434</v>
      </c>
      <c r="AG237" s="243" t="s">
        <v>101</v>
      </c>
      <c r="AH237" s="243" t="s">
        <v>145</v>
      </c>
    </row>
    <row r="238" spans="1:34" ht="15">
      <c r="A238" s="243" t="s">
        <v>62</v>
      </c>
      <c r="B238" s="243" t="s">
        <v>312</v>
      </c>
      <c r="C238" s="243" t="s">
        <v>96</v>
      </c>
      <c r="D238" s="243" t="s">
        <v>439</v>
      </c>
      <c r="E238" s="243" t="s">
        <v>142</v>
      </c>
      <c r="F238" s="243">
        <v>2013</v>
      </c>
      <c r="G238" s="243" t="s">
        <v>67</v>
      </c>
      <c r="H238" s="243" t="s">
        <v>440</v>
      </c>
      <c r="I238" s="243" t="s">
        <v>416</v>
      </c>
      <c r="J238" s="243" t="s">
        <v>111</v>
      </c>
      <c r="K238" s="243"/>
      <c r="L238" s="243">
        <v>0</v>
      </c>
      <c r="M238" s="243">
        <v>0</v>
      </c>
      <c r="N238" s="243">
        <v>271.78000000000003</v>
      </c>
      <c r="O238" s="243">
        <v>0</v>
      </c>
      <c r="P238" s="243">
        <v>-271.78000000000003</v>
      </c>
      <c r="Q238" s="243" t="s">
        <v>71</v>
      </c>
      <c r="R238" s="243">
        <v>0</v>
      </c>
      <c r="S238" s="243">
        <v>0</v>
      </c>
      <c r="T238" s="243">
        <v>0</v>
      </c>
      <c r="U238" s="243">
        <v>0</v>
      </c>
      <c r="V238" s="243">
        <v>0</v>
      </c>
      <c r="W238" s="243">
        <v>0</v>
      </c>
      <c r="X238" s="243">
        <v>0</v>
      </c>
      <c r="Y238" s="243">
        <v>0</v>
      </c>
      <c r="Z238" s="243">
        <v>0</v>
      </c>
      <c r="AA238" s="243">
        <v>0</v>
      </c>
      <c r="AB238" s="243">
        <v>0</v>
      </c>
      <c r="AC238" s="243">
        <v>271.78000000000003</v>
      </c>
      <c r="AD238" s="243">
        <v>0</v>
      </c>
      <c r="AE238" s="243" t="s">
        <v>72</v>
      </c>
      <c r="AF238" s="243" t="s">
        <v>434</v>
      </c>
      <c r="AG238" s="243" t="s">
        <v>101</v>
      </c>
      <c r="AH238" s="243" t="s">
        <v>145</v>
      </c>
    </row>
    <row r="239" spans="1:34" ht="15">
      <c r="A239" s="243" t="s">
        <v>62</v>
      </c>
      <c r="B239" s="243" t="s">
        <v>312</v>
      </c>
      <c r="C239" s="243" t="s">
        <v>96</v>
      </c>
      <c r="D239" s="243" t="s">
        <v>439</v>
      </c>
      <c r="E239" s="243" t="s">
        <v>142</v>
      </c>
      <c r="F239" s="243">
        <v>2014</v>
      </c>
      <c r="G239" s="243" t="s">
        <v>67</v>
      </c>
      <c r="H239" s="243" t="s">
        <v>440</v>
      </c>
      <c r="I239" s="243" t="s">
        <v>416</v>
      </c>
      <c r="J239" s="243" t="s">
        <v>111</v>
      </c>
      <c r="K239" s="243"/>
      <c r="L239" s="243">
        <v>0</v>
      </c>
      <c r="M239" s="243">
        <v>0</v>
      </c>
      <c r="N239" s="243">
        <v>0</v>
      </c>
      <c r="O239" s="243">
        <v>0</v>
      </c>
      <c r="P239" s="243">
        <v>0</v>
      </c>
      <c r="Q239" s="243" t="s">
        <v>71</v>
      </c>
      <c r="R239" s="243">
        <v>0</v>
      </c>
      <c r="S239" s="243">
        <v>0</v>
      </c>
      <c r="T239" s="243">
        <v>0</v>
      </c>
      <c r="U239" s="243">
        <v>0</v>
      </c>
      <c r="V239" s="243">
        <v>0</v>
      </c>
      <c r="W239" s="243">
        <v>0</v>
      </c>
      <c r="X239" s="243">
        <v>0</v>
      </c>
      <c r="Y239" s="243">
        <v>0</v>
      </c>
      <c r="Z239" s="243">
        <v>0</v>
      </c>
      <c r="AA239" s="243">
        <v>0</v>
      </c>
      <c r="AB239" s="243">
        <v>0</v>
      </c>
      <c r="AC239" s="243">
        <v>0</v>
      </c>
      <c r="AD239" s="243">
        <v>0</v>
      </c>
      <c r="AE239" s="243" t="s">
        <v>72</v>
      </c>
      <c r="AF239" s="243" t="s">
        <v>434</v>
      </c>
      <c r="AG239" s="243" t="s">
        <v>101</v>
      </c>
      <c r="AH239" s="243" t="s">
        <v>145</v>
      </c>
    </row>
    <row r="240" spans="1:34" ht="15">
      <c r="A240" s="243" t="s">
        <v>62</v>
      </c>
      <c r="B240" s="243" t="s">
        <v>312</v>
      </c>
      <c r="C240" s="243" t="s">
        <v>96</v>
      </c>
      <c r="D240" s="243" t="s">
        <v>441</v>
      </c>
      <c r="E240" s="243" t="s">
        <v>142</v>
      </c>
      <c r="F240" s="243">
        <v>2013</v>
      </c>
      <c r="G240" s="243" t="s">
        <v>67</v>
      </c>
      <c r="H240" s="243" t="s">
        <v>442</v>
      </c>
      <c r="I240" s="243" t="s">
        <v>416</v>
      </c>
      <c r="J240" s="243" t="s">
        <v>111</v>
      </c>
      <c r="K240" s="243"/>
      <c r="L240" s="243">
        <v>0</v>
      </c>
      <c r="M240" s="243">
        <v>0</v>
      </c>
      <c r="N240" s="243">
        <v>65.98</v>
      </c>
      <c r="O240" s="243">
        <v>0</v>
      </c>
      <c r="P240" s="243">
        <v>-65.98</v>
      </c>
      <c r="Q240" s="243" t="s">
        <v>71</v>
      </c>
      <c r="R240" s="243">
        <v>0</v>
      </c>
      <c r="S240" s="243">
        <v>0</v>
      </c>
      <c r="T240" s="243">
        <v>0</v>
      </c>
      <c r="U240" s="243">
        <v>0</v>
      </c>
      <c r="V240" s="243">
        <v>0</v>
      </c>
      <c r="W240" s="243">
        <v>0</v>
      </c>
      <c r="X240" s="243">
        <v>0</v>
      </c>
      <c r="Y240" s="243">
        <v>0</v>
      </c>
      <c r="Z240" s="243">
        <v>0</v>
      </c>
      <c r="AA240" s="243">
        <v>65.98</v>
      </c>
      <c r="AB240" s="243">
        <v>0</v>
      </c>
      <c r="AC240" s="243">
        <v>0</v>
      </c>
      <c r="AD240" s="243">
        <v>0</v>
      </c>
      <c r="AE240" s="243" t="s">
        <v>72</v>
      </c>
      <c r="AF240" s="243" t="s">
        <v>434</v>
      </c>
      <c r="AG240" s="243" t="s">
        <v>101</v>
      </c>
      <c r="AH240" s="243" t="s">
        <v>145</v>
      </c>
    </row>
    <row r="241" spans="1:34" ht="15">
      <c r="A241" s="243" t="s">
        <v>62</v>
      </c>
      <c r="B241" s="243" t="s">
        <v>312</v>
      </c>
      <c r="C241" s="243" t="s">
        <v>96</v>
      </c>
      <c r="D241" s="243" t="s">
        <v>441</v>
      </c>
      <c r="E241" s="243" t="s">
        <v>142</v>
      </c>
      <c r="F241" s="243">
        <v>2014</v>
      </c>
      <c r="G241" s="243" t="s">
        <v>67</v>
      </c>
      <c r="H241" s="243" t="s">
        <v>442</v>
      </c>
      <c r="I241" s="243" t="s">
        <v>416</v>
      </c>
      <c r="J241" s="243" t="s">
        <v>111</v>
      </c>
      <c r="K241" s="243"/>
      <c r="L241" s="243">
        <v>0</v>
      </c>
      <c r="M241" s="243">
        <v>0</v>
      </c>
      <c r="N241" s="243">
        <v>0</v>
      </c>
      <c r="O241" s="243">
        <v>0</v>
      </c>
      <c r="P241" s="243">
        <v>0</v>
      </c>
      <c r="Q241" s="243" t="s">
        <v>71</v>
      </c>
      <c r="R241" s="243">
        <v>0</v>
      </c>
      <c r="S241" s="243">
        <v>0</v>
      </c>
      <c r="T241" s="243">
        <v>0</v>
      </c>
      <c r="U241" s="243">
        <v>0</v>
      </c>
      <c r="V241" s="243">
        <v>0</v>
      </c>
      <c r="W241" s="243">
        <v>0</v>
      </c>
      <c r="X241" s="243">
        <v>0</v>
      </c>
      <c r="Y241" s="243">
        <v>0</v>
      </c>
      <c r="Z241" s="243">
        <v>0</v>
      </c>
      <c r="AA241" s="243">
        <v>0</v>
      </c>
      <c r="AB241" s="243">
        <v>0</v>
      </c>
      <c r="AC241" s="243">
        <v>0</v>
      </c>
      <c r="AD241" s="243">
        <v>0</v>
      </c>
      <c r="AE241" s="243" t="s">
        <v>72</v>
      </c>
      <c r="AF241" s="243" t="s">
        <v>434</v>
      </c>
      <c r="AG241" s="243" t="s">
        <v>101</v>
      </c>
      <c r="AH241" s="243" t="s">
        <v>145</v>
      </c>
    </row>
    <row r="242" spans="1:34" ht="15">
      <c r="A242" s="243" t="s">
        <v>62</v>
      </c>
      <c r="B242" s="243" t="s">
        <v>312</v>
      </c>
      <c r="C242" s="243" t="s">
        <v>96</v>
      </c>
      <c r="D242" s="243" t="s">
        <v>443</v>
      </c>
      <c r="E242" s="243" t="s">
        <v>142</v>
      </c>
      <c r="F242" s="243">
        <v>2013</v>
      </c>
      <c r="G242" s="243" t="s">
        <v>67</v>
      </c>
      <c r="H242" s="243" t="s">
        <v>444</v>
      </c>
      <c r="I242" s="243" t="s">
        <v>416</v>
      </c>
      <c r="J242" s="243" t="s">
        <v>111</v>
      </c>
      <c r="K242" s="243"/>
      <c r="L242" s="243">
        <v>0</v>
      </c>
      <c r="M242" s="243">
        <v>0</v>
      </c>
      <c r="N242" s="243">
        <v>109.5</v>
      </c>
      <c r="O242" s="243">
        <v>0</v>
      </c>
      <c r="P242" s="243">
        <v>-109.5</v>
      </c>
      <c r="Q242" s="243" t="s">
        <v>71</v>
      </c>
      <c r="R242" s="243">
        <v>0</v>
      </c>
      <c r="S242" s="243">
        <v>0</v>
      </c>
      <c r="T242" s="243">
        <v>0</v>
      </c>
      <c r="U242" s="243">
        <v>0</v>
      </c>
      <c r="V242" s="243">
        <v>0</v>
      </c>
      <c r="W242" s="243">
        <v>0</v>
      </c>
      <c r="X242" s="243">
        <v>0</v>
      </c>
      <c r="Y242" s="243">
        <v>0</v>
      </c>
      <c r="Z242" s="243">
        <v>0</v>
      </c>
      <c r="AA242" s="243">
        <v>109.5</v>
      </c>
      <c r="AB242" s="243">
        <v>0</v>
      </c>
      <c r="AC242" s="243">
        <v>0</v>
      </c>
      <c r="AD242" s="243">
        <v>0</v>
      </c>
      <c r="AE242" s="243" t="s">
        <v>72</v>
      </c>
      <c r="AF242" s="243" t="s">
        <v>434</v>
      </c>
      <c r="AG242" s="243" t="s">
        <v>101</v>
      </c>
      <c r="AH242" s="243" t="s">
        <v>145</v>
      </c>
    </row>
    <row r="243" spans="1:34" ht="15">
      <c r="A243" s="243" t="s">
        <v>62</v>
      </c>
      <c r="B243" s="243" t="s">
        <v>312</v>
      </c>
      <c r="C243" s="243" t="s">
        <v>96</v>
      </c>
      <c r="D243" s="243" t="s">
        <v>443</v>
      </c>
      <c r="E243" s="243" t="s">
        <v>142</v>
      </c>
      <c r="F243" s="243">
        <v>2014</v>
      </c>
      <c r="G243" s="243" t="s">
        <v>67</v>
      </c>
      <c r="H243" s="243" t="s">
        <v>444</v>
      </c>
      <c r="I243" s="243" t="s">
        <v>416</v>
      </c>
      <c r="J243" s="243" t="s">
        <v>111</v>
      </c>
      <c r="K243" s="243"/>
      <c r="L243" s="243">
        <v>0</v>
      </c>
      <c r="M243" s="243">
        <v>0</v>
      </c>
      <c r="N243" s="243">
        <v>0</v>
      </c>
      <c r="O243" s="243">
        <v>0</v>
      </c>
      <c r="P243" s="243">
        <v>0</v>
      </c>
      <c r="Q243" s="243" t="s">
        <v>71</v>
      </c>
      <c r="R243" s="243">
        <v>0</v>
      </c>
      <c r="S243" s="243">
        <v>0</v>
      </c>
      <c r="T243" s="243">
        <v>0</v>
      </c>
      <c r="U243" s="243">
        <v>0</v>
      </c>
      <c r="V243" s="243">
        <v>0</v>
      </c>
      <c r="W243" s="243">
        <v>0</v>
      </c>
      <c r="X243" s="243">
        <v>0</v>
      </c>
      <c r="Y243" s="243">
        <v>0</v>
      </c>
      <c r="Z243" s="243">
        <v>0</v>
      </c>
      <c r="AA243" s="243">
        <v>0</v>
      </c>
      <c r="AB243" s="243">
        <v>0</v>
      </c>
      <c r="AC243" s="243">
        <v>0</v>
      </c>
      <c r="AD243" s="243">
        <v>0</v>
      </c>
      <c r="AE243" s="243" t="s">
        <v>72</v>
      </c>
      <c r="AF243" s="243" t="s">
        <v>434</v>
      </c>
      <c r="AG243" s="243" t="s">
        <v>101</v>
      </c>
      <c r="AH243" s="243" t="s">
        <v>145</v>
      </c>
    </row>
    <row r="244" spans="1:34" ht="15">
      <c r="A244" s="243" t="s">
        <v>62</v>
      </c>
      <c r="B244" s="243" t="s">
        <v>312</v>
      </c>
      <c r="C244" s="243" t="s">
        <v>96</v>
      </c>
      <c r="D244" s="243" t="s">
        <v>445</v>
      </c>
      <c r="E244" s="243" t="s">
        <v>142</v>
      </c>
      <c r="F244" s="243">
        <v>2013</v>
      </c>
      <c r="G244" s="243" t="s">
        <v>67</v>
      </c>
      <c r="H244" s="243" t="s">
        <v>446</v>
      </c>
      <c r="I244" s="243" t="s">
        <v>416</v>
      </c>
      <c r="J244" s="243" t="s">
        <v>111</v>
      </c>
      <c r="K244" s="243"/>
      <c r="L244" s="243">
        <v>0</v>
      </c>
      <c r="M244" s="243">
        <v>0</v>
      </c>
      <c r="N244" s="243">
        <v>108.41</v>
      </c>
      <c r="O244" s="243">
        <v>0</v>
      </c>
      <c r="P244" s="243">
        <v>-108.41</v>
      </c>
      <c r="Q244" s="243" t="s">
        <v>71</v>
      </c>
      <c r="R244" s="243">
        <v>0</v>
      </c>
      <c r="S244" s="243">
        <v>0</v>
      </c>
      <c r="T244" s="243">
        <v>0</v>
      </c>
      <c r="U244" s="243">
        <v>0</v>
      </c>
      <c r="V244" s="243">
        <v>0</v>
      </c>
      <c r="W244" s="243">
        <v>0</v>
      </c>
      <c r="X244" s="243">
        <v>0</v>
      </c>
      <c r="Y244" s="243">
        <v>0</v>
      </c>
      <c r="Z244" s="243">
        <v>0</v>
      </c>
      <c r="AA244" s="243">
        <v>108.41</v>
      </c>
      <c r="AB244" s="243">
        <v>0</v>
      </c>
      <c r="AC244" s="243">
        <v>0</v>
      </c>
      <c r="AD244" s="243">
        <v>0</v>
      </c>
      <c r="AE244" s="243" t="s">
        <v>72</v>
      </c>
      <c r="AF244" s="243" t="s">
        <v>434</v>
      </c>
      <c r="AG244" s="243" t="s">
        <v>101</v>
      </c>
      <c r="AH244" s="243" t="s">
        <v>145</v>
      </c>
    </row>
    <row r="245" spans="1:34" ht="15">
      <c r="A245" s="243" t="s">
        <v>62</v>
      </c>
      <c r="B245" s="243" t="s">
        <v>312</v>
      </c>
      <c r="C245" s="243" t="s">
        <v>96</v>
      </c>
      <c r="D245" s="243" t="s">
        <v>445</v>
      </c>
      <c r="E245" s="243" t="s">
        <v>142</v>
      </c>
      <c r="F245" s="243">
        <v>2014</v>
      </c>
      <c r="G245" s="243" t="s">
        <v>67</v>
      </c>
      <c r="H245" s="243" t="s">
        <v>446</v>
      </c>
      <c r="I245" s="243" t="s">
        <v>416</v>
      </c>
      <c r="J245" s="243" t="s">
        <v>111</v>
      </c>
      <c r="K245" s="243"/>
      <c r="L245" s="243">
        <v>0</v>
      </c>
      <c r="M245" s="243">
        <v>0</v>
      </c>
      <c r="N245" s="243">
        <v>0</v>
      </c>
      <c r="O245" s="243">
        <v>0</v>
      </c>
      <c r="P245" s="243">
        <v>0</v>
      </c>
      <c r="Q245" s="243" t="s">
        <v>71</v>
      </c>
      <c r="R245" s="243">
        <v>0</v>
      </c>
      <c r="S245" s="243">
        <v>0</v>
      </c>
      <c r="T245" s="243">
        <v>0</v>
      </c>
      <c r="U245" s="243">
        <v>0</v>
      </c>
      <c r="V245" s="243">
        <v>0</v>
      </c>
      <c r="W245" s="243">
        <v>0</v>
      </c>
      <c r="X245" s="243">
        <v>0</v>
      </c>
      <c r="Y245" s="243">
        <v>0</v>
      </c>
      <c r="Z245" s="243">
        <v>0</v>
      </c>
      <c r="AA245" s="243">
        <v>0</v>
      </c>
      <c r="AB245" s="243">
        <v>0</v>
      </c>
      <c r="AC245" s="243">
        <v>0</v>
      </c>
      <c r="AD245" s="243">
        <v>0</v>
      </c>
      <c r="AE245" s="243" t="s">
        <v>72</v>
      </c>
      <c r="AF245" s="243" t="s">
        <v>434</v>
      </c>
      <c r="AG245" s="243" t="s">
        <v>101</v>
      </c>
      <c r="AH245" s="243" t="s">
        <v>145</v>
      </c>
    </row>
    <row r="246" spans="1:34" ht="15">
      <c r="A246" s="243" t="s">
        <v>62</v>
      </c>
      <c r="B246" s="243" t="s">
        <v>312</v>
      </c>
      <c r="C246" s="243" t="s">
        <v>96</v>
      </c>
      <c r="D246" s="243" t="s">
        <v>447</v>
      </c>
      <c r="E246" s="243" t="s">
        <v>142</v>
      </c>
      <c r="F246" s="243">
        <v>2013</v>
      </c>
      <c r="G246" s="243" t="s">
        <v>67</v>
      </c>
      <c r="H246" s="243" t="s">
        <v>448</v>
      </c>
      <c r="I246" s="243" t="s">
        <v>416</v>
      </c>
      <c r="J246" s="243" t="s">
        <v>116</v>
      </c>
      <c r="K246" s="243"/>
      <c r="L246" s="243">
        <v>0</v>
      </c>
      <c r="M246" s="243">
        <v>0</v>
      </c>
      <c r="N246" s="243">
        <v>849.35</v>
      </c>
      <c r="O246" s="243">
        <v>0</v>
      </c>
      <c r="P246" s="243">
        <v>-849.35</v>
      </c>
      <c r="Q246" s="243" t="s">
        <v>71</v>
      </c>
      <c r="R246" s="243">
        <v>0</v>
      </c>
      <c r="S246" s="243">
        <v>0</v>
      </c>
      <c r="T246" s="243">
        <v>0</v>
      </c>
      <c r="U246" s="243">
        <v>0</v>
      </c>
      <c r="V246" s="243">
        <v>0</v>
      </c>
      <c r="W246" s="243">
        <v>0</v>
      </c>
      <c r="X246" s="243">
        <v>0</v>
      </c>
      <c r="Y246" s="243">
        <v>0</v>
      </c>
      <c r="Z246" s="243">
        <v>0</v>
      </c>
      <c r="AA246" s="243">
        <v>700.35</v>
      </c>
      <c r="AB246" s="243">
        <v>0</v>
      </c>
      <c r="AC246" s="243">
        <v>36.25</v>
      </c>
      <c r="AD246" s="243">
        <v>112.75</v>
      </c>
      <c r="AE246" s="243" t="s">
        <v>72</v>
      </c>
      <c r="AF246" s="243" t="s">
        <v>434</v>
      </c>
      <c r="AG246" s="243" t="s">
        <v>101</v>
      </c>
      <c r="AH246" s="243" t="s">
        <v>145</v>
      </c>
    </row>
    <row r="247" spans="1:34" ht="15">
      <c r="A247" s="243" t="s">
        <v>62</v>
      </c>
      <c r="B247" s="243" t="s">
        <v>312</v>
      </c>
      <c r="C247" s="243" t="s">
        <v>96</v>
      </c>
      <c r="D247" s="243" t="s">
        <v>447</v>
      </c>
      <c r="E247" s="243" t="s">
        <v>142</v>
      </c>
      <c r="F247" s="243">
        <v>2014</v>
      </c>
      <c r="G247" s="243" t="s">
        <v>67</v>
      </c>
      <c r="H247" s="243" t="s">
        <v>448</v>
      </c>
      <c r="I247" s="243" t="s">
        <v>416</v>
      </c>
      <c r="J247" s="243" t="s">
        <v>116</v>
      </c>
      <c r="K247" s="243"/>
      <c r="L247" s="243">
        <v>0</v>
      </c>
      <c r="M247" s="243">
        <v>0</v>
      </c>
      <c r="N247" s="243">
        <v>0</v>
      </c>
      <c r="O247" s="243">
        <v>0</v>
      </c>
      <c r="P247" s="243">
        <v>0</v>
      </c>
      <c r="Q247" s="243" t="s">
        <v>71</v>
      </c>
      <c r="R247" s="243">
        <v>0</v>
      </c>
      <c r="S247" s="243">
        <v>0</v>
      </c>
      <c r="T247" s="243">
        <v>0</v>
      </c>
      <c r="U247" s="243">
        <v>0</v>
      </c>
      <c r="V247" s="243">
        <v>0</v>
      </c>
      <c r="W247" s="243">
        <v>0</v>
      </c>
      <c r="X247" s="243">
        <v>0</v>
      </c>
      <c r="Y247" s="243">
        <v>0</v>
      </c>
      <c r="Z247" s="243">
        <v>0</v>
      </c>
      <c r="AA247" s="243">
        <v>0</v>
      </c>
      <c r="AB247" s="243">
        <v>0</v>
      </c>
      <c r="AC247" s="243">
        <v>0</v>
      </c>
      <c r="AD247" s="243">
        <v>0</v>
      </c>
      <c r="AE247" s="243" t="s">
        <v>72</v>
      </c>
      <c r="AF247" s="243" t="s">
        <v>434</v>
      </c>
      <c r="AG247" s="243" t="s">
        <v>101</v>
      </c>
      <c r="AH247" s="243" t="s">
        <v>145</v>
      </c>
    </row>
    <row r="248" spans="1:34" ht="15">
      <c r="A248" s="243" t="s">
        <v>62</v>
      </c>
      <c r="B248" s="243" t="s">
        <v>312</v>
      </c>
      <c r="C248" s="243" t="s">
        <v>96</v>
      </c>
      <c r="D248" s="243" t="s">
        <v>449</v>
      </c>
      <c r="E248" s="243" t="s">
        <v>142</v>
      </c>
      <c r="F248" s="243">
        <v>2013</v>
      </c>
      <c r="G248" s="243" t="s">
        <v>67</v>
      </c>
      <c r="H248" s="243" t="s">
        <v>450</v>
      </c>
      <c r="I248" s="243" t="s">
        <v>416</v>
      </c>
      <c r="J248" s="243" t="s">
        <v>116</v>
      </c>
      <c r="K248" s="243"/>
      <c r="L248" s="243">
        <v>0</v>
      </c>
      <c r="M248" s="243">
        <v>0</v>
      </c>
      <c r="N248" s="243">
        <v>225</v>
      </c>
      <c r="O248" s="243">
        <v>0</v>
      </c>
      <c r="P248" s="243">
        <v>-225</v>
      </c>
      <c r="Q248" s="243" t="s">
        <v>71</v>
      </c>
      <c r="R248" s="243">
        <v>0</v>
      </c>
      <c r="S248" s="243">
        <v>0</v>
      </c>
      <c r="T248" s="243">
        <v>0</v>
      </c>
      <c r="U248" s="243">
        <v>0</v>
      </c>
      <c r="V248" s="243">
        <v>0</v>
      </c>
      <c r="W248" s="243">
        <v>0</v>
      </c>
      <c r="X248" s="243">
        <v>0</v>
      </c>
      <c r="Y248" s="243">
        <v>0</v>
      </c>
      <c r="Z248" s="243">
        <v>0</v>
      </c>
      <c r="AA248" s="243">
        <v>0</v>
      </c>
      <c r="AB248" s="243">
        <v>0</v>
      </c>
      <c r="AC248" s="243">
        <v>0</v>
      </c>
      <c r="AD248" s="243">
        <v>225</v>
      </c>
      <c r="AE248" s="243" t="s">
        <v>72</v>
      </c>
      <c r="AF248" s="243" t="s">
        <v>434</v>
      </c>
      <c r="AG248" s="243" t="s">
        <v>101</v>
      </c>
      <c r="AH248" s="243" t="s">
        <v>145</v>
      </c>
    </row>
    <row r="249" spans="1:34" ht="15">
      <c r="A249" s="243" t="s">
        <v>62</v>
      </c>
      <c r="B249" s="243" t="s">
        <v>312</v>
      </c>
      <c r="C249" s="243" t="s">
        <v>96</v>
      </c>
      <c r="D249" s="243" t="s">
        <v>449</v>
      </c>
      <c r="E249" s="243" t="s">
        <v>142</v>
      </c>
      <c r="F249" s="243">
        <v>2014</v>
      </c>
      <c r="G249" s="243" t="s">
        <v>67</v>
      </c>
      <c r="H249" s="243" t="s">
        <v>450</v>
      </c>
      <c r="I249" s="243" t="s">
        <v>416</v>
      </c>
      <c r="J249" s="243" t="s">
        <v>116</v>
      </c>
      <c r="K249" s="243"/>
      <c r="L249" s="243">
        <v>0</v>
      </c>
      <c r="M249" s="243">
        <v>0</v>
      </c>
      <c r="N249" s="243">
        <v>0</v>
      </c>
      <c r="O249" s="243">
        <v>0</v>
      </c>
      <c r="P249" s="243">
        <v>0</v>
      </c>
      <c r="Q249" s="243" t="s">
        <v>71</v>
      </c>
      <c r="R249" s="243">
        <v>0</v>
      </c>
      <c r="S249" s="243">
        <v>0</v>
      </c>
      <c r="T249" s="243">
        <v>0</v>
      </c>
      <c r="U249" s="243">
        <v>0</v>
      </c>
      <c r="V249" s="243">
        <v>0</v>
      </c>
      <c r="W249" s="243">
        <v>0</v>
      </c>
      <c r="X249" s="243">
        <v>0</v>
      </c>
      <c r="Y249" s="243">
        <v>0</v>
      </c>
      <c r="Z249" s="243">
        <v>0</v>
      </c>
      <c r="AA249" s="243">
        <v>0</v>
      </c>
      <c r="AB249" s="243">
        <v>0</v>
      </c>
      <c r="AC249" s="243">
        <v>0</v>
      </c>
      <c r="AD249" s="243">
        <v>0</v>
      </c>
      <c r="AE249" s="243" t="s">
        <v>72</v>
      </c>
      <c r="AF249" s="243" t="s">
        <v>434</v>
      </c>
      <c r="AG249" s="243" t="s">
        <v>101</v>
      </c>
      <c r="AH249" s="243" t="s">
        <v>145</v>
      </c>
    </row>
    <row r="250" spans="1:34" ht="15">
      <c r="A250" s="243" t="s">
        <v>62</v>
      </c>
      <c r="B250" s="243" t="s">
        <v>312</v>
      </c>
      <c r="C250" s="243" t="s">
        <v>96</v>
      </c>
      <c r="D250" s="243" t="s">
        <v>451</v>
      </c>
      <c r="E250" s="243" t="s">
        <v>142</v>
      </c>
      <c r="F250" s="243">
        <v>2013</v>
      </c>
      <c r="G250" s="243" t="s">
        <v>67</v>
      </c>
      <c r="H250" s="243" t="s">
        <v>452</v>
      </c>
      <c r="I250" s="243" t="s">
        <v>416</v>
      </c>
      <c r="J250" s="243" t="s">
        <v>116</v>
      </c>
      <c r="K250" s="243"/>
      <c r="L250" s="243">
        <v>0</v>
      </c>
      <c r="M250" s="243">
        <v>0</v>
      </c>
      <c r="N250" s="243">
        <v>1680</v>
      </c>
      <c r="O250" s="243">
        <v>0</v>
      </c>
      <c r="P250" s="243">
        <v>-1680</v>
      </c>
      <c r="Q250" s="243" t="s">
        <v>71</v>
      </c>
      <c r="R250" s="243">
        <v>0</v>
      </c>
      <c r="S250" s="243">
        <v>0</v>
      </c>
      <c r="T250" s="243">
        <v>0</v>
      </c>
      <c r="U250" s="243">
        <v>0</v>
      </c>
      <c r="V250" s="243">
        <v>0</v>
      </c>
      <c r="W250" s="243">
        <v>0</v>
      </c>
      <c r="X250" s="243">
        <v>0</v>
      </c>
      <c r="Y250" s="243">
        <v>0</v>
      </c>
      <c r="Z250" s="243">
        <v>0</v>
      </c>
      <c r="AA250" s="243">
        <v>0</v>
      </c>
      <c r="AB250" s="243">
        <v>0</v>
      </c>
      <c r="AC250" s="243">
        <v>1680</v>
      </c>
      <c r="AD250" s="243">
        <v>0</v>
      </c>
      <c r="AE250" s="243" t="s">
        <v>72</v>
      </c>
      <c r="AF250" s="243" t="s">
        <v>434</v>
      </c>
      <c r="AG250" s="243" t="s">
        <v>101</v>
      </c>
      <c r="AH250" s="243" t="s">
        <v>145</v>
      </c>
    </row>
    <row r="251" spans="1:34" ht="15">
      <c r="A251" s="243" t="s">
        <v>62</v>
      </c>
      <c r="B251" s="243" t="s">
        <v>312</v>
      </c>
      <c r="C251" s="243" t="s">
        <v>96</v>
      </c>
      <c r="D251" s="243" t="s">
        <v>451</v>
      </c>
      <c r="E251" s="243" t="s">
        <v>142</v>
      </c>
      <c r="F251" s="243">
        <v>2014</v>
      </c>
      <c r="G251" s="243" t="s">
        <v>67</v>
      </c>
      <c r="H251" s="243" t="s">
        <v>452</v>
      </c>
      <c r="I251" s="243" t="s">
        <v>416</v>
      </c>
      <c r="J251" s="243" t="s">
        <v>116</v>
      </c>
      <c r="K251" s="243"/>
      <c r="L251" s="243">
        <v>0</v>
      </c>
      <c r="M251" s="243">
        <v>0</v>
      </c>
      <c r="N251" s="243">
        <v>0</v>
      </c>
      <c r="O251" s="243">
        <v>0</v>
      </c>
      <c r="P251" s="243">
        <v>0</v>
      </c>
      <c r="Q251" s="243" t="s">
        <v>71</v>
      </c>
      <c r="R251" s="243">
        <v>0</v>
      </c>
      <c r="S251" s="243">
        <v>0</v>
      </c>
      <c r="T251" s="243">
        <v>0</v>
      </c>
      <c r="U251" s="243">
        <v>0</v>
      </c>
      <c r="V251" s="243">
        <v>0</v>
      </c>
      <c r="W251" s="243">
        <v>0</v>
      </c>
      <c r="X251" s="243">
        <v>0</v>
      </c>
      <c r="Y251" s="243">
        <v>0</v>
      </c>
      <c r="Z251" s="243">
        <v>0</v>
      </c>
      <c r="AA251" s="243">
        <v>0</v>
      </c>
      <c r="AB251" s="243">
        <v>0</v>
      </c>
      <c r="AC251" s="243">
        <v>0</v>
      </c>
      <c r="AD251" s="243">
        <v>0</v>
      </c>
      <c r="AE251" s="243" t="s">
        <v>72</v>
      </c>
      <c r="AF251" s="243" t="s">
        <v>434</v>
      </c>
      <c r="AG251" s="243" t="s">
        <v>101</v>
      </c>
      <c r="AH251" s="243" t="s">
        <v>145</v>
      </c>
    </row>
    <row r="252" spans="1:34" ht="15">
      <c r="A252" s="243" t="s">
        <v>62</v>
      </c>
      <c r="B252" s="243" t="s">
        <v>312</v>
      </c>
      <c r="C252" s="243" t="s">
        <v>96</v>
      </c>
      <c r="D252" s="243" t="s">
        <v>114</v>
      </c>
      <c r="E252" s="243" t="s">
        <v>142</v>
      </c>
      <c r="F252" s="243">
        <v>2013</v>
      </c>
      <c r="G252" s="243" t="s">
        <v>67</v>
      </c>
      <c r="H252" s="243" t="s">
        <v>115</v>
      </c>
      <c r="I252" s="243" t="s">
        <v>416</v>
      </c>
      <c r="J252" s="243" t="s">
        <v>116</v>
      </c>
      <c r="K252" s="243"/>
      <c r="L252" s="243">
        <v>0</v>
      </c>
      <c r="M252" s="243">
        <v>0</v>
      </c>
      <c r="N252" s="243">
        <v>211418.68</v>
      </c>
      <c r="O252" s="243">
        <v>0</v>
      </c>
      <c r="P252" s="243">
        <v>-211418.68</v>
      </c>
      <c r="Q252" s="243" t="s">
        <v>71</v>
      </c>
      <c r="R252" s="243">
        <v>0</v>
      </c>
      <c r="S252" s="243">
        <v>0</v>
      </c>
      <c r="T252" s="243">
        <v>0</v>
      </c>
      <c r="U252" s="243">
        <v>0</v>
      </c>
      <c r="V252" s="243">
        <v>0</v>
      </c>
      <c r="W252" s="243">
        <v>0</v>
      </c>
      <c r="X252" s="243">
        <v>0</v>
      </c>
      <c r="Y252" s="243">
        <v>0</v>
      </c>
      <c r="Z252" s="243">
        <v>0</v>
      </c>
      <c r="AA252" s="243">
        <v>29218.68</v>
      </c>
      <c r="AB252" s="243">
        <v>0</v>
      </c>
      <c r="AC252" s="243">
        <v>182200</v>
      </c>
      <c r="AD252" s="243">
        <v>0</v>
      </c>
      <c r="AE252" s="243" t="s">
        <v>72</v>
      </c>
      <c r="AF252" s="243" t="s">
        <v>434</v>
      </c>
      <c r="AG252" s="243" t="s">
        <v>101</v>
      </c>
      <c r="AH252" s="243" t="s">
        <v>145</v>
      </c>
    </row>
    <row r="253" spans="1:34" ht="15">
      <c r="A253" s="243" t="s">
        <v>62</v>
      </c>
      <c r="B253" s="243" t="s">
        <v>312</v>
      </c>
      <c r="C253" s="243" t="s">
        <v>96</v>
      </c>
      <c r="D253" s="243" t="s">
        <v>114</v>
      </c>
      <c r="E253" s="243" t="s">
        <v>142</v>
      </c>
      <c r="F253" s="243">
        <v>2014</v>
      </c>
      <c r="G253" s="243" t="s">
        <v>67</v>
      </c>
      <c r="H253" s="243" t="s">
        <v>115</v>
      </c>
      <c r="I253" s="243" t="s">
        <v>416</v>
      </c>
      <c r="J253" s="243" t="s">
        <v>116</v>
      </c>
      <c r="K253" s="243"/>
      <c r="L253" s="243">
        <v>0</v>
      </c>
      <c r="M253" s="243">
        <v>0</v>
      </c>
      <c r="N253" s="243">
        <v>0</v>
      </c>
      <c r="O253" s="243">
        <v>0</v>
      </c>
      <c r="P253" s="243">
        <v>0</v>
      </c>
      <c r="Q253" s="243" t="s">
        <v>71</v>
      </c>
      <c r="R253" s="243">
        <v>0</v>
      </c>
      <c r="S253" s="243">
        <v>0</v>
      </c>
      <c r="T253" s="243">
        <v>0</v>
      </c>
      <c r="U253" s="243">
        <v>0</v>
      </c>
      <c r="V253" s="243">
        <v>0</v>
      </c>
      <c r="W253" s="243">
        <v>0</v>
      </c>
      <c r="X253" s="243">
        <v>0</v>
      </c>
      <c r="Y253" s="243">
        <v>0</v>
      </c>
      <c r="Z253" s="243">
        <v>0</v>
      </c>
      <c r="AA253" s="243">
        <v>0</v>
      </c>
      <c r="AB253" s="243">
        <v>0</v>
      </c>
      <c r="AC253" s="243">
        <v>0</v>
      </c>
      <c r="AD253" s="243">
        <v>0</v>
      </c>
      <c r="AE253" s="243" t="s">
        <v>72</v>
      </c>
      <c r="AF253" s="243" t="s">
        <v>434</v>
      </c>
      <c r="AG253" s="243" t="s">
        <v>101</v>
      </c>
      <c r="AH253" s="243" t="s">
        <v>145</v>
      </c>
    </row>
    <row r="254" spans="1:34" ht="15">
      <c r="A254" s="243" t="s">
        <v>62</v>
      </c>
      <c r="B254" s="243" t="s">
        <v>312</v>
      </c>
      <c r="C254" s="243" t="s">
        <v>96</v>
      </c>
      <c r="D254" s="243" t="s">
        <v>117</v>
      </c>
      <c r="E254" s="243" t="s">
        <v>142</v>
      </c>
      <c r="F254" s="243">
        <v>2013</v>
      </c>
      <c r="G254" s="243" t="s">
        <v>67</v>
      </c>
      <c r="H254" s="243" t="s">
        <v>118</v>
      </c>
      <c r="I254" s="243" t="s">
        <v>416</v>
      </c>
      <c r="J254" s="243" t="s">
        <v>116</v>
      </c>
      <c r="K254" s="243"/>
      <c r="L254" s="243">
        <v>0</v>
      </c>
      <c r="M254" s="243">
        <v>0</v>
      </c>
      <c r="N254" s="243">
        <v>396</v>
      </c>
      <c r="O254" s="243">
        <v>0</v>
      </c>
      <c r="P254" s="243">
        <v>-396</v>
      </c>
      <c r="Q254" s="243" t="s">
        <v>71</v>
      </c>
      <c r="R254" s="243">
        <v>0</v>
      </c>
      <c r="S254" s="243">
        <v>0</v>
      </c>
      <c r="T254" s="243">
        <v>0</v>
      </c>
      <c r="U254" s="243">
        <v>0</v>
      </c>
      <c r="V254" s="243">
        <v>0</v>
      </c>
      <c r="W254" s="243">
        <v>0</v>
      </c>
      <c r="X254" s="243">
        <v>0</v>
      </c>
      <c r="Y254" s="243">
        <v>0</v>
      </c>
      <c r="Z254" s="243">
        <v>0</v>
      </c>
      <c r="AA254" s="243">
        <v>363</v>
      </c>
      <c r="AB254" s="243">
        <v>0</v>
      </c>
      <c r="AC254" s="243">
        <v>33</v>
      </c>
      <c r="AD254" s="243">
        <v>0</v>
      </c>
      <c r="AE254" s="243" t="s">
        <v>72</v>
      </c>
      <c r="AF254" s="243" t="s">
        <v>434</v>
      </c>
      <c r="AG254" s="243" t="s">
        <v>101</v>
      </c>
      <c r="AH254" s="243" t="s">
        <v>145</v>
      </c>
    </row>
    <row r="255" spans="1:34" ht="15">
      <c r="A255" s="243" t="s">
        <v>62</v>
      </c>
      <c r="B255" s="243" t="s">
        <v>312</v>
      </c>
      <c r="C255" s="243" t="s">
        <v>96</v>
      </c>
      <c r="D255" s="243" t="s">
        <v>117</v>
      </c>
      <c r="E255" s="243" t="s">
        <v>142</v>
      </c>
      <c r="F255" s="243">
        <v>2014</v>
      </c>
      <c r="G255" s="243" t="s">
        <v>67</v>
      </c>
      <c r="H255" s="243" t="s">
        <v>118</v>
      </c>
      <c r="I255" s="243" t="s">
        <v>416</v>
      </c>
      <c r="J255" s="243" t="s">
        <v>116</v>
      </c>
      <c r="K255" s="243"/>
      <c r="L255" s="243">
        <v>0</v>
      </c>
      <c r="M255" s="243">
        <v>0</v>
      </c>
      <c r="N255" s="243">
        <v>0</v>
      </c>
      <c r="O255" s="243">
        <v>0</v>
      </c>
      <c r="P255" s="243">
        <v>0</v>
      </c>
      <c r="Q255" s="243" t="s">
        <v>71</v>
      </c>
      <c r="R255" s="243">
        <v>0</v>
      </c>
      <c r="S255" s="243">
        <v>0</v>
      </c>
      <c r="T255" s="243">
        <v>0</v>
      </c>
      <c r="U255" s="243">
        <v>0</v>
      </c>
      <c r="V255" s="243">
        <v>0</v>
      </c>
      <c r="W255" s="243">
        <v>0</v>
      </c>
      <c r="X255" s="243">
        <v>0</v>
      </c>
      <c r="Y255" s="243">
        <v>0</v>
      </c>
      <c r="Z255" s="243">
        <v>0</v>
      </c>
      <c r="AA255" s="243">
        <v>0</v>
      </c>
      <c r="AB255" s="243">
        <v>0</v>
      </c>
      <c r="AC255" s="243">
        <v>0</v>
      </c>
      <c r="AD255" s="243">
        <v>0</v>
      </c>
      <c r="AE255" s="243" t="s">
        <v>72</v>
      </c>
      <c r="AF255" s="243" t="s">
        <v>434</v>
      </c>
      <c r="AG255" s="243" t="s">
        <v>101</v>
      </c>
      <c r="AH255" s="243" t="s">
        <v>145</v>
      </c>
    </row>
    <row r="256" spans="1:34" ht="15">
      <c r="A256" s="243" t="s">
        <v>62</v>
      </c>
      <c r="B256" s="243" t="s">
        <v>312</v>
      </c>
      <c r="C256" s="243" t="s">
        <v>96</v>
      </c>
      <c r="D256" s="243" t="s">
        <v>119</v>
      </c>
      <c r="E256" s="243" t="s">
        <v>142</v>
      </c>
      <c r="F256" s="243">
        <v>2013</v>
      </c>
      <c r="G256" s="243" t="s">
        <v>67</v>
      </c>
      <c r="H256" s="243" t="s">
        <v>120</v>
      </c>
      <c r="I256" s="243" t="s">
        <v>416</v>
      </c>
      <c r="J256" s="243" t="s">
        <v>116</v>
      </c>
      <c r="K256" s="243"/>
      <c r="L256" s="243">
        <v>0</v>
      </c>
      <c r="M256" s="243">
        <v>0</v>
      </c>
      <c r="N256" s="243">
        <v>8654.710000000001</v>
      </c>
      <c r="O256" s="243">
        <v>0</v>
      </c>
      <c r="P256" s="243">
        <v>-8654.710000000001</v>
      </c>
      <c r="Q256" s="243" t="s">
        <v>71</v>
      </c>
      <c r="R256" s="243">
        <v>0</v>
      </c>
      <c r="S256" s="243">
        <v>0</v>
      </c>
      <c r="T256" s="243">
        <v>0</v>
      </c>
      <c r="U256" s="243">
        <v>0</v>
      </c>
      <c r="V256" s="243">
        <v>0</v>
      </c>
      <c r="W256" s="243">
        <v>0</v>
      </c>
      <c r="X256" s="243">
        <v>0</v>
      </c>
      <c r="Y256" s="243">
        <v>0</v>
      </c>
      <c r="Z256" s="243">
        <v>0</v>
      </c>
      <c r="AA256" s="243">
        <v>3911.53</v>
      </c>
      <c r="AB256" s="243">
        <v>0</v>
      </c>
      <c r="AC256" s="243">
        <v>3869.75</v>
      </c>
      <c r="AD256" s="243">
        <v>873.4300000000001</v>
      </c>
      <c r="AE256" s="243" t="s">
        <v>72</v>
      </c>
      <c r="AF256" s="243" t="s">
        <v>434</v>
      </c>
      <c r="AG256" s="243" t="s">
        <v>101</v>
      </c>
      <c r="AH256" s="243" t="s">
        <v>145</v>
      </c>
    </row>
    <row r="257" spans="1:34" ht="15">
      <c r="A257" s="243" t="s">
        <v>62</v>
      </c>
      <c r="B257" s="243" t="s">
        <v>312</v>
      </c>
      <c r="C257" s="243" t="s">
        <v>96</v>
      </c>
      <c r="D257" s="243" t="s">
        <v>119</v>
      </c>
      <c r="E257" s="243" t="s">
        <v>142</v>
      </c>
      <c r="F257" s="243">
        <v>2014</v>
      </c>
      <c r="G257" s="243" t="s">
        <v>67</v>
      </c>
      <c r="H257" s="243" t="s">
        <v>120</v>
      </c>
      <c r="I257" s="243" t="s">
        <v>416</v>
      </c>
      <c r="J257" s="243" t="s">
        <v>116</v>
      </c>
      <c r="K257" s="243"/>
      <c r="L257" s="243">
        <v>0</v>
      </c>
      <c r="M257" s="243">
        <v>0</v>
      </c>
      <c r="N257" s="243">
        <v>0</v>
      </c>
      <c r="O257" s="243">
        <v>0</v>
      </c>
      <c r="P257" s="243">
        <v>0</v>
      </c>
      <c r="Q257" s="243" t="s">
        <v>71</v>
      </c>
      <c r="R257" s="243">
        <v>0</v>
      </c>
      <c r="S257" s="243">
        <v>0</v>
      </c>
      <c r="T257" s="243">
        <v>0</v>
      </c>
      <c r="U257" s="243">
        <v>0</v>
      </c>
      <c r="V257" s="243">
        <v>0</v>
      </c>
      <c r="W257" s="243">
        <v>0</v>
      </c>
      <c r="X257" s="243">
        <v>0</v>
      </c>
      <c r="Y257" s="243">
        <v>0</v>
      </c>
      <c r="Z257" s="243">
        <v>0</v>
      </c>
      <c r="AA257" s="243">
        <v>0</v>
      </c>
      <c r="AB257" s="243">
        <v>0</v>
      </c>
      <c r="AC257" s="243">
        <v>0</v>
      </c>
      <c r="AD257" s="243">
        <v>0</v>
      </c>
      <c r="AE257" s="243" t="s">
        <v>72</v>
      </c>
      <c r="AF257" s="243" t="s">
        <v>434</v>
      </c>
      <c r="AG257" s="243" t="s">
        <v>101</v>
      </c>
      <c r="AH257" s="243" t="s">
        <v>145</v>
      </c>
    </row>
    <row r="258" spans="1:34" ht="15">
      <c r="A258" s="243" t="s">
        <v>62</v>
      </c>
      <c r="B258" s="243" t="s">
        <v>312</v>
      </c>
      <c r="C258" s="243" t="s">
        <v>96</v>
      </c>
      <c r="D258" s="243" t="s">
        <v>123</v>
      </c>
      <c r="E258" s="243" t="s">
        <v>142</v>
      </c>
      <c r="F258" s="243">
        <v>2013</v>
      </c>
      <c r="G258" s="243" t="s">
        <v>67</v>
      </c>
      <c r="H258" s="243" t="s">
        <v>124</v>
      </c>
      <c r="I258" s="243" t="s">
        <v>416</v>
      </c>
      <c r="J258" s="243" t="s">
        <v>116</v>
      </c>
      <c r="K258" s="243"/>
      <c r="L258" s="243">
        <v>0</v>
      </c>
      <c r="M258" s="243">
        <v>0</v>
      </c>
      <c r="N258" s="243">
        <v>298.64</v>
      </c>
      <c r="O258" s="243">
        <v>0</v>
      </c>
      <c r="P258" s="243">
        <v>-298.64</v>
      </c>
      <c r="Q258" s="243" t="s">
        <v>71</v>
      </c>
      <c r="R258" s="243">
        <v>0</v>
      </c>
      <c r="S258" s="243">
        <v>0</v>
      </c>
      <c r="T258" s="243">
        <v>0</v>
      </c>
      <c r="U258" s="243">
        <v>0</v>
      </c>
      <c r="V258" s="243">
        <v>0</v>
      </c>
      <c r="W258" s="243">
        <v>0</v>
      </c>
      <c r="X258" s="243">
        <v>0</v>
      </c>
      <c r="Y258" s="243">
        <v>0</v>
      </c>
      <c r="Z258" s="243">
        <v>0</v>
      </c>
      <c r="AA258" s="243">
        <v>145.68</v>
      </c>
      <c r="AB258" s="243">
        <v>0</v>
      </c>
      <c r="AC258" s="243">
        <v>152.96</v>
      </c>
      <c r="AD258" s="243">
        <v>0</v>
      </c>
      <c r="AE258" s="243" t="s">
        <v>72</v>
      </c>
      <c r="AF258" s="243" t="s">
        <v>434</v>
      </c>
      <c r="AG258" s="243" t="s">
        <v>101</v>
      </c>
      <c r="AH258" s="243" t="s">
        <v>145</v>
      </c>
    </row>
    <row r="259" spans="1:34" ht="15">
      <c r="A259" s="243" t="s">
        <v>62</v>
      </c>
      <c r="B259" s="243" t="s">
        <v>312</v>
      </c>
      <c r="C259" s="243" t="s">
        <v>96</v>
      </c>
      <c r="D259" s="243" t="s">
        <v>123</v>
      </c>
      <c r="E259" s="243" t="s">
        <v>142</v>
      </c>
      <c r="F259" s="243">
        <v>2014</v>
      </c>
      <c r="G259" s="243" t="s">
        <v>67</v>
      </c>
      <c r="H259" s="243" t="s">
        <v>124</v>
      </c>
      <c r="I259" s="243" t="s">
        <v>416</v>
      </c>
      <c r="J259" s="243" t="s">
        <v>116</v>
      </c>
      <c r="K259" s="243"/>
      <c r="L259" s="243">
        <v>0</v>
      </c>
      <c r="M259" s="243">
        <v>0</v>
      </c>
      <c r="N259" s="243">
        <v>0</v>
      </c>
      <c r="O259" s="243">
        <v>0</v>
      </c>
      <c r="P259" s="243">
        <v>0</v>
      </c>
      <c r="Q259" s="243" t="s">
        <v>71</v>
      </c>
      <c r="R259" s="243">
        <v>0</v>
      </c>
      <c r="S259" s="243">
        <v>0</v>
      </c>
      <c r="T259" s="243">
        <v>0</v>
      </c>
      <c r="U259" s="243">
        <v>0</v>
      </c>
      <c r="V259" s="243">
        <v>0</v>
      </c>
      <c r="W259" s="243">
        <v>0</v>
      </c>
      <c r="X259" s="243">
        <v>0</v>
      </c>
      <c r="Y259" s="243">
        <v>0</v>
      </c>
      <c r="Z259" s="243">
        <v>0</v>
      </c>
      <c r="AA259" s="243">
        <v>0</v>
      </c>
      <c r="AB259" s="243">
        <v>0</v>
      </c>
      <c r="AC259" s="243">
        <v>0</v>
      </c>
      <c r="AD259" s="243">
        <v>0</v>
      </c>
      <c r="AE259" s="243" t="s">
        <v>72</v>
      </c>
      <c r="AF259" s="243" t="s">
        <v>434</v>
      </c>
      <c r="AG259" s="243" t="s">
        <v>101</v>
      </c>
      <c r="AH259" s="243" t="s">
        <v>145</v>
      </c>
    </row>
    <row r="260" spans="1:34" ht="15">
      <c r="A260" s="243" t="s">
        <v>62</v>
      </c>
      <c r="B260" s="243" t="s">
        <v>312</v>
      </c>
      <c r="C260" s="243" t="s">
        <v>96</v>
      </c>
      <c r="D260" s="243" t="s">
        <v>127</v>
      </c>
      <c r="E260" s="243" t="s">
        <v>142</v>
      </c>
      <c r="F260" s="243">
        <v>2013</v>
      </c>
      <c r="G260" s="243" t="s">
        <v>67</v>
      </c>
      <c r="H260" s="243" t="s">
        <v>128</v>
      </c>
      <c r="I260" s="243" t="s">
        <v>416</v>
      </c>
      <c r="J260" s="243" t="s">
        <v>116</v>
      </c>
      <c r="K260" s="243"/>
      <c r="L260" s="243">
        <v>0</v>
      </c>
      <c r="M260" s="243">
        <v>0</v>
      </c>
      <c r="N260" s="243">
        <v>72.58</v>
      </c>
      <c r="O260" s="243">
        <v>0</v>
      </c>
      <c r="P260" s="243">
        <v>-72.58</v>
      </c>
      <c r="Q260" s="243" t="s">
        <v>71</v>
      </c>
      <c r="R260" s="243">
        <v>0</v>
      </c>
      <c r="S260" s="243">
        <v>0</v>
      </c>
      <c r="T260" s="243">
        <v>0</v>
      </c>
      <c r="U260" s="243">
        <v>0</v>
      </c>
      <c r="V260" s="243">
        <v>0</v>
      </c>
      <c r="W260" s="243">
        <v>0</v>
      </c>
      <c r="X260" s="243">
        <v>0</v>
      </c>
      <c r="Y260" s="243">
        <v>0</v>
      </c>
      <c r="Z260" s="243">
        <v>0</v>
      </c>
      <c r="AA260" s="243">
        <v>22.5</v>
      </c>
      <c r="AB260" s="243">
        <v>0</v>
      </c>
      <c r="AC260" s="243">
        <v>47.08</v>
      </c>
      <c r="AD260" s="243">
        <v>3</v>
      </c>
      <c r="AE260" s="243" t="s">
        <v>72</v>
      </c>
      <c r="AF260" s="243" t="s">
        <v>434</v>
      </c>
      <c r="AG260" s="243" t="s">
        <v>101</v>
      </c>
      <c r="AH260" s="243" t="s">
        <v>145</v>
      </c>
    </row>
    <row r="261" spans="1:34" ht="15">
      <c r="A261" s="243" t="s">
        <v>62</v>
      </c>
      <c r="B261" s="243" t="s">
        <v>312</v>
      </c>
      <c r="C261" s="243" t="s">
        <v>96</v>
      </c>
      <c r="D261" s="243" t="s">
        <v>127</v>
      </c>
      <c r="E261" s="243" t="s">
        <v>142</v>
      </c>
      <c r="F261" s="243">
        <v>2014</v>
      </c>
      <c r="G261" s="243" t="s">
        <v>67</v>
      </c>
      <c r="H261" s="243" t="s">
        <v>128</v>
      </c>
      <c r="I261" s="243" t="s">
        <v>416</v>
      </c>
      <c r="J261" s="243" t="s">
        <v>116</v>
      </c>
      <c r="K261" s="243"/>
      <c r="L261" s="243">
        <v>0</v>
      </c>
      <c r="M261" s="243">
        <v>0</v>
      </c>
      <c r="N261" s="243">
        <v>0</v>
      </c>
      <c r="O261" s="243">
        <v>0</v>
      </c>
      <c r="P261" s="243">
        <v>0</v>
      </c>
      <c r="Q261" s="243" t="s">
        <v>71</v>
      </c>
      <c r="R261" s="243">
        <v>0</v>
      </c>
      <c r="S261" s="243">
        <v>0</v>
      </c>
      <c r="T261" s="243">
        <v>0</v>
      </c>
      <c r="U261" s="243">
        <v>0</v>
      </c>
      <c r="V261" s="243">
        <v>0</v>
      </c>
      <c r="W261" s="243">
        <v>0</v>
      </c>
      <c r="X261" s="243">
        <v>0</v>
      </c>
      <c r="Y261" s="243">
        <v>0</v>
      </c>
      <c r="Z261" s="243">
        <v>0</v>
      </c>
      <c r="AA261" s="243">
        <v>0</v>
      </c>
      <c r="AB261" s="243">
        <v>0</v>
      </c>
      <c r="AC261" s="243">
        <v>0</v>
      </c>
      <c r="AD261" s="243">
        <v>0</v>
      </c>
      <c r="AE261" s="243" t="s">
        <v>72</v>
      </c>
      <c r="AF261" s="243" t="s">
        <v>434</v>
      </c>
      <c r="AG261" s="243" t="s">
        <v>101</v>
      </c>
      <c r="AH261" s="243" t="s">
        <v>145</v>
      </c>
    </row>
    <row r="262" spans="1:34" ht="15">
      <c r="A262" s="243" t="s">
        <v>62</v>
      </c>
      <c r="B262" s="243" t="s">
        <v>312</v>
      </c>
      <c r="C262" s="243" t="s">
        <v>96</v>
      </c>
      <c r="D262" s="243" t="s">
        <v>92</v>
      </c>
      <c r="E262" s="243" t="s">
        <v>142</v>
      </c>
      <c r="F262" s="243">
        <v>2013</v>
      </c>
      <c r="G262" s="243" t="s">
        <v>67</v>
      </c>
      <c r="H262" s="243" t="s">
        <v>93</v>
      </c>
      <c r="I262" s="243" t="s">
        <v>416</v>
      </c>
      <c r="J262" s="243" t="s">
        <v>70</v>
      </c>
      <c r="K262" s="243"/>
      <c r="L262" s="243">
        <v>0</v>
      </c>
      <c r="M262" s="243">
        <v>0</v>
      </c>
      <c r="N262" s="243">
        <v>551</v>
      </c>
      <c r="O262" s="243">
        <v>0</v>
      </c>
      <c r="P262" s="243">
        <v>-551</v>
      </c>
      <c r="Q262" s="243" t="s">
        <v>71</v>
      </c>
      <c r="R262" s="243">
        <v>0</v>
      </c>
      <c r="S262" s="243">
        <v>0</v>
      </c>
      <c r="T262" s="243">
        <v>0</v>
      </c>
      <c r="U262" s="243">
        <v>0</v>
      </c>
      <c r="V262" s="243">
        <v>0</v>
      </c>
      <c r="W262" s="243">
        <v>0</v>
      </c>
      <c r="X262" s="243">
        <v>0</v>
      </c>
      <c r="Y262" s="243">
        <v>0</v>
      </c>
      <c r="Z262" s="243">
        <v>0</v>
      </c>
      <c r="AA262" s="243">
        <v>98</v>
      </c>
      <c r="AB262" s="243">
        <v>0</v>
      </c>
      <c r="AC262" s="243">
        <v>355</v>
      </c>
      <c r="AD262" s="243">
        <v>98</v>
      </c>
      <c r="AE262" s="243" t="s">
        <v>72</v>
      </c>
      <c r="AF262" s="243" t="s">
        <v>434</v>
      </c>
      <c r="AG262" s="243" t="s">
        <v>101</v>
      </c>
      <c r="AH262" s="243" t="s">
        <v>145</v>
      </c>
    </row>
    <row r="263" spans="1:34" ht="15">
      <c r="A263" s="243" t="s">
        <v>62</v>
      </c>
      <c r="B263" s="243" t="s">
        <v>312</v>
      </c>
      <c r="C263" s="243" t="s">
        <v>96</v>
      </c>
      <c r="D263" s="243" t="s">
        <v>92</v>
      </c>
      <c r="E263" s="243" t="s">
        <v>142</v>
      </c>
      <c r="F263" s="243">
        <v>2014</v>
      </c>
      <c r="G263" s="243" t="s">
        <v>67</v>
      </c>
      <c r="H263" s="243" t="s">
        <v>93</v>
      </c>
      <c r="I263" s="243" t="s">
        <v>416</v>
      </c>
      <c r="J263" s="243" t="s">
        <v>70</v>
      </c>
      <c r="K263" s="243"/>
      <c r="L263" s="243">
        <v>0</v>
      </c>
      <c r="M263" s="243">
        <v>0</v>
      </c>
      <c r="N263" s="243">
        <v>0</v>
      </c>
      <c r="O263" s="243">
        <v>0</v>
      </c>
      <c r="P263" s="243">
        <v>0</v>
      </c>
      <c r="Q263" s="243" t="s">
        <v>71</v>
      </c>
      <c r="R263" s="243">
        <v>0</v>
      </c>
      <c r="S263" s="243">
        <v>0</v>
      </c>
      <c r="T263" s="243">
        <v>0</v>
      </c>
      <c r="U263" s="243">
        <v>0</v>
      </c>
      <c r="V263" s="243">
        <v>0</v>
      </c>
      <c r="W263" s="243">
        <v>0</v>
      </c>
      <c r="X263" s="243">
        <v>0</v>
      </c>
      <c r="Y263" s="243">
        <v>0</v>
      </c>
      <c r="Z263" s="243">
        <v>0</v>
      </c>
      <c r="AA263" s="243">
        <v>0</v>
      </c>
      <c r="AB263" s="243">
        <v>0</v>
      </c>
      <c r="AC263" s="243">
        <v>0</v>
      </c>
      <c r="AD263" s="243">
        <v>0</v>
      </c>
      <c r="AE263" s="243" t="s">
        <v>72</v>
      </c>
      <c r="AF263" s="243" t="s">
        <v>434</v>
      </c>
      <c r="AG263" s="243" t="s">
        <v>101</v>
      </c>
      <c r="AH263" s="243" t="s">
        <v>145</v>
      </c>
    </row>
    <row r="264" spans="1:34" ht="15">
      <c r="A264" s="243" t="s">
        <v>62</v>
      </c>
      <c r="B264" s="243" t="s">
        <v>312</v>
      </c>
      <c r="C264" s="243" t="s">
        <v>96</v>
      </c>
      <c r="D264" s="243" t="s">
        <v>453</v>
      </c>
      <c r="E264" s="243" t="s">
        <v>142</v>
      </c>
      <c r="F264" s="243">
        <v>2013</v>
      </c>
      <c r="G264" s="243" t="s">
        <v>67</v>
      </c>
      <c r="H264" s="243" t="s">
        <v>454</v>
      </c>
      <c r="I264" s="243" t="s">
        <v>416</v>
      </c>
      <c r="J264" s="243" t="s">
        <v>70</v>
      </c>
      <c r="K264" s="243"/>
      <c r="L264" s="243">
        <v>0</v>
      </c>
      <c r="M264" s="243">
        <v>0</v>
      </c>
      <c r="N264" s="243">
        <v>1974</v>
      </c>
      <c r="O264" s="243">
        <v>0</v>
      </c>
      <c r="P264" s="243">
        <v>-1974</v>
      </c>
      <c r="Q264" s="243" t="s">
        <v>71</v>
      </c>
      <c r="R264" s="243">
        <v>0</v>
      </c>
      <c r="S264" s="243">
        <v>0</v>
      </c>
      <c r="T264" s="243">
        <v>0</v>
      </c>
      <c r="U264" s="243">
        <v>0</v>
      </c>
      <c r="V264" s="243">
        <v>0</v>
      </c>
      <c r="W264" s="243">
        <v>0</v>
      </c>
      <c r="X264" s="243">
        <v>0</v>
      </c>
      <c r="Y264" s="243">
        <v>0</v>
      </c>
      <c r="Z264" s="243">
        <v>0</v>
      </c>
      <c r="AA264" s="243">
        <v>1974</v>
      </c>
      <c r="AB264" s="243">
        <v>0</v>
      </c>
      <c r="AC264" s="243">
        <v>0</v>
      </c>
      <c r="AD264" s="243">
        <v>0</v>
      </c>
      <c r="AE264" s="243" t="s">
        <v>72</v>
      </c>
      <c r="AF264" s="243" t="s">
        <v>434</v>
      </c>
      <c r="AG264" s="243" t="s">
        <v>101</v>
      </c>
      <c r="AH264" s="243" t="s">
        <v>145</v>
      </c>
    </row>
    <row r="265" spans="1:34" ht="15">
      <c r="A265" s="243" t="s">
        <v>62</v>
      </c>
      <c r="B265" s="243" t="s">
        <v>312</v>
      </c>
      <c r="C265" s="243" t="s">
        <v>96</v>
      </c>
      <c r="D265" s="243" t="s">
        <v>453</v>
      </c>
      <c r="E265" s="243" t="s">
        <v>142</v>
      </c>
      <c r="F265" s="243">
        <v>2014</v>
      </c>
      <c r="G265" s="243" t="s">
        <v>67</v>
      </c>
      <c r="H265" s="243" t="s">
        <v>454</v>
      </c>
      <c r="I265" s="243" t="s">
        <v>416</v>
      </c>
      <c r="J265" s="243" t="s">
        <v>70</v>
      </c>
      <c r="K265" s="243"/>
      <c r="L265" s="243">
        <v>0</v>
      </c>
      <c r="M265" s="243">
        <v>0</v>
      </c>
      <c r="N265" s="243">
        <v>0</v>
      </c>
      <c r="O265" s="243">
        <v>0</v>
      </c>
      <c r="P265" s="243">
        <v>0</v>
      </c>
      <c r="Q265" s="243" t="s">
        <v>71</v>
      </c>
      <c r="R265" s="243">
        <v>0</v>
      </c>
      <c r="S265" s="243">
        <v>0</v>
      </c>
      <c r="T265" s="243">
        <v>0</v>
      </c>
      <c r="U265" s="243">
        <v>0</v>
      </c>
      <c r="V265" s="243">
        <v>0</v>
      </c>
      <c r="W265" s="243">
        <v>0</v>
      </c>
      <c r="X265" s="243">
        <v>0</v>
      </c>
      <c r="Y265" s="243">
        <v>0</v>
      </c>
      <c r="Z265" s="243">
        <v>0</v>
      </c>
      <c r="AA265" s="243">
        <v>0</v>
      </c>
      <c r="AB265" s="243">
        <v>0</v>
      </c>
      <c r="AC265" s="243">
        <v>0</v>
      </c>
      <c r="AD265" s="243">
        <v>0</v>
      </c>
      <c r="AE265" s="243" t="s">
        <v>72</v>
      </c>
      <c r="AF265" s="243" t="s">
        <v>434</v>
      </c>
      <c r="AG265" s="243" t="s">
        <v>101</v>
      </c>
      <c r="AH265" s="243" t="s">
        <v>145</v>
      </c>
    </row>
    <row r="266" spans="1:34" ht="15">
      <c r="A266" s="243" t="s">
        <v>62</v>
      </c>
      <c r="B266" s="243" t="s">
        <v>312</v>
      </c>
      <c r="C266" s="243" t="s">
        <v>96</v>
      </c>
      <c r="D266" s="243" t="s">
        <v>84</v>
      </c>
      <c r="E266" s="243" t="s">
        <v>142</v>
      </c>
      <c r="F266" s="243">
        <v>2013</v>
      </c>
      <c r="G266" s="243" t="s">
        <v>67</v>
      </c>
      <c r="H266" s="243" t="s">
        <v>85</v>
      </c>
      <c r="I266" s="243" t="s">
        <v>416</v>
      </c>
      <c r="J266" s="243" t="s">
        <v>70</v>
      </c>
      <c r="K266" s="243"/>
      <c r="L266" s="243">
        <v>0</v>
      </c>
      <c r="M266" s="243">
        <v>0</v>
      </c>
      <c r="N266" s="243">
        <v>369561.81</v>
      </c>
      <c r="O266" s="243">
        <v>0</v>
      </c>
      <c r="P266" s="243">
        <v>-369561.81</v>
      </c>
      <c r="Q266" s="243" t="s">
        <v>71</v>
      </c>
      <c r="R266" s="243">
        <v>0</v>
      </c>
      <c r="S266" s="243">
        <v>0</v>
      </c>
      <c r="T266" s="243">
        <v>0</v>
      </c>
      <c r="U266" s="243">
        <v>0</v>
      </c>
      <c r="V266" s="243">
        <v>0</v>
      </c>
      <c r="W266" s="243">
        <v>0</v>
      </c>
      <c r="X266" s="243">
        <v>0</v>
      </c>
      <c r="Y266" s="243">
        <v>0</v>
      </c>
      <c r="Z266" s="243">
        <v>0</v>
      </c>
      <c r="AA266" s="243">
        <v>235025.7</v>
      </c>
      <c r="AB266" s="243">
        <v>0</v>
      </c>
      <c r="AC266" s="243">
        <v>89836.11</v>
      </c>
      <c r="AD266" s="243">
        <v>44700</v>
      </c>
      <c r="AE266" s="243" t="s">
        <v>72</v>
      </c>
      <c r="AF266" s="243" t="s">
        <v>434</v>
      </c>
      <c r="AG266" s="243" t="s">
        <v>101</v>
      </c>
      <c r="AH266" s="243" t="s">
        <v>145</v>
      </c>
    </row>
    <row r="267" spans="1:34" ht="15">
      <c r="A267" s="243" t="s">
        <v>62</v>
      </c>
      <c r="B267" s="243" t="s">
        <v>312</v>
      </c>
      <c r="C267" s="243" t="s">
        <v>96</v>
      </c>
      <c r="D267" s="243" t="s">
        <v>84</v>
      </c>
      <c r="E267" s="243" t="s">
        <v>142</v>
      </c>
      <c r="F267" s="243">
        <v>2014</v>
      </c>
      <c r="G267" s="243" t="s">
        <v>67</v>
      </c>
      <c r="H267" s="243" t="s">
        <v>85</v>
      </c>
      <c r="I267" s="243" t="s">
        <v>416</v>
      </c>
      <c r="J267" s="243" t="s">
        <v>70</v>
      </c>
      <c r="K267" s="243"/>
      <c r="L267" s="243">
        <v>0</v>
      </c>
      <c r="M267" s="243">
        <v>0</v>
      </c>
      <c r="N267" s="243">
        <v>0</v>
      </c>
      <c r="O267" s="243">
        <v>0</v>
      </c>
      <c r="P267" s="243">
        <v>0</v>
      </c>
      <c r="Q267" s="243" t="s">
        <v>71</v>
      </c>
      <c r="R267" s="243">
        <v>0</v>
      </c>
      <c r="S267" s="243">
        <v>0</v>
      </c>
      <c r="T267" s="243">
        <v>0</v>
      </c>
      <c r="U267" s="243">
        <v>0</v>
      </c>
      <c r="V267" s="243">
        <v>0</v>
      </c>
      <c r="W267" s="243">
        <v>0</v>
      </c>
      <c r="X267" s="243">
        <v>0</v>
      </c>
      <c r="Y267" s="243">
        <v>0</v>
      </c>
      <c r="Z267" s="243">
        <v>0</v>
      </c>
      <c r="AA267" s="243">
        <v>0</v>
      </c>
      <c r="AB267" s="243">
        <v>0</v>
      </c>
      <c r="AC267" s="243">
        <v>0</v>
      </c>
      <c r="AD267" s="243">
        <v>0</v>
      </c>
      <c r="AE267" s="243" t="s">
        <v>72</v>
      </c>
      <c r="AF267" s="243" t="s">
        <v>434</v>
      </c>
      <c r="AG267" s="243" t="s">
        <v>101</v>
      </c>
      <c r="AH267" s="243" t="s">
        <v>145</v>
      </c>
    </row>
    <row r="268" spans="1:34" ht="15">
      <c r="A268" s="243" t="s">
        <v>62</v>
      </c>
      <c r="B268" s="243" t="s">
        <v>190</v>
      </c>
      <c r="C268" s="243" t="s">
        <v>332</v>
      </c>
      <c r="D268" s="243" t="s">
        <v>419</v>
      </c>
      <c r="E268" s="243" t="s">
        <v>151</v>
      </c>
      <c r="F268" s="243">
        <v>2013</v>
      </c>
      <c r="G268" s="243" t="s">
        <v>334</v>
      </c>
      <c r="H268" s="243" t="s">
        <v>420</v>
      </c>
      <c r="I268" s="243" t="s">
        <v>364</v>
      </c>
      <c r="J268" s="243" t="s">
        <v>421</v>
      </c>
      <c r="K268" s="243"/>
      <c r="L268" s="243">
        <v>0</v>
      </c>
      <c r="M268" s="243">
        <v>0</v>
      </c>
      <c r="N268" s="243">
        <v>0</v>
      </c>
      <c r="O268" s="243">
        <v>0</v>
      </c>
      <c r="P268" s="243">
        <v>0</v>
      </c>
      <c r="Q268" s="243" t="s">
        <v>71</v>
      </c>
      <c r="R268" s="243">
        <v>0</v>
      </c>
      <c r="S268" s="243">
        <v>134028</v>
      </c>
      <c r="T268" s="243">
        <v>19414.350000000002</v>
      </c>
      <c r="U268" s="243">
        <v>0</v>
      </c>
      <c r="V268" s="243">
        <v>0</v>
      </c>
      <c r="W268" s="243">
        <v>165758</v>
      </c>
      <c r="X268" s="243">
        <v>22595.53</v>
      </c>
      <c r="Y268" s="243">
        <v>0.02</v>
      </c>
      <c r="Z268" s="243">
        <v>0</v>
      </c>
      <c r="AA268" s="243">
        <v>-341795.9</v>
      </c>
      <c r="AB268" s="243">
        <v>95510.73</v>
      </c>
      <c r="AC268" s="243">
        <v>-95510.73</v>
      </c>
      <c r="AD268" s="243">
        <v>0</v>
      </c>
      <c r="AE268" s="243" t="s">
        <v>72</v>
      </c>
      <c r="AF268" s="243" t="s">
        <v>194</v>
      </c>
      <c r="AG268" s="243" t="s">
        <v>338</v>
      </c>
      <c r="AH268" s="243" t="s">
        <v>158</v>
      </c>
    </row>
    <row r="269" spans="1:34" ht="15">
      <c r="A269" s="243" t="s">
        <v>62</v>
      </c>
      <c r="B269" s="243" t="s">
        <v>190</v>
      </c>
      <c r="C269" s="243" t="s">
        <v>332</v>
      </c>
      <c r="D269" s="243" t="s">
        <v>419</v>
      </c>
      <c r="E269" s="243" t="s">
        <v>151</v>
      </c>
      <c r="F269" s="243">
        <v>2014</v>
      </c>
      <c r="G269" s="243" t="s">
        <v>334</v>
      </c>
      <c r="H269" s="243" t="s">
        <v>420</v>
      </c>
      <c r="I269" s="243" t="s">
        <v>364</v>
      </c>
      <c r="J269" s="243" t="s">
        <v>421</v>
      </c>
      <c r="K269" s="243"/>
      <c r="L269" s="243">
        <v>0</v>
      </c>
      <c r="M269" s="243">
        <v>0</v>
      </c>
      <c r="N269" s="243">
        <v>51556.98</v>
      </c>
      <c r="O269" s="243">
        <v>298488.24</v>
      </c>
      <c r="P269" s="243">
        <v>-350045.22000000003</v>
      </c>
      <c r="Q269" s="243" t="s">
        <v>71</v>
      </c>
      <c r="R269" s="243">
        <v>0</v>
      </c>
      <c r="S269" s="243">
        <v>51556.98</v>
      </c>
      <c r="T269" s="243">
        <v>0</v>
      </c>
      <c r="U269" s="243">
        <v>0</v>
      </c>
      <c r="V269" s="243">
        <v>0</v>
      </c>
      <c r="W269" s="243">
        <v>0</v>
      </c>
      <c r="X269" s="243">
        <v>0</v>
      </c>
      <c r="Y269" s="243">
        <v>0</v>
      </c>
      <c r="Z269" s="243">
        <v>0</v>
      </c>
      <c r="AA269" s="243">
        <v>0</v>
      </c>
      <c r="AB269" s="243">
        <v>0</v>
      </c>
      <c r="AC269" s="243">
        <v>0</v>
      </c>
      <c r="AD269" s="243">
        <v>0</v>
      </c>
      <c r="AE269" s="243" t="s">
        <v>72</v>
      </c>
      <c r="AF269" s="243" t="s">
        <v>194</v>
      </c>
      <c r="AG269" s="243" t="s">
        <v>338</v>
      </c>
      <c r="AH269" s="243" t="s">
        <v>158</v>
      </c>
    </row>
    <row r="270" spans="1:34" ht="15">
      <c r="A270" s="243" t="s">
        <v>62</v>
      </c>
      <c r="B270" s="243" t="s">
        <v>190</v>
      </c>
      <c r="C270" s="243" t="s">
        <v>96</v>
      </c>
      <c r="D270" s="243" t="s">
        <v>191</v>
      </c>
      <c r="E270" s="243" t="s">
        <v>151</v>
      </c>
      <c r="F270" s="243">
        <v>2013</v>
      </c>
      <c r="G270" s="243" t="s">
        <v>152</v>
      </c>
      <c r="H270" s="243" t="s">
        <v>192</v>
      </c>
      <c r="I270" s="243" t="s">
        <v>154</v>
      </c>
      <c r="J270" s="243" t="s">
        <v>193</v>
      </c>
      <c r="K270" s="243"/>
      <c r="L270" s="243">
        <v>0</v>
      </c>
      <c r="M270" s="243">
        <v>0</v>
      </c>
      <c r="N270" s="243">
        <v>0</v>
      </c>
      <c r="O270" s="243">
        <v>0</v>
      </c>
      <c r="P270" s="243">
        <v>0</v>
      </c>
      <c r="Q270" s="243" t="s">
        <v>71</v>
      </c>
      <c r="R270" s="243">
        <v>0</v>
      </c>
      <c r="S270" s="243">
        <v>0</v>
      </c>
      <c r="T270" s="243">
        <v>0</v>
      </c>
      <c r="U270" s="243">
        <v>0</v>
      </c>
      <c r="V270" s="243">
        <v>0</v>
      </c>
      <c r="W270" s="243">
        <v>0</v>
      </c>
      <c r="X270" s="243">
        <v>0</v>
      </c>
      <c r="Y270" s="243">
        <v>0</v>
      </c>
      <c r="Z270" s="243">
        <v>0</v>
      </c>
      <c r="AA270" s="243">
        <v>0</v>
      </c>
      <c r="AB270" s="243">
        <v>0</v>
      </c>
      <c r="AC270" s="243">
        <v>0</v>
      </c>
      <c r="AD270" s="243">
        <v>0</v>
      </c>
      <c r="AE270" s="243" t="s">
        <v>72</v>
      </c>
      <c r="AF270" s="243" t="s">
        <v>194</v>
      </c>
      <c r="AG270" s="243" t="s">
        <v>101</v>
      </c>
      <c r="AH270" s="243" t="s">
        <v>158</v>
      </c>
    </row>
    <row r="271" spans="1:34" ht="15">
      <c r="A271" s="243" t="s">
        <v>62</v>
      </c>
      <c r="B271" s="243" t="s">
        <v>190</v>
      </c>
      <c r="C271" s="243" t="s">
        <v>96</v>
      </c>
      <c r="D271" s="243" t="s">
        <v>191</v>
      </c>
      <c r="E271" s="243" t="s">
        <v>151</v>
      </c>
      <c r="F271" s="243">
        <v>2014</v>
      </c>
      <c r="G271" s="243" t="s">
        <v>152</v>
      </c>
      <c r="H271" s="243" t="s">
        <v>192</v>
      </c>
      <c r="I271" s="243" t="s">
        <v>154</v>
      </c>
      <c r="J271" s="243" t="s">
        <v>193</v>
      </c>
      <c r="K271" s="243"/>
      <c r="L271" s="243">
        <v>0</v>
      </c>
      <c r="M271" s="243">
        <v>0</v>
      </c>
      <c r="N271" s="243">
        <v>0</v>
      </c>
      <c r="O271" s="243">
        <v>0</v>
      </c>
      <c r="P271" s="243">
        <v>0</v>
      </c>
      <c r="Q271" s="243" t="s">
        <v>71</v>
      </c>
      <c r="R271" s="243">
        <v>0</v>
      </c>
      <c r="S271" s="243">
        <v>0</v>
      </c>
      <c r="T271" s="243">
        <v>0</v>
      </c>
      <c r="U271" s="243">
        <v>0</v>
      </c>
      <c r="V271" s="243">
        <v>0</v>
      </c>
      <c r="W271" s="243">
        <v>0</v>
      </c>
      <c r="X271" s="243">
        <v>0</v>
      </c>
      <c r="Y271" s="243">
        <v>0</v>
      </c>
      <c r="Z271" s="243">
        <v>0</v>
      </c>
      <c r="AA271" s="243">
        <v>0</v>
      </c>
      <c r="AB271" s="243">
        <v>0</v>
      </c>
      <c r="AC271" s="243">
        <v>0</v>
      </c>
      <c r="AD271" s="243">
        <v>0</v>
      </c>
      <c r="AE271" s="243" t="s">
        <v>72</v>
      </c>
      <c r="AF271" s="243" t="s">
        <v>194</v>
      </c>
      <c r="AG271" s="243" t="s">
        <v>101</v>
      </c>
      <c r="AH271" s="243" t="s">
        <v>158</v>
      </c>
    </row>
    <row r="272" spans="1:34" ht="15">
      <c r="A272" s="243" t="s">
        <v>62</v>
      </c>
      <c r="B272" s="243" t="s">
        <v>190</v>
      </c>
      <c r="C272" s="243" t="s">
        <v>96</v>
      </c>
      <c r="D272" s="243" t="s">
        <v>443</v>
      </c>
      <c r="E272" s="243" t="s">
        <v>142</v>
      </c>
      <c r="F272" s="243">
        <v>2013</v>
      </c>
      <c r="G272" s="243" t="s">
        <v>67</v>
      </c>
      <c r="H272" s="243" t="s">
        <v>444</v>
      </c>
      <c r="I272" s="243" t="s">
        <v>416</v>
      </c>
      <c r="J272" s="243" t="s">
        <v>111</v>
      </c>
      <c r="K272" s="243"/>
      <c r="L272" s="243">
        <v>0</v>
      </c>
      <c r="M272" s="243">
        <v>0</v>
      </c>
      <c r="N272" s="243">
        <v>280236.64</v>
      </c>
      <c r="O272" s="243">
        <v>0</v>
      </c>
      <c r="P272" s="243">
        <v>-280236.64</v>
      </c>
      <c r="Q272" s="243" t="s">
        <v>71</v>
      </c>
      <c r="R272" s="243">
        <v>0</v>
      </c>
      <c r="S272" s="243">
        <v>0</v>
      </c>
      <c r="T272" s="243">
        <v>0</v>
      </c>
      <c r="U272" s="243">
        <v>0</v>
      </c>
      <c r="V272" s="243">
        <v>0</v>
      </c>
      <c r="W272" s="243">
        <v>0</v>
      </c>
      <c r="X272" s="243">
        <v>0</v>
      </c>
      <c r="Y272" s="243">
        <v>0</v>
      </c>
      <c r="Z272" s="243">
        <v>0</v>
      </c>
      <c r="AA272" s="243">
        <v>176037.9</v>
      </c>
      <c r="AB272" s="243">
        <v>0</v>
      </c>
      <c r="AC272" s="243">
        <v>104198.74</v>
      </c>
      <c r="AD272" s="243">
        <v>0</v>
      </c>
      <c r="AE272" s="243" t="s">
        <v>72</v>
      </c>
      <c r="AF272" s="243" t="s">
        <v>194</v>
      </c>
      <c r="AG272" s="243" t="s">
        <v>101</v>
      </c>
      <c r="AH272" s="243" t="s">
        <v>145</v>
      </c>
    </row>
    <row r="273" spans="1:34" ht="15">
      <c r="A273" s="243" t="s">
        <v>62</v>
      </c>
      <c r="B273" s="243" t="s">
        <v>190</v>
      </c>
      <c r="C273" s="243" t="s">
        <v>96</v>
      </c>
      <c r="D273" s="243" t="s">
        <v>443</v>
      </c>
      <c r="E273" s="243" t="s">
        <v>142</v>
      </c>
      <c r="F273" s="243">
        <v>2014</v>
      </c>
      <c r="G273" s="243" t="s">
        <v>67</v>
      </c>
      <c r="H273" s="243" t="s">
        <v>444</v>
      </c>
      <c r="I273" s="243" t="s">
        <v>416</v>
      </c>
      <c r="J273" s="243" t="s">
        <v>111</v>
      </c>
      <c r="K273" s="243"/>
      <c r="L273" s="243">
        <v>0</v>
      </c>
      <c r="M273" s="243">
        <v>0</v>
      </c>
      <c r="N273" s="243">
        <v>0</v>
      </c>
      <c r="O273" s="243">
        <v>0</v>
      </c>
      <c r="P273" s="243">
        <v>0</v>
      </c>
      <c r="Q273" s="243" t="s">
        <v>71</v>
      </c>
      <c r="R273" s="243">
        <v>0</v>
      </c>
      <c r="S273" s="243">
        <v>0</v>
      </c>
      <c r="T273" s="243">
        <v>0</v>
      </c>
      <c r="U273" s="243">
        <v>0</v>
      </c>
      <c r="V273" s="243">
        <v>0</v>
      </c>
      <c r="W273" s="243">
        <v>0</v>
      </c>
      <c r="X273" s="243">
        <v>0</v>
      </c>
      <c r="Y273" s="243">
        <v>0</v>
      </c>
      <c r="Z273" s="243">
        <v>0</v>
      </c>
      <c r="AA273" s="243">
        <v>0</v>
      </c>
      <c r="AB273" s="243">
        <v>0</v>
      </c>
      <c r="AC273" s="243">
        <v>0</v>
      </c>
      <c r="AD273" s="243">
        <v>0</v>
      </c>
      <c r="AE273" s="243" t="s">
        <v>72</v>
      </c>
      <c r="AF273" s="243" t="s">
        <v>194</v>
      </c>
      <c r="AG273" s="243" t="s">
        <v>101</v>
      </c>
      <c r="AH273" s="243" t="s">
        <v>145</v>
      </c>
    </row>
    <row r="274" spans="1:34" ht="15">
      <c r="A274" s="243" t="s">
        <v>62</v>
      </c>
      <c r="B274" s="243" t="s">
        <v>190</v>
      </c>
      <c r="C274" s="243" t="s">
        <v>96</v>
      </c>
      <c r="D274" s="243" t="s">
        <v>455</v>
      </c>
      <c r="E274" s="243" t="s">
        <v>142</v>
      </c>
      <c r="F274" s="243">
        <v>2013</v>
      </c>
      <c r="G274" s="243" t="s">
        <v>67</v>
      </c>
      <c r="H274" s="243" t="s">
        <v>456</v>
      </c>
      <c r="I274" s="243" t="s">
        <v>416</v>
      </c>
      <c r="J274" s="243" t="s">
        <v>70</v>
      </c>
      <c r="K274" s="243"/>
      <c r="L274" s="243">
        <v>0</v>
      </c>
      <c r="M274" s="243">
        <v>0</v>
      </c>
      <c r="N274" s="243">
        <v>165758</v>
      </c>
      <c r="O274" s="243">
        <v>0</v>
      </c>
      <c r="P274" s="243">
        <v>-165758</v>
      </c>
      <c r="Q274" s="243" t="s">
        <v>71</v>
      </c>
      <c r="R274" s="243">
        <v>0</v>
      </c>
      <c r="S274" s="243">
        <v>0</v>
      </c>
      <c r="T274" s="243">
        <v>0</v>
      </c>
      <c r="U274" s="243">
        <v>0</v>
      </c>
      <c r="V274" s="243">
        <v>0</v>
      </c>
      <c r="W274" s="243">
        <v>0</v>
      </c>
      <c r="X274" s="243">
        <v>0</v>
      </c>
      <c r="Y274" s="243">
        <v>0</v>
      </c>
      <c r="Z274" s="243">
        <v>0</v>
      </c>
      <c r="AA274" s="243">
        <v>165758</v>
      </c>
      <c r="AB274" s="243">
        <v>0</v>
      </c>
      <c r="AC274" s="243">
        <v>0</v>
      </c>
      <c r="AD274" s="243">
        <v>0</v>
      </c>
      <c r="AE274" s="243" t="s">
        <v>72</v>
      </c>
      <c r="AF274" s="243" t="s">
        <v>194</v>
      </c>
      <c r="AG274" s="243" t="s">
        <v>101</v>
      </c>
      <c r="AH274" s="243" t="s">
        <v>145</v>
      </c>
    </row>
    <row r="275" spans="1:34" ht="15">
      <c r="A275" s="243" t="s">
        <v>62</v>
      </c>
      <c r="B275" s="243" t="s">
        <v>190</v>
      </c>
      <c r="C275" s="243" t="s">
        <v>96</v>
      </c>
      <c r="D275" s="243" t="s">
        <v>455</v>
      </c>
      <c r="E275" s="243" t="s">
        <v>142</v>
      </c>
      <c r="F275" s="243">
        <v>2014</v>
      </c>
      <c r="G275" s="243" t="s">
        <v>67</v>
      </c>
      <c r="H275" s="243" t="s">
        <v>456</v>
      </c>
      <c r="I275" s="243" t="s">
        <v>416</v>
      </c>
      <c r="J275" s="243" t="s">
        <v>70</v>
      </c>
      <c r="K275" s="243"/>
      <c r="L275" s="243">
        <v>0</v>
      </c>
      <c r="M275" s="243">
        <v>0</v>
      </c>
      <c r="N275" s="243">
        <v>0</v>
      </c>
      <c r="O275" s="243">
        <v>0</v>
      </c>
      <c r="P275" s="243">
        <v>0</v>
      </c>
      <c r="Q275" s="243" t="s">
        <v>71</v>
      </c>
      <c r="R275" s="243">
        <v>0</v>
      </c>
      <c r="S275" s="243">
        <v>0</v>
      </c>
      <c r="T275" s="243">
        <v>0</v>
      </c>
      <c r="U275" s="243">
        <v>0</v>
      </c>
      <c r="V275" s="243">
        <v>0</v>
      </c>
      <c r="W275" s="243">
        <v>0</v>
      </c>
      <c r="X275" s="243">
        <v>0</v>
      </c>
      <c r="Y275" s="243">
        <v>0</v>
      </c>
      <c r="Z275" s="243">
        <v>0</v>
      </c>
      <c r="AA275" s="243">
        <v>0</v>
      </c>
      <c r="AB275" s="243">
        <v>0</v>
      </c>
      <c r="AC275" s="243">
        <v>0</v>
      </c>
      <c r="AD275" s="243">
        <v>0</v>
      </c>
      <c r="AE275" s="243" t="s">
        <v>72</v>
      </c>
      <c r="AF275" s="243" t="s">
        <v>194</v>
      </c>
      <c r="AG275" s="243" t="s">
        <v>101</v>
      </c>
      <c r="AH275" s="243" t="s">
        <v>145</v>
      </c>
    </row>
    <row r="276" spans="1:34" ht="15">
      <c r="A276" s="243" t="s">
        <v>62</v>
      </c>
      <c r="B276" s="243" t="s">
        <v>146</v>
      </c>
      <c r="C276" s="243" t="s">
        <v>332</v>
      </c>
      <c r="D276" s="243" t="s">
        <v>419</v>
      </c>
      <c r="E276" s="243" t="s">
        <v>151</v>
      </c>
      <c r="F276" s="243">
        <v>2013</v>
      </c>
      <c r="G276" s="243" t="s">
        <v>334</v>
      </c>
      <c r="H276" s="243" t="s">
        <v>420</v>
      </c>
      <c r="I276" s="243" t="s">
        <v>364</v>
      </c>
      <c r="J276" s="243" t="s">
        <v>421</v>
      </c>
      <c r="K276" s="243"/>
      <c r="L276" s="243">
        <v>0</v>
      </c>
      <c r="M276" s="243">
        <v>0</v>
      </c>
      <c r="N276" s="243">
        <v>0</v>
      </c>
      <c r="O276" s="243">
        <v>-0.01</v>
      </c>
      <c r="P276" s="243">
        <v>0.01</v>
      </c>
      <c r="Q276" s="243" t="s">
        <v>71</v>
      </c>
      <c r="R276" s="243">
        <v>0</v>
      </c>
      <c r="S276" s="243">
        <v>0</v>
      </c>
      <c r="T276" s="243">
        <v>0</v>
      </c>
      <c r="U276" s="243">
        <v>2781.2200000000003</v>
      </c>
      <c r="V276" s="243">
        <v>0</v>
      </c>
      <c r="W276" s="243">
        <v>0</v>
      </c>
      <c r="X276" s="243">
        <v>0</v>
      </c>
      <c r="Y276" s="243">
        <v>0</v>
      </c>
      <c r="Z276" s="243">
        <v>0</v>
      </c>
      <c r="AA276" s="243">
        <v>-430.16</v>
      </c>
      <c r="AB276" s="243">
        <v>34698.58</v>
      </c>
      <c r="AC276" s="243">
        <v>-37049.64</v>
      </c>
      <c r="AD276" s="243">
        <v>0</v>
      </c>
      <c r="AE276" s="243" t="s">
        <v>72</v>
      </c>
      <c r="AF276" s="243" t="s">
        <v>147</v>
      </c>
      <c r="AG276" s="243" t="s">
        <v>338</v>
      </c>
      <c r="AH276" s="243" t="s">
        <v>158</v>
      </c>
    </row>
    <row r="277" spans="1:34" ht="15">
      <c r="A277" s="243" t="s">
        <v>62</v>
      </c>
      <c r="B277" s="243" t="s">
        <v>146</v>
      </c>
      <c r="C277" s="243" t="s">
        <v>332</v>
      </c>
      <c r="D277" s="243" t="s">
        <v>419</v>
      </c>
      <c r="E277" s="243" t="s">
        <v>151</v>
      </c>
      <c r="F277" s="243">
        <v>2014</v>
      </c>
      <c r="G277" s="243" t="s">
        <v>334</v>
      </c>
      <c r="H277" s="243" t="s">
        <v>420</v>
      </c>
      <c r="I277" s="243" t="s">
        <v>364</v>
      </c>
      <c r="J277" s="243" t="s">
        <v>421</v>
      </c>
      <c r="K277" s="243"/>
      <c r="L277" s="243">
        <v>0</v>
      </c>
      <c r="M277" s="243">
        <v>0</v>
      </c>
      <c r="N277" s="243">
        <v>16203.140000000001</v>
      </c>
      <c r="O277" s="243">
        <v>0</v>
      </c>
      <c r="P277" s="243">
        <v>-16203.140000000001</v>
      </c>
      <c r="Q277" s="243" t="s">
        <v>71</v>
      </c>
      <c r="R277" s="243">
        <v>0</v>
      </c>
      <c r="S277" s="243">
        <v>3980.19</v>
      </c>
      <c r="T277" s="243">
        <v>0</v>
      </c>
      <c r="U277" s="243">
        <v>0</v>
      </c>
      <c r="V277" s="243">
        <v>12222.95</v>
      </c>
      <c r="W277" s="243">
        <v>0</v>
      </c>
      <c r="X277" s="243">
        <v>0</v>
      </c>
      <c r="Y277" s="243">
        <v>0</v>
      </c>
      <c r="Z277" s="243">
        <v>0</v>
      </c>
      <c r="AA277" s="243">
        <v>0</v>
      </c>
      <c r="AB277" s="243">
        <v>0</v>
      </c>
      <c r="AC277" s="243">
        <v>0</v>
      </c>
      <c r="AD277" s="243">
        <v>0</v>
      </c>
      <c r="AE277" s="243" t="s">
        <v>72</v>
      </c>
      <c r="AF277" s="243" t="s">
        <v>147</v>
      </c>
      <c r="AG277" s="243" t="s">
        <v>338</v>
      </c>
      <c r="AH277" s="243" t="s">
        <v>158</v>
      </c>
    </row>
    <row r="278" spans="1:34" ht="15">
      <c r="A278" s="243" t="s">
        <v>62</v>
      </c>
      <c r="B278" s="243" t="s">
        <v>146</v>
      </c>
      <c r="C278" s="243" t="s">
        <v>96</v>
      </c>
      <c r="D278" s="243" t="s">
        <v>132</v>
      </c>
      <c r="E278" s="243" t="s">
        <v>142</v>
      </c>
      <c r="F278" s="243">
        <v>2013</v>
      </c>
      <c r="G278" s="243" t="s">
        <v>67</v>
      </c>
      <c r="H278" s="243" t="s">
        <v>133</v>
      </c>
      <c r="I278" s="243" t="s">
        <v>416</v>
      </c>
      <c r="J278" s="243" t="s">
        <v>111</v>
      </c>
      <c r="K278" s="243"/>
      <c r="L278" s="243">
        <v>0</v>
      </c>
      <c r="M278" s="243">
        <v>0</v>
      </c>
      <c r="N278" s="243">
        <v>2351.06</v>
      </c>
      <c r="O278" s="243">
        <v>0</v>
      </c>
      <c r="P278" s="243">
        <v>-2351.06</v>
      </c>
      <c r="Q278" s="243" t="s">
        <v>71</v>
      </c>
      <c r="R278" s="243">
        <v>0</v>
      </c>
      <c r="S278" s="243">
        <v>0</v>
      </c>
      <c r="T278" s="243">
        <v>0</v>
      </c>
      <c r="U278" s="243">
        <v>0</v>
      </c>
      <c r="V278" s="243">
        <v>0</v>
      </c>
      <c r="W278" s="243">
        <v>0</v>
      </c>
      <c r="X278" s="243">
        <v>0</v>
      </c>
      <c r="Y278" s="243">
        <v>0</v>
      </c>
      <c r="Z278" s="243">
        <v>0</v>
      </c>
      <c r="AA278" s="243">
        <v>0</v>
      </c>
      <c r="AB278" s="243">
        <v>0</v>
      </c>
      <c r="AC278" s="243">
        <v>2351.06</v>
      </c>
      <c r="AD278" s="243">
        <v>0</v>
      </c>
      <c r="AE278" s="243" t="s">
        <v>72</v>
      </c>
      <c r="AF278" s="243" t="s">
        <v>147</v>
      </c>
      <c r="AG278" s="243" t="s">
        <v>101</v>
      </c>
      <c r="AH278" s="243" t="s">
        <v>145</v>
      </c>
    </row>
    <row r="279" spans="1:34" ht="15">
      <c r="A279" s="243" t="s">
        <v>62</v>
      </c>
      <c r="B279" s="243" t="s">
        <v>146</v>
      </c>
      <c r="C279" s="243" t="s">
        <v>96</v>
      </c>
      <c r="D279" s="243" t="s">
        <v>132</v>
      </c>
      <c r="E279" s="243" t="s">
        <v>142</v>
      </c>
      <c r="F279" s="243">
        <v>2014</v>
      </c>
      <c r="G279" s="243" t="s">
        <v>67</v>
      </c>
      <c r="H279" s="243" t="s">
        <v>133</v>
      </c>
      <c r="I279" s="243" t="s">
        <v>416</v>
      </c>
      <c r="J279" s="243" t="s">
        <v>111</v>
      </c>
      <c r="K279" s="243"/>
      <c r="L279" s="243">
        <v>0</v>
      </c>
      <c r="M279" s="243">
        <v>0</v>
      </c>
      <c r="N279" s="243">
        <v>0</v>
      </c>
      <c r="O279" s="243">
        <v>0</v>
      </c>
      <c r="P279" s="243">
        <v>0</v>
      </c>
      <c r="Q279" s="243" t="s">
        <v>71</v>
      </c>
      <c r="R279" s="243">
        <v>0</v>
      </c>
      <c r="S279" s="243">
        <v>0</v>
      </c>
      <c r="T279" s="243">
        <v>0</v>
      </c>
      <c r="U279" s="243">
        <v>0</v>
      </c>
      <c r="V279" s="243">
        <v>0</v>
      </c>
      <c r="W279" s="243">
        <v>0</v>
      </c>
      <c r="X279" s="243">
        <v>0</v>
      </c>
      <c r="Y279" s="243">
        <v>0</v>
      </c>
      <c r="Z279" s="243">
        <v>0</v>
      </c>
      <c r="AA279" s="243">
        <v>0</v>
      </c>
      <c r="AB279" s="243">
        <v>0</v>
      </c>
      <c r="AC279" s="243">
        <v>0</v>
      </c>
      <c r="AD279" s="243">
        <v>0</v>
      </c>
      <c r="AE279" s="243" t="s">
        <v>72</v>
      </c>
      <c r="AF279" s="243" t="s">
        <v>147</v>
      </c>
      <c r="AG279" s="243" t="s">
        <v>101</v>
      </c>
      <c r="AH279" s="243" t="s">
        <v>145</v>
      </c>
    </row>
    <row r="280" spans="1:34" ht="15">
      <c r="A280" s="243" t="s">
        <v>62</v>
      </c>
      <c r="B280" s="243" t="s">
        <v>146</v>
      </c>
      <c r="C280" s="243" t="s">
        <v>96</v>
      </c>
      <c r="D280" s="243" t="s">
        <v>114</v>
      </c>
      <c r="E280" s="243" t="s">
        <v>142</v>
      </c>
      <c r="F280" s="243">
        <v>2013</v>
      </c>
      <c r="G280" s="243" t="s">
        <v>67</v>
      </c>
      <c r="H280" s="243" t="s">
        <v>115</v>
      </c>
      <c r="I280" s="243" t="s">
        <v>416</v>
      </c>
      <c r="J280" s="243" t="s">
        <v>116</v>
      </c>
      <c r="K280" s="243"/>
      <c r="L280" s="243">
        <v>0</v>
      </c>
      <c r="M280" s="243">
        <v>0</v>
      </c>
      <c r="N280" s="243">
        <v>2781.2200000000003</v>
      </c>
      <c r="O280" s="243">
        <v>0</v>
      </c>
      <c r="P280" s="243">
        <v>-2781.2200000000003</v>
      </c>
      <c r="Q280" s="243" t="s">
        <v>71</v>
      </c>
      <c r="R280" s="243">
        <v>0</v>
      </c>
      <c r="S280" s="243">
        <v>0</v>
      </c>
      <c r="T280" s="243">
        <v>0</v>
      </c>
      <c r="U280" s="243">
        <v>0</v>
      </c>
      <c r="V280" s="243">
        <v>0</v>
      </c>
      <c r="W280" s="243">
        <v>0</v>
      </c>
      <c r="X280" s="243">
        <v>0</v>
      </c>
      <c r="Y280" s="243">
        <v>0</v>
      </c>
      <c r="Z280" s="243">
        <v>0</v>
      </c>
      <c r="AA280" s="243">
        <v>2781.2200000000003</v>
      </c>
      <c r="AB280" s="243">
        <v>0</v>
      </c>
      <c r="AC280" s="243">
        <v>0</v>
      </c>
      <c r="AD280" s="243">
        <v>0</v>
      </c>
      <c r="AE280" s="243" t="s">
        <v>72</v>
      </c>
      <c r="AF280" s="243" t="s">
        <v>147</v>
      </c>
      <c r="AG280" s="243" t="s">
        <v>101</v>
      </c>
      <c r="AH280" s="243" t="s">
        <v>145</v>
      </c>
    </row>
    <row r="281" spans="1:34" ht="15">
      <c r="A281" s="243" t="s">
        <v>62</v>
      </c>
      <c r="B281" s="243" t="s">
        <v>146</v>
      </c>
      <c r="C281" s="243" t="s">
        <v>96</v>
      </c>
      <c r="D281" s="243" t="s">
        <v>114</v>
      </c>
      <c r="E281" s="243" t="s">
        <v>142</v>
      </c>
      <c r="F281" s="243">
        <v>2014</v>
      </c>
      <c r="G281" s="243" t="s">
        <v>67</v>
      </c>
      <c r="H281" s="243" t="s">
        <v>115</v>
      </c>
      <c r="I281" s="243" t="s">
        <v>416</v>
      </c>
      <c r="J281" s="243" t="s">
        <v>116</v>
      </c>
      <c r="K281" s="243"/>
      <c r="L281" s="243">
        <v>0</v>
      </c>
      <c r="M281" s="243">
        <v>0</v>
      </c>
      <c r="N281" s="243">
        <v>0</v>
      </c>
      <c r="O281" s="243">
        <v>0</v>
      </c>
      <c r="P281" s="243">
        <v>0</v>
      </c>
      <c r="Q281" s="243" t="s">
        <v>71</v>
      </c>
      <c r="R281" s="243">
        <v>0</v>
      </c>
      <c r="S281" s="243">
        <v>0</v>
      </c>
      <c r="T281" s="243">
        <v>0</v>
      </c>
      <c r="U281" s="243">
        <v>0</v>
      </c>
      <c r="V281" s="243">
        <v>0</v>
      </c>
      <c r="W281" s="243">
        <v>0</v>
      </c>
      <c r="X281" s="243">
        <v>0</v>
      </c>
      <c r="Y281" s="243">
        <v>0</v>
      </c>
      <c r="Z281" s="243">
        <v>0</v>
      </c>
      <c r="AA281" s="243">
        <v>0</v>
      </c>
      <c r="AB281" s="243">
        <v>0</v>
      </c>
      <c r="AC281" s="243">
        <v>0</v>
      </c>
      <c r="AD281" s="243">
        <v>0</v>
      </c>
      <c r="AE281" s="243" t="s">
        <v>72</v>
      </c>
      <c r="AF281" s="243" t="s">
        <v>147</v>
      </c>
      <c r="AG281" s="243" t="s">
        <v>101</v>
      </c>
      <c r="AH281" s="243" t="s">
        <v>145</v>
      </c>
    </row>
    <row r="282" spans="1:34" ht="15">
      <c r="A282" s="243" t="s">
        <v>62</v>
      </c>
      <c r="B282" s="243" t="s">
        <v>146</v>
      </c>
      <c r="C282" s="243" t="s">
        <v>96</v>
      </c>
      <c r="D282" s="243" t="s">
        <v>136</v>
      </c>
      <c r="E282" s="243" t="s">
        <v>142</v>
      </c>
      <c r="F282" s="243">
        <v>2013</v>
      </c>
      <c r="G282" s="243" t="s">
        <v>67</v>
      </c>
      <c r="H282" s="243" t="s">
        <v>137</v>
      </c>
      <c r="I282" s="243" t="s">
        <v>416</v>
      </c>
      <c r="J282" s="243" t="s">
        <v>116</v>
      </c>
      <c r="K282" s="243"/>
      <c r="L282" s="243">
        <v>0</v>
      </c>
      <c r="M282" s="243">
        <v>0</v>
      </c>
      <c r="N282" s="243">
        <v>34698.58</v>
      </c>
      <c r="O282" s="243">
        <v>0</v>
      </c>
      <c r="P282" s="243">
        <v>-34698.58</v>
      </c>
      <c r="Q282" s="243" t="s">
        <v>71</v>
      </c>
      <c r="R282" s="243">
        <v>0</v>
      </c>
      <c r="S282" s="243">
        <v>0</v>
      </c>
      <c r="T282" s="243">
        <v>0</v>
      </c>
      <c r="U282" s="243">
        <v>0</v>
      </c>
      <c r="V282" s="243">
        <v>0</v>
      </c>
      <c r="W282" s="243">
        <v>0</v>
      </c>
      <c r="X282" s="243">
        <v>0</v>
      </c>
      <c r="Y282" s="243">
        <v>0</v>
      </c>
      <c r="Z282" s="243">
        <v>0</v>
      </c>
      <c r="AA282" s="243">
        <v>0</v>
      </c>
      <c r="AB282" s="243">
        <v>0</v>
      </c>
      <c r="AC282" s="243">
        <v>34698.58</v>
      </c>
      <c r="AD282" s="243">
        <v>0</v>
      </c>
      <c r="AE282" s="243" t="s">
        <v>72</v>
      </c>
      <c r="AF282" s="243" t="s">
        <v>147</v>
      </c>
      <c r="AG282" s="243" t="s">
        <v>101</v>
      </c>
      <c r="AH282" s="243" t="s">
        <v>145</v>
      </c>
    </row>
    <row r="283" spans="1:34" ht="15">
      <c r="A283" s="243" t="s">
        <v>62</v>
      </c>
      <c r="B283" s="243" t="s">
        <v>146</v>
      </c>
      <c r="C283" s="243" t="s">
        <v>96</v>
      </c>
      <c r="D283" s="243" t="s">
        <v>136</v>
      </c>
      <c r="E283" s="243" t="s">
        <v>142</v>
      </c>
      <c r="F283" s="243">
        <v>2014</v>
      </c>
      <c r="G283" s="243" t="s">
        <v>67</v>
      </c>
      <c r="H283" s="243" t="s">
        <v>137</v>
      </c>
      <c r="I283" s="243" t="s">
        <v>416</v>
      </c>
      <c r="J283" s="243" t="s">
        <v>116</v>
      </c>
      <c r="K283" s="243"/>
      <c r="L283" s="243">
        <v>0</v>
      </c>
      <c r="M283" s="243">
        <v>0</v>
      </c>
      <c r="N283" s="243">
        <v>0</v>
      </c>
      <c r="O283" s="243">
        <v>0</v>
      </c>
      <c r="P283" s="243">
        <v>0</v>
      </c>
      <c r="Q283" s="243" t="s">
        <v>71</v>
      </c>
      <c r="R283" s="243">
        <v>0</v>
      </c>
      <c r="S283" s="243">
        <v>0</v>
      </c>
      <c r="T283" s="243">
        <v>0</v>
      </c>
      <c r="U283" s="243">
        <v>0</v>
      </c>
      <c r="V283" s="243">
        <v>0</v>
      </c>
      <c r="W283" s="243">
        <v>0</v>
      </c>
      <c r="X283" s="243">
        <v>0</v>
      </c>
      <c r="Y283" s="243">
        <v>0</v>
      </c>
      <c r="Z283" s="243">
        <v>0</v>
      </c>
      <c r="AA283" s="243">
        <v>0</v>
      </c>
      <c r="AB283" s="243">
        <v>0</v>
      </c>
      <c r="AC283" s="243">
        <v>0</v>
      </c>
      <c r="AD283" s="243">
        <v>0</v>
      </c>
      <c r="AE283" s="243" t="s">
        <v>72</v>
      </c>
      <c r="AF283" s="243" t="s">
        <v>147</v>
      </c>
      <c r="AG283" s="243" t="s">
        <v>101</v>
      </c>
      <c r="AH283" s="243" t="s">
        <v>145</v>
      </c>
    </row>
    <row r="284" spans="1:34" ht="15">
      <c r="A284" s="243" t="s">
        <v>62</v>
      </c>
      <c r="B284" s="243" t="s">
        <v>146</v>
      </c>
      <c r="C284" s="243" t="s">
        <v>96</v>
      </c>
      <c r="D284" s="243" t="s">
        <v>136</v>
      </c>
      <c r="E284" s="243" t="s">
        <v>66</v>
      </c>
      <c r="F284" s="243">
        <v>2013</v>
      </c>
      <c r="G284" s="243" t="s">
        <v>67</v>
      </c>
      <c r="H284" s="243" t="s">
        <v>137</v>
      </c>
      <c r="I284" s="243" t="s">
        <v>416</v>
      </c>
      <c r="J284" s="243" t="s">
        <v>116</v>
      </c>
      <c r="K284" s="243"/>
      <c r="L284" s="243">
        <v>0</v>
      </c>
      <c r="M284" s="243">
        <v>0</v>
      </c>
      <c r="N284" s="243">
        <v>0</v>
      </c>
      <c r="O284" s="243">
        <v>0</v>
      </c>
      <c r="P284" s="243">
        <v>0</v>
      </c>
      <c r="Q284" s="243" t="s">
        <v>71</v>
      </c>
      <c r="R284" s="243">
        <v>0</v>
      </c>
      <c r="S284" s="243">
        <v>0</v>
      </c>
      <c r="T284" s="243">
        <v>0</v>
      </c>
      <c r="U284" s="243">
        <v>0</v>
      </c>
      <c r="V284" s="243">
        <v>0</v>
      </c>
      <c r="W284" s="243">
        <v>0</v>
      </c>
      <c r="X284" s="243">
        <v>0</v>
      </c>
      <c r="Y284" s="243">
        <v>0</v>
      </c>
      <c r="Z284" s="243">
        <v>0</v>
      </c>
      <c r="AA284" s="243">
        <v>0</v>
      </c>
      <c r="AB284" s="243">
        <v>0</v>
      </c>
      <c r="AC284" s="243">
        <v>0</v>
      </c>
      <c r="AD284" s="243">
        <v>0</v>
      </c>
      <c r="AE284" s="243" t="s">
        <v>72</v>
      </c>
      <c r="AF284" s="243" t="s">
        <v>147</v>
      </c>
      <c r="AG284" s="243" t="s">
        <v>101</v>
      </c>
      <c r="AH284" s="243" t="s">
        <v>75</v>
      </c>
    </row>
    <row r="285" spans="1:34" ht="15">
      <c r="A285" s="243" t="s">
        <v>62</v>
      </c>
      <c r="B285" s="243" t="s">
        <v>146</v>
      </c>
      <c r="C285" s="243" t="s">
        <v>96</v>
      </c>
      <c r="D285" s="243" t="s">
        <v>136</v>
      </c>
      <c r="E285" s="243" t="s">
        <v>66</v>
      </c>
      <c r="F285" s="243">
        <v>2014</v>
      </c>
      <c r="G285" s="243" t="s">
        <v>67</v>
      </c>
      <c r="H285" s="243" t="s">
        <v>137</v>
      </c>
      <c r="I285" s="243" t="s">
        <v>416</v>
      </c>
      <c r="J285" s="243" t="s">
        <v>116</v>
      </c>
      <c r="K285" s="243"/>
      <c r="L285" s="243">
        <v>0</v>
      </c>
      <c r="M285" s="243">
        <v>0</v>
      </c>
      <c r="N285" s="243">
        <v>0</v>
      </c>
      <c r="O285" s="243">
        <v>0</v>
      </c>
      <c r="P285" s="243">
        <v>0</v>
      </c>
      <c r="Q285" s="243" t="s">
        <v>71</v>
      </c>
      <c r="R285" s="243">
        <v>0</v>
      </c>
      <c r="S285" s="243">
        <v>0</v>
      </c>
      <c r="T285" s="243">
        <v>0</v>
      </c>
      <c r="U285" s="243">
        <v>0</v>
      </c>
      <c r="V285" s="243">
        <v>0</v>
      </c>
      <c r="W285" s="243">
        <v>0</v>
      </c>
      <c r="X285" s="243">
        <v>0</v>
      </c>
      <c r="Y285" s="243">
        <v>0</v>
      </c>
      <c r="Z285" s="243">
        <v>0</v>
      </c>
      <c r="AA285" s="243">
        <v>0</v>
      </c>
      <c r="AB285" s="243">
        <v>0</v>
      </c>
      <c r="AC285" s="243">
        <v>0</v>
      </c>
      <c r="AD285" s="243">
        <v>0</v>
      </c>
      <c r="AE285" s="243" t="s">
        <v>72</v>
      </c>
      <c r="AF285" s="243" t="s">
        <v>147</v>
      </c>
      <c r="AG285" s="243" t="s">
        <v>101</v>
      </c>
      <c r="AH285" s="243" t="s">
        <v>75</v>
      </c>
    </row>
    <row r="286" spans="1:34" ht="15">
      <c r="A286" s="243" t="s">
        <v>62</v>
      </c>
      <c r="B286" s="243" t="s">
        <v>457</v>
      </c>
      <c r="C286" s="243" t="s">
        <v>332</v>
      </c>
      <c r="D286" s="243" t="s">
        <v>391</v>
      </c>
      <c r="E286" s="243" t="s">
        <v>151</v>
      </c>
      <c r="F286" s="243">
        <v>2013</v>
      </c>
      <c r="G286" s="243" t="s">
        <v>374</v>
      </c>
      <c r="H286" s="243" t="s">
        <v>392</v>
      </c>
      <c r="I286" s="243" t="s">
        <v>376</v>
      </c>
      <c r="J286" s="243" t="s">
        <v>393</v>
      </c>
      <c r="K286" s="243"/>
      <c r="L286" s="243">
        <v>0</v>
      </c>
      <c r="M286" s="243">
        <v>0</v>
      </c>
      <c r="N286" s="243">
        <v>-192.5</v>
      </c>
      <c r="O286" s="243">
        <v>0</v>
      </c>
      <c r="P286" s="243">
        <v>192.5</v>
      </c>
      <c r="Q286" s="243" t="s">
        <v>71</v>
      </c>
      <c r="R286" s="243">
        <v>0</v>
      </c>
      <c r="S286" s="243">
        <v>0</v>
      </c>
      <c r="T286" s="243">
        <v>0</v>
      </c>
      <c r="U286" s="243">
        <v>0</v>
      </c>
      <c r="V286" s="243">
        <v>0</v>
      </c>
      <c r="W286" s="243">
        <v>-192.5</v>
      </c>
      <c r="X286" s="243">
        <v>0</v>
      </c>
      <c r="Y286" s="243">
        <v>0</v>
      </c>
      <c r="Z286" s="243">
        <v>0</v>
      </c>
      <c r="AA286" s="243">
        <v>0</v>
      </c>
      <c r="AB286" s="243">
        <v>0</v>
      </c>
      <c r="AC286" s="243">
        <v>0</v>
      </c>
      <c r="AD286" s="243">
        <v>0</v>
      </c>
      <c r="AE286" s="243" t="s">
        <v>72</v>
      </c>
      <c r="AF286" s="243" t="s">
        <v>458</v>
      </c>
      <c r="AG286" s="243" t="s">
        <v>338</v>
      </c>
      <c r="AH286" s="243" t="s">
        <v>158</v>
      </c>
    </row>
    <row r="287" spans="1:34" ht="15">
      <c r="A287" s="243" t="s">
        <v>62</v>
      </c>
      <c r="B287" s="243" t="s">
        <v>457</v>
      </c>
      <c r="C287" s="243" t="s">
        <v>332</v>
      </c>
      <c r="D287" s="243" t="s">
        <v>391</v>
      </c>
      <c r="E287" s="243" t="s">
        <v>151</v>
      </c>
      <c r="F287" s="243">
        <v>2014</v>
      </c>
      <c r="G287" s="243" t="s">
        <v>374</v>
      </c>
      <c r="H287" s="243" t="s">
        <v>392</v>
      </c>
      <c r="I287" s="243" t="s">
        <v>376</v>
      </c>
      <c r="J287" s="243" t="s">
        <v>393</v>
      </c>
      <c r="K287" s="243"/>
      <c r="L287" s="243">
        <v>0</v>
      </c>
      <c r="M287" s="243">
        <v>0</v>
      </c>
      <c r="N287" s="243">
        <v>0</v>
      </c>
      <c r="O287" s="243">
        <v>0</v>
      </c>
      <c r="P287" s="243">
        <v>0</v>
      </c>
      <c r="Q287" s="243" t="s">
        <v>71</v>
      </c>
      <c r="R287" s="243">
        <v>0</v>
      </c>
      <c r="S287" s="243">
        <v>0</v>
      </c>
      <c r="T287" s="243">
        <v>0</v>
      </c>
      <c r="U287" s="243">
        <v>0</v>
      </c>
      <c r="V287" s="243">
        <v>0</v>
      </c>
      <c r="W287" s="243">
        <v>0</v>
      </c>
      <c r="X287" s="243">
        <v>0</v>
      </c>
      <c r="Y287" s="243">
        <v>0</v>
      </c>
      <c r="Z287" s="243">
        <v>0</v>
      </c>
      <c r="AA287" s="243">
        <v>0</v>
      </c>
      <c r="AB287" s="243">
        <v>0</v>
      </c>
      <c r="AC287" s="243">
        <v>0</v>
      </c>
      <c r="AD287" s="243">
        <v>0</v>
      </c>
      <c r="AE287" s="243" t="s">
        <v>72</v>
      </c>
      <c r="AF287" s="243" t="s">
        <v>458</v>
      </c>
      <c r="AG287" s="243" t="s">
        <v>338</v>
      </c>
      <c r="AH287" s="243" t="s">
        <v>158</v>
      </c>
    </row>
    <row r="288" spans="1:34" ht="15">
      <c r="A288" s="243" t="s">
        <v>62</v>
      </c>
      <c r="B288" s="243" t="s">
        <v>457</v>
      </c>
      <c r="C288" s="243" t="s">
        <v>332</v>
      </c>
      <c r="D288" s="243" t="s">
        <v>394</v>
      </c>
      <c r="E288" s="243" t="s">
        <v>151</v>
      </c>
      <c r="F288" s="243">
        <v>2013</v>
      </c>
      <c r="G288" s="243" t="s">
        <v>67</v>
      </c>
      <c r="H288" s="243" t="s">
        <v>395</v>
      </c>
      <c r="I288" s="243" t="s">
        <v>376</v>
      </c>
      <c r="J288" s="243" t="s">
        <v>393</v>
      </c>
      <c r="K288" s="243"/>
      <c r="L288" s="243">
        <v>0</v>
      </c>
      <c r="M288" s="243">
        <v>0</v>
      </c>
      <c r="N288" s="243">
        <v>0</v>
      </c>
      <c r="O288" s="243">
        <v>0</v>
      </c>
      <c r="P288" s="243">
        <v>0</v>
      </c>
      <c r="Q288" s="243" t="s">
        <v>71</v>
      </c>
      <c r="R288" s="243">
        <v>0</v>
      </c>
      <c r="S288" s="243">
        <v>0</v>
      </c>
      <c r="T288" s="243">
        <v>0</v>
      </c>
      <c r="U288" s="243">
        <v>0</v>
      </c>
      <c r="V288" s="243">
        <v>0</v>
      </c>
      <c r="W288" s="243">
        <v>-5442.96</v>
      </c>
      <c r="X288" s="243">
        <v>0</v>
      </c>
      <c r="Y288" s="243">
        <v>0</v>
      </c>
      <c r="Z288" s="243">
        <v>0</v>
      </c>
      <c r="AA288" s="243">
        <v>0</v>
      </c>
      <c r="AB288" s="243">
        <v>0</v>
      </c>
      <c r="AC288" s="243">
        <v>0</v>
      </c>
      <c r="AD288" s="243">
        <v>5442.96</v>
      </c>
      <c r="AE288" s="243" t="s">
        <v>72</v>
      </c>
      <c r="AF288" s="243" t="s">
        <v>458</v>
      </c>
      <c r="AG288" s="243" t="s">
        <v>338</v>
      </c>
      <c r="AH288" s="243" t="s">
        <v>158</v>
      </c>
    </row>
    <row r="289" spans="1:34" ht="15">
      <c r="A289" s="243" t="s">
        <v>62</v>
      </c>
      <c r="B289" s="243" t="s">
        <v>457</v>
      </c>
      <c r="C289" s="243" t="s">
        <v>332</v>
      </c>
      <c r="D289" s="243" t="s">
        <v>394</v>
      </c>
      <c r="E289" s="243" t="s">
        <v>151</v>
      </c>
      <c r="F289" s="243">
        <v>2014</v>
      </c>
      <c r="G289" s="243" t="s">
        <v>67</v>
      </c>
      <c r="H289" s="243" t="s">
        <v>395</v>
      </c>
      <c r="I289" s="243" t="s">
        <v>376</v>
      </c>
      <c r="J289" s="243" t="s">
        <v>393</v>
      </c>
      <c r="K289" s="243"/>
      <c r="L289" s="243">
        <v>0</v>
      </c>
      <c r="M289" s="243">
        <v>0</v>
      </c>
      <c r="N289" s="243">
        <v>0</v>
      </c>
      <c r="O289" s="243">
        <v>0</v>
      </c>
      <c r="P289" s="243">
        <v>0</v>
      </c>
      <c r="Q289" s="243" t="s">
        <v>71</v>
      </c>
      <c r="R289" s="243">
        <v>0</v>
      </c>
      <c r="S289" s="243">
        <v>0</v>
      </c>
      <c r="T289" s="243">
        <v>0</v>
      </c>
      <c r="U289" s="243">
        <v>0</v>
      </c>
      <c r="V289" s="243">
        <v>0</v>
      </c>
      <c r="W289" s="243">
        <v>0</v>
      </c>
      <c r="X289" s="243">
        <v>0</v>
      </c>
      <c r="Y289" s="243">
        <v>0</v>
      </c>
      <c r="Z289" s="243">
        <v>0</v>
      </c>
      <c r="AA289" s="243">
        <v>0</v>
      </c>
      <c r="AB289" s="243">
        <v>0</v>
      </c>
      <c r="AC289" s="243">
        <v>0</v>
      </c>
      <c r="AD289" s="243">
        <v>0</v>
      </c>
      <c r="AE289" s="243" t="s">
        <v>72</v>
      </c>
      <c r="AF289" s="243" t="s">
        <v>458</v>
      </c>
      <c r="AG289" s="243" t="s">
        <v>338</v>
      </c>
      <c r="AH289" s="243" t="s">
        <v>158</v>
      </c>
    </row>
    <row r="290" spans="1:34" ht="15">
      <c r="A290" s="243" t="s">
        <v>62</v>
      </c>
      <c r="B290" s="243" t="s">
        <v>457</v>
      </c>
      <c r="C290" s="243" t="s">
        <v>332</v>
      </c>
      <c r="D290" s="243" t="s">
        <v>396</v>
      </c>
      <c r="E290" s="243" t="s">
        <v>151</v>
      </c>
      <c r="F290" s="243">
        <v>2013</v>
      </c>
      <c r="G290" s="243" t="s">
        <v>374</v>
      </c>
      <c r="H290" s="243" t="s">
        <v>397</v>
      </c>
      <c r="I290" s="243" t="s">
        <v>376</v>
      </c>
      <c r="J290" s="243" t="s">
        <v>393</v>
      </c>
      <c r="K290" s="243"/>
      <c r="L290" s="243">
        <v>0</v>
      </c>
      <c r="M290" s="243">
        <v>0</v>
      </c>
      <c r="N290" s="243">
        <v>-5442.96</v>
      </c>
      <c r="O290" s="243">
        <v>0</v>
      </c>
      <c r="P290" s="243">
        <v>5442.96</v>
      </c>
      <c r="Q290" s="243" t="s">
        <v>71</v>
      </c>
      <c r="R290" s="243">
        <v>0</v>
      </c>
      <c r="S290" s="243">
        <v>0</v>
      </c>
      <c r="T290" s="243">
        <v>0</v>
      </c>
      <c r="U290" s="243">
        <v>0</v>
      </c>
      <c r="V290" s="243">
        <v>0</v>
      </c>
      <c r="W290" s="243">
        <v>0</v>
      </c>
      <c r="X290" s="243">
        <v>0</v>
      </c>
      <c r="Y290" s="243">
        <v>0</v>
      </c>
      <c r="Z290" s="243">
        <v>0</v>
      </c>
      <c r="AA290" s="243">
        <v>0</v>
      </c>
      <c r="AB290" s="243">
        <v>0</v>
      </c>
      <c r="AC290" s="243">
        <v>0</v>
      </c>
      <c r="AD290" s="243">
        <v>-5442.96</v>
      </c>
      <c r="AE290" s="243" t="s">
        <v>72</v>
      </c>
      <c r="AF290" s="243" t="s">
        <v>458</v>
      </c>
      <c r="AG290" s="243" t="s">
        <v>338</v>
      </c>
      <c r="AH290" s="243" t="s">
        <v>158</v>
      </c>
    </row>
    <row r="291" spans="1:34" ht="15">
      <c r="A291" s="243" t="s">
        <v>62</v>
      </c>
      <c r="B291" s="243" t="s">
        <v>457</v>
      </c>
      <c r="C291" s="243" t="s">
        <v>332</v>
      </c>
      <c r="D291" s="243" t="s">
        <v>396</v>
      </c>
      <c r="E291" s="243" t="s">
        <v>151</v>
      </c>
      <c r="F291" s="243">
        <v>2014</v>
      </c>
      <c r="G291" s="243" t="s">
        <v>374</v>
      </c>
      <c r="H291" s="243" t="s">
        <v>397</v>
      </c>
      <c r="I291" s="243" t="s">
        <v>376</v>
      </c>
      <c r="J291" s="243" t="s">
        <v>393</v>
      </c>
      <c r="K291" s="243"/>
      <c r="L291" s="243">
        <v>0</v>
      </c>
      <c r="M291" s="243">
        <v>0</v>
      </c>
      <c r="N291" s="243">
        <v>0</v>
      </c>
      <c r="O291" s="243">
        <v>0</v>
      </c>
      <c r="P291" s="243">
        <v>0</v>
      </c>
      <c r="Q291" s="243" t="s">
        <v>71</v>
      </c>
      <c r="R291" s="243">
        <v>0</v>
      </c>
      <c r="S291" s="243">
        <v>0</v>
      </c>
      <c r="T291" s="243">
        <v>0</v>
      </c>
      <c r="U291" s="243">
        <v>0</v>
      </c>
      <c r="V291" s="243">
        <v>0</v>
      </c>
      <c r="W291" s="243">
        <v>0</v>
      </c>
      <c r="X291" s="243">
        <v>0</v>
      </c>
      <c r="Y291" s="243">
        <v>0</v>
      </c>
      <c r="Z291" s="243">
        <v>0</v>
      </c>
      <c r="AA291" s="243">
        <v>0</v>
      </c>
      <c r="AB291" s="243">
        <v>0</v>
      </c>
      <c r="AC291" s="243">
        <v>0</v>
      </c>
      <c r="AD291" s="243">
        <v>0</v>
      </c>
      <c r="AE291" s="243" t="s">
        <v>72</v>
      </c>
      <c r="AF291" s="243" t="s">
        <v>458</v>
      </c>
      <c r="AG291" s="243" t="s">
        <v>338</v>
      </c>
      <c r="AH291" s="243" t="s">
        <v>158</v>
      </c>
    </row>
    <row r="292" spans="1:34" ht="15">
      <c r="A292" s="243"/>
      <c r="B292" s="243"/>
      <c r="C292" s="243"/>
      <c r="D292" s="243"/>
      <c r="E292" s="243"/>
      <c r="F292" s="243"/>
      <c r="G292" s="243"/>
      <c r="H292" s="243"/>
      <c r="I292" s="243"/>
      <c r="J292" s="243"/>
      <c r="K292" s="243"/>
      <c r="L292" s="243"/>
      <c r="M292" s="243"/>
      <c r="N292" s="243"/>
      <c r="O292" s="243"/>
      <c r="P292" s="243"/>
      <c r="Q292" s="243"/>
      <c r="R292" s="243"/>
      <c r="S292" s="243"/>
      <c r="T292" s="243"/>
      <c r="U292" s="243"/>
      <c r="V292" s="243"/>
      <c r="W292" s="243"/>
      <c r="X292" s="243"/>
      <c r="Y292" s="243"/>
      <c r="Z292" s="243"/>
      <c r="AA292" s="243"/>
      <c r="AB292" s="243"/>
      <c r="AC292" s="243"/>
      <c r="AD292" s="243"/>
      <c r="AE292" s="243"/>
      <c r="AF292" s="243"/>
      <c r="AG292" s="243"/>
      <c r="AH292" s="243"/>
    </row>
    <row r="293" spans="1:34" ht="15">
      <c r="A293" s="243"/>
      <c r="B293" s="243"/>
      <c r="C293" s="243"/>
      <c r="D293" s="243"/>
      <c r="E293" s="243"/>
      <c r="F293" s="243"/>
      <c r="G293" s="243"/>
      <c r="H293" s="243"/>
      <c r="I293" s="243"/>
      <c r="J293" s="243"/>
      <c r="K293" s="243"/>
      <c r="L293" s="243"/>
      <c r="M293" s="243"/>
      <c r="N293" s="243"/>
      <c r="O293" s="243"/>
      <c r="P293" s="243"/>
      <c r="Q293" s="243"/>
      <c r="R293" s="243"/>
      <c r="S293" s="243"/>
      <c r="T293" s="243"/>
      <c r="U293" s="243"/>
      <c r="V293" s="243"/>
      <c r="W293" s="243"/>
      <c r="X293" s="243"/>
      <c r="Y293" s="243"/>
      <c r="Z293" s="243"/>
      <c r="AA293" s="243"/>
      <c r="AB293" s="243"/>
      <c r="AC293" s="243"/>
      <c r="AD293" s="243"/>
      <c r="AE293" s="243"/>
      <c r="AF293" s="243"/>
      <c r="AG293" s="243"/>
      <c r="AH293" s="243"/>
    </row>
    <row r="294" spans="1:2" ht="15">
      <c r="A294" s="58" t="s">
        <v>30</v>
      </c>
      <c r="B294" t="s">
        <v>460</v>
      </c>
    </row>
    <row r="296" spans="1:2" ht="15">
      <c r="A296" s="58" t="s">
        <v>231</v>
      </c>
      <c r="B296" s="58" t="s">
        <v>459</v>
      </c>
    </row>
    <row r="297" spans="1:4" ht="15">
      <c r="A297" s="58" t="s">
        <v>229</v>
      </c>
      <c r="B297">
        <v>2013</v>
      </c>
      <c r="C297">
        <v>2014</v>
      </c>
      <c r="D297" t="s">
        <v>230</v>
      </c>
    </row>
    <row r="298" spans="1:4" ht="15">
      <c r="A298" s="59" t="s">
        <v>67</v>
      </c>
      <c r="B298" s="77">
        <v>1268687.97</v>
      </c>
      <c r="C298" s="77">
        <v>0</v>
      </c>
      <c r="D298" s="77">
        <v>1268687.97</v>
      </c>
    </row>
    <row r="299" spans="1:4" ht="15">
      <c r="A299" s="59" t="s">
        <v>152</v>
      </c>
      <c r="B299" s="77">
        <v>-496798.52</v>
      </c>
      <c r="C299" s="77">
        <v>-235451.03999999998</v>
      </c>
      <c r="D299" s="77">
        <v>-732249.56</v>
      </c>
    </row>
    <row r="300" spans="1:4" ht="15">
      <c r="A300" s="59" t="s">
        <v>230</v>
      </c>
      <c r="B300" s="77">
        <v>771889.45</v>
      </c>
      <c r="C300" s="77">
        <v>-235451.03999999998</v>
      </c>
      <c r="D300" s="77">
        <v>536438.4099999999</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81"/>
  <sheetViews>
    <sheetView workbookViewId="0" topLeftCell="A162">
      <selection activeCell="C42" sqref="C42"/>
    </sheetView>
  </sheetViews>
  <sheetFormatPr defaultColWidth="9.140625" defaultRowHeight="15"/>
  <cols>
    <col min="1" max="1" width="13.140625" style="0" bestFit="1" customWidth="1"/>
    <col min="2" max="2" width="17.8515625" style="0" customWidth="1"/>
  </cols>
  <sheetData>
    <row r="1" spans="1:34" ht="15">
      <c r="A1" s="384" t="s">
        <v>532</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c r="AF1" s="384"/>
      <c r="AG1" s="384"/>
      <c r="AH1" s="384"/>
    </row>
    <row r="3" spans="1:34" ht="15">
      <c r="A3" s="384" t="s">
        <v>28</v>
      </c>
      <c r="B3" s="384" t="s">
        <v>29</v>
      </c>
      <c r="C3" s="384" t="s">
        <v>30</v>
      </c>
      <c r="D3" s="384" t="s">
        <v>31</v>
      </c>
      <c r="E3" s="384" t="s">
        <v>32</v>
      </c>
      <c r="F3" s="384" t="s">
        <v>33</v>
      </c>
      <c r="G3" s="384" t="s">
        <v>34</v>
      </c>
      <c r="H3" s="384" t="s">
        <v>35</v>
      </c>
      <c r="I3" s="384" t="s">
        <v>36</v>
      </c>
      <c r="J3" s="384" t="s">
        <v>37</v>
      </c>
      <c r="K3" s="384" t="s">
        <v>38</v>
      </c>
      <c r="L3" s="384" t="s">
        <v>39</v>
      </c>
      <c r="M3" s="384" t="s">
        <v>40</v>
      </c>
      <c r="N3" s="384" t="s">
        <v>41</v>
      </c>
      <c r="O3" s="384" t="s">
        <v>42</v>
      </c>
      <c r="P3" s="384" t="s">
        <v>43</v>
      </c>
      <c r="Q3" s="384" t="s">
        <v>44</v>
      </c>
      <c r="R3" s="384" t="s">
        <v>45</v>
      </c>
      <c r="S3" s="384" t="s">
        <v>46</v>
      </c>
      <c r="T3" s="384" t="s">
        <v>47</v>
      </c>
      <c r="U3" s="384" t="s">
        <v>48</v>
      </c>
      <c r="V3" s="384" t="s">
        <v>49</v>
      </c>
      <c r="W3" s="384" t="s">
        <v>50</v>
      </c>
      <c r="X3" s="384" t="s">
        <v>51</v>
      </c>
      <c r="Y3" s="384" t="s">
        <v>52</v>
      </c>
      <c r="Z3" s="384" t="s">
        <v>53</v>
      </c>
      <c r="AA3" s="384" t="s">
        <v>54</v>
      </c>
      <c r="AB3" s="384" t="s">
        <v>55</v>
      </c>
      <c r="AC3" s="384" t="s">
        <v>56</v>
      </c>
      <c r="AD3" s="384" t="s">
        <v>57</v>
      </c>
      <c r="AE3" s="384" t="s">
        <v>58</v>
      </c>
      <c r="AF3" s="384" t="s">
        <v>59</v>
      </c>
      <c r="AG3" s="384" t="s">
        <v>60</v>
      </c>
      <c r="AH3" s="384" t="s">
        <v>61</v>
      </c>
    </row>
    <row r="4" spans="1:34" ht="15">
      <c r="A4" s="384" t="s">
        <v>62</v>
      </c>
      <c r="B4" s="384" t="s">
        <v>151</v>
      </c>
      <c r="C4" s="384" t="s">
        <v>332</v>
      </c>
      <c r="D4" s="384" t="s">
        <v>333</v>
      </c>
      <c r="E4" s="384" t="s">
        <v>151</v>
      </c>
      <c r="F4" s="384">
        <v>2015</v>
      </c>
      <c r="G4" s="384" t="s">
        <v>334</v>
      </c>
      <c r="H4" s="384" t="s">
        <v>335</v>
      </c>
      <c r="I4" s="384" t="s">
        <v>336</v>
      </c>
      <c r="J4" s="384" t="s">
        <v>337</v>
      </c>
      <c r="K4" s="384"/>
      <c r="L4" s="384">
        <v>0</v>
      </c>
      <c r="M4" s="384">
        <v>0</v>
      </c>
      <c r="N4" s="384">
        <v>116730.23</v>
      </c>
      <c r="O4" s="384">
        <v>0</v>
      </c>
      <c r="P4" s="384">
        <v>-116730.23</v>
      </c>
      <c r="Q4" s="384" t="s">
        <v>71</v>
      </c>
      <c r="R4" s="384">
        <v>-17375.65</v>
      </c>
      <c r="S4" s="384">
        <v>-19426.79</v>
      </c>
      <c r="T4" s="384">
        <v>164199.32</v>
      </c>
      <c r="U4" s="384">
        <v>-10666.65</v>
      </c>
      <c r="V4" s="384">
        <v>0</v>
      </c>
      <c r="W4" s="384">
        <v>0</v>
      </c>
      <c r="X4" s="384">
        <v>0</v>
      </c>
      <c r="Y4" s="384">
        <v>0</v>
      </c>
      <c r="Z4" s="384">
        <v>0</v>
      </c>
      <c r="AA4" s="384">
        <v>0</v>
      </c>
      <c r="AB4" s="384">
        <v>0</v>
      </c>
      <c r="AC4" s="384">
        <v>0</v>
      </c>
      <c r="AD4" s="384">
        <v>0</v>
      </c>
      <c r="AE4" s="384" t="s">
        <v>72</v>
      </c>
      <c r="AF4" s="384" t="s">
        <v>158</v>
      </c>
      <c r="AG4" s="384" t="s">
        <v>338</v>
      </c>
      <c r="AH4" s="384" t="s">
        <v>158</v>
      </c>
    </row>
    <row r="5" spans="1:34" ht="15">
      <c r="A5" s="384" t="s">
        <v>62</v>
      </c>
      <c r="B5" s="384" t="s">
        <v>151</v>
      </c>
      <c r="C5" s="384" t="s">
        <v>332</v>
      </c>
      <c r="D5" s="384" t="s">
        <v>339</v>
      </c>
      <c r="E5" s="384" t="s">
        <v>151</v>
      </c>
      <c r="F5" s="384">
        <v>2015</v>
      </c>
      <c r="G5" s="384" t="s">
        <v>334</v>
      </c>
      <c r="H5" s="384" t="s">
        <v>340</v>
      </c>
      <c r="I5" s="384" t="s">
        <v>336</v>
      </c>
      <c r="J5" s="384" t="s">
        <v>337</v>
      </c>
      <c r="K5" s="384"/>
      <c r="L5" s="384">
        <v>0</v>
      </c>
      <c r="M5" s="384">
        <v>0</v>
      </c>
      <c r="N5" s="384">
        <v>0</v>
      </c>
      <c r="O5" s="384">
        <v>0</v>
      </c>
      <c r="P5" s="384">
        <v>0</v>
      </c>
      <c r="Q5" s="384" t="s">
        <v>71</v>
      </c>
      <c r="R5" s="384">
        <v>0</v>
      </c>
      <c r="S5" s="384">
        <v>0</v>
      </c>
      <c r="T5" s="384">
        <v>0</v>
      </c>
      <c r="U5" s="384">
        <v>0</v>
      </c>
      <c r="V5" s="384">
        <v>0</v>
      </c>
      <c r="W5" s="384">
        <v>0</v>
      </c>
      <c r="X5" s="384">
        <v>0</v>
      </c>
      <c r="Y5" s="384">
        <v>0</v>
      </c>
      <c r="Z5" s="384">
        <v>0</v>
      </c>
      <c r="AA5" s="384">
        <v>0</v>
      </c>
      <c r="AB5" s="384">
        <v>0</v>
      </c>
      <c r="AC5" s="384">
        <v>0</v>
      </c>
      <c r="AD5" s="384">
        <v>0</v>
      </c>
      <c r="AE5" s="384" t="s">
        <v>72</v>
      </c>
      <c r="AF5" s="384" t="s">
        <v>158</v>
      </c>
      <c r="AG5" s="384" t="s">
        <v>338</v>
      </c>
      <c r="AH5" s="384" t="s">
        <v>158</v>
      </c>
    </row>
    <row r="6" spans="1:34" ht="15">
      <c r="A6" s="384" t="s">
        <v>62</v>
      </c>
      <c r="B6" s="384" t="s">
        <v>151</v>
      </c>
      <c r="C6" s="384" t="s">
        <v>332</v>
      </c>
      <c r="D6" s="384" t="s">
        <v>341</v>
      </c>
      <c r="E6" s="384" t="s">
        <v>151</v>
      </c>
      <c r="F6" s="384">
        <v>2015</v>
      </c>
      <c r="G6" s="384" t="s">
        <v>334</v>
      </c>
      <c r="H6" s="384" t="s">
        <v>342</v>
      </c>
      <c r="I6" s="384" t="s">
        <v>336</v>
      </c>
      <c r="J6" s="384" t="s">
        <v>337</v>
      </c>
      <c r="K6" s="384"/>
      <c r="L6" s="384">
        <v>0</v>
      </c>
      <c r="M6" s="384">
        <v>0</v>
      </c>
      <c r="N6" s="384">
        <v>-335.79</v>
      </c>
      <c r="O6" s="384">
        <v>0</v>
      </c>
      <c r="P6" s="384">
        <v>335.79</v>
      </c>
      <c r="Q6" s="384" t="s">
        <v>71</v>
      </c>
      <c r="R6" s="384">
        <v>-94.25</v>
      </c>
      <c r="S6" s="384">
        <v>-154.13</v>
      </c>
      <c r="T6" s="384">
        <v>-87.41</v>
      </c>
      <c r="U6" s="384">
        <v>0</v>
      </c>
      <c r="V6" s="384">
        <v>0</v>
      </c>
      <c r="W6" s="384">
        <v>0</v>
      </c>
      <c r="X6" s="384">
        <v>0</v>
      </c>
      <c r="Y6" s="384">
        <v>0</v>
      </c>
      <c r="Z6" s="384">
        <v>0</v>
      </c>
      <c r="AA6" s="384">
        <v>0</v>
      </c>
      <c r="AB6" s="384">
        <v>0</v>
      </c>
      <c r="AC6" s="384">
        <v>0</v>
      </c>
      <c r="AD6" s="384">
        <v>0</v>
      </c>
      <c r="AE6" s="384" t="s">
        <v>72</v>
      </c>
      <c r="AF6" s="384" t="s">
        <v>158</v>
      </c>
      <c r="AG6" s="384" t="s">
        <v>338</v>
      </c>
      <c r="AH6" s="384" t="s">
        <v>158</v>
      </c>
    </row>
    <row r="7" spans="1:34" ht="15">
      <c r="A7" s="384" t="s">
        <v>62</v>
      </c>
      <c r="B7" s="384" t="s">
        <v>151</v>
      </c>
      <c r="C7" s="384" t="s">
        <v>332</v>
      </c>
      <c r="D7" s="384" t="s">
        <v>343</v>
      </c>
      <c r="E7" s="384" t="s">
        <v>151</v>
      </c>
      <c r="F7" s="384">
        <v>2015</v>
      </c>
      <c r="G7" s="384" t="s">
        <v>334</v>
      </c>
      <c r="H7" s="384" t="s">
        <v>344</v>
      </c>
      <c r="I7" s="384" t="s">
        <v>336</v>
      </c>
      <c r="J7" s="384" t="s">
        <v>337</v>
      </c>
      <c r="K7" s="384"/>
      <c r="L7" s="384">
        <v>0</v>
      </c>
      <c r="M7" s="384">
        <v>0</v>
      </c>
      <c r="N7" s="384">
        <v>4651.93</v>
      </c>
      <c r="O7" s="384">
        <v>0</v>
      </c>
      <c r="P7" s="384">
        <v>-4651.93</v>
      </c>
      <c r="Q7" s="384" t="s">
        <v>71</v>
      </c>
      <c r="R7" s="384">
        <v>0</v>
      </c>
      <c r="S7" s="384">
        <v>0</v>
      </c>
      <c r="T7" s="384">
        <v>0</v>
      </c>
      <c r="U7" s="384">
        <v>4651.93</v>
      </c>
      <c r="V7" s="384">
        <v>0</v>
      </c>
      <c r="W7" s="384">
        <v>0</v>
      </c>
      <c r="X7" s="384">
        <v>0</v>
      </c>
      <c r="Y7" s="384">
        <v>0</v>
      </c>
      <c r="Z7" s="384">
        <v>0</v>
      </c>
      <c r="AA7" s="384">
        <v>0</v>
      </c>
      <c r="AB7" s="384">
        <v>0</v>
      </c>
      <c r="AC7" s="384">
        <v>0</v>
      </c>
      <c r="AD7" s="384">
        <v>0</v>
      </c>
      <c r="AE7" s="384" t="s">
        <v>72</v>
      </c>
      <c r="AF7" s="384" t="s">
        <v>158</v>
      </c>
      <c r="AG7" s="384" t="s">
        <v>338</v>
      </c>
      <c r="AH7" s="384" t="s">
        <v>158</v>
      </c>
    </row>
    <row r="8" spans="1:34" ht="15">
      <c r="A8" s="384" t="s">
        <v>62</v>
      </c>
      <c r="B8" s="384" t="s">
        <v>151</v>
      </c>
      <c r="C8" s="384" t="s">
        <v>332</v>
      </c>
      <c r="D8" s="384" t="s">
        <v>345</v>
      </c>
      <c r="E8" s="384" t="s">
        <v>151</v>
      </c>
      <c r="F8" s="384">
        <v>2015</v>
      </c>
      <c r="G8" s="384" t="s">
        <v>334</v>
      </c>
      <c r="H8" s="384" t="s">
        <v>346</v>
      </c>
      <c r="I8" s="384" t="s">
        <v>336</v>
      </c>
      <c r="J8" s="384" t="s">
        <v>337</v>
      </c>
      <c r="K8" s="384"/>
      <c r="L8" s="384">
        <v>0</v>
      </c>
      <c r="M8" s="384">
        <v>0</v>
      </c>
      <c r="N8" s="384">
        <v>0</v>
      </c>
      <c r="O8" s="384">
        <v>0</v>
      </c>
      <c r="P8" s="384">
        <v>0</v>
      </c>
      <c r="Q8" s="384" t="s">
        <v>71</v>
      </c>
      <c r="R8" s="384">
        <v>0</v>
      </c>
      <c r="S8" s="384">
        <v>0</v>
      </c>
      <c r="T8" s="384">
        <v>0</v>
      </c>
      <c r="U8" s="384">
        <v>0</v>
      </c>
      <c r="V8" s="384">
        <v>0</v>
      </c>
      <c r="W8" s="384">
        <v>0</v>
      </c>
      <c r="X8" s="384">
        <v>0</v>
      </c>
      <c r="Y8" s="384">
        <v>0</v>
      </c>
      <c r="Z8" s="384">
        <v>0</v>
      </c>
      <c r="AA8" s="384">
        <v>0</v>
      </c>
      <c r="AB8" s="384">
        <v>0</v>
      </c>
      <c r="AC8" s="384">
        <v>0</v>
      </c>
      <c r="AD8" s="384">
        <v>0</v>
      </c>
      <c r="AE8" s="384" t="s">
        <v>72</v>
      </c>
      <c r="AF8" s="384" t="s">
        <v>158</v>
      </c>
      <c r="AG8" s="384" t="s">
        <v>338</v>
      </c>
      <c r="AH8" s="384" t="s">
        <v>158</v>
      </c>
    </row>
    <row r="9" spans="1:34" ht="15">
      <c r="A9" s="384" t="s">
        <v>62</v>
      </c>
      <c r="B9" s="384" t="s">
        <v>151</v>
      </c>
      <c r="C9" s="384" t="s">
        <v>332</v>
      </c>
      <c r="D9" s="384" t="s">
        <v>347</v>
      </c>
      <c r="E9" s="384" t="s">
        <v>151</v>
      </c>
      <c r="F9" s="384">
        <v>2015</v>
      </c>
      <c r="G9" s="384" t="s">
        <v>334</v>
      </c>
      <c r="H9" s="384" t="s">
        <v>348</v>
      </c>
      <c r="I9" s="384" t="s">
        <v>336</v>
      </c>
      <c r="J9" s="384" t="s">
        <v>349</v>
      </c>
      <c r="K9" s="384"/>
      <c r="L9" s="384">
        <v>0</v>
      </c>
      <c r="M9" s="384">
        <v>0</v>
      </c>
      <c r="N9" s="384">
        <v>0</v>
      </c>
      <c r="O9" s="384">
        <v>0</v>
      </c>
      <c r="P9" s="384">
        <v>0</v>
      </c>
      <c r="Q9" s="384" t="s">
        <v>71</v>
      </c>
      <c r="R9" s="384">
        <v>0</v>
      </c>
      <c r="S9" s="384">
        <v>0</v>
      </c>
      <c r="T9" s="384">
        <v>0</v>
      </c>
      <c r="U9" s="384">
        <v>0</v>
      </c>
      <c r="V9" s="384">
        <v>0</v>
      </c>
      <c r="W9" s="384">
        <v>0</v>
      </c>
      <c r="X9" s="384">
        <v>0</v>
      </c>
      <c r="Y9" s="384">
        <v>0</v>
      </c>
      <c r="Z9" s="384">
        <v>0</v>
      </c>
      <c r="AA9" s="384">
        <v>0</v>
      </c>
      <c r="AB9" s="384">
        <v>0</v>
      </c>
      <c r="AC9" s="384">
        <v>0</v>
      </c>
      <c r="AD9" s="384">
        <v>0</v>
      </c>
      <c r="AE9" s="384" t="s">
        <v>72</v>
      </c>
      <c r="AF9" s="384" t="s">
        <v>158</v>
      </c>
      <c r="AG9" s="384" t="s">
        <v>338</v>
      </c>
      <c r="AH9" s="384" t="s">
        <v>158</v>
      </c>
    </row>
    <row r="10" spans="1:34" ht="15">
      <c r="A10" s="384" t="s">
        <v>62</v>
      </c>
      <c r="B10" s="384" t="s">
        <v>151</v>
      </c>
      <c r="C10" s="384" t="s">
        <v>332</v>
      </c>
      <c r="D10" s="384" t="s">
        <v>350</v>
      </c>
      <c r="E10" s="384" t="s">
        <v>151</v>
      </c>
      <c r="F10" s="384">
        <v>2015</v>
      </c>
      <c r="G10" s="384" t="s">
        <v>334</v>
      </c>
      <c r="H10" s="384" t="s">
        <v>351</v>
      </c>
      <c r="I10" s="384" t="s">
        <v>336</v>
      </c>
      <c r="J10" s="384" t="s">
        <v>349</v>
      </c>
      <c r="K10" s="384"/>
      <c r="L10" s="384">
        <v>0</v>
      </c>
      <c r="M10" s="384">
        <v>0</v>
      </c>
      <c r="N10" s="384">
        <v>0</v>
      </c>
      <c r="O10" s="384">
        <v>0</v>
      </c>
      <c r="P10" s="384">
        <v>0</v>
      </c>
      <c r="Q10" s="384" t="s">
        <v>71</v>
      </c>
      <c r="R10" s="384">
        <v>0</v>
      </c>
      <c r="S10" s="384">
        <v>0</v>
      </c>
      <c r="T10" s="384">
        <v>0</v>
      </c>
      <c r="U10" s="384">
        <v>0</v>
      </c>
      <c r="V10" s="384">
        <v>0</v>
      </c>
      <c r="W10" s="384">
        <v>0</v>
      </c>
      <c r="X10" s="384">
        <v>0</v>
      </c>
      <c r="Y10" s="384">
        <v>0</v>
      </c>
      <c r="Z10" s="384">
        <v>0</v>
      </c>
      <c r="AA10" s="384">
        <v>0</v>
      </c>
      <c r="AB10" s="384">
        <v>0</v>
      </c>
      <c r="AC10" s="384">
        <v>0</v>
      </c>
      <c r="AD10" s="384">
        <v>0</v>
      </c>
      <c r="AE10" s="384" t="s">
        <v>72</v>
      </c>
      <c r="AF10" s="384" t="s">
        <v>158</v>
      </c>
      <c r="AG10" s="384" t="s">
        <v>338</v>
      </c>
      <c r="AH10" s="384" t="s">
        <v>158</v>
      </c>
    </row>
    <row r="11" spans="1:34" ht="15">
      <c r="A11" s="384" t="s">
        <v>62</v>
      </c>
      <c r="B11" s="384" t="s">
        <v>151</v>
      </c>
      <c r="C11" s="384" t="s">
        <v>332</v>
      </c>
      <c r="D11" s="384" t="s">
        <v>352</v>
      </c>
      <c r="E11" s="384" t="s">
        <v>151</v>
      </c>
      <c r="F11" s="384">
        <v>2015</v>
      </c>
      <c r="G11" s="384" t="s">
        <v>334</v>
      </c>
      <c r="H11" s="384" t="s">
        <v>353</v>
      </c>
      <c r="I11" s="384" t="s">
        <v>336</v>
      </c>
      <c r="J11" s="384" t="s">
        <v>349</v>
      </c>
      <c r="K11" s="384"/>
      <c r="L11" s="384">
        <v>0</v>
      </c>
      <c r="M11" s="384">
        <v>0</v>
      </c>
      <c r="N11" s="384">
        <v>0</v>
      </c>
      <c r="O11" s="384">
        <v>0</v>
      </c>
      <c r="P11" s="384">
        <v>0</v>
      </c>
      <c r="Q11" s="384" t="s">
        <v>71</v>
      </c>
      <c r="R11" s="384">
        <v>0</v>
      </c>
      <c r="S11" s="384">
        <v>0</v>
      </c>
      <c r="T11" s="384">
        <v>0</v>
      </c>
      <c r="U11" s="384">
        <v>0</v>
      </c>
      <c r="V11" s="384">
        <v>0</v>
      </c>
      <c r="W11" s="384">
        <v>0</v>
      </c>
      <c r="X11" s="384">
        <v>0</v>
      </c>
      <c r="Y11" s="384">
        <v>0</v>
      </c>
      <c r="Z11" s="384">
        <v>0</v>
      </c>
      <c r="AA11" s="384">
        <v>0</v>
      </c>
      <c r="AB11" s="384">
        <v>0</v>
      </c>
      <c r="AC11" s="384">
        <v>0</v>
      </c>
      <c r="AD11" s="384">
        <v>0</v>
      </c>
      <c r="AE11" s="384" t="s">
        <v>72</v>
      </c>
      <c r="AF11" s="384" t="s">
        <v>158</v>
      </c>
      <c r="AG11" s="384" t="s">
        <v>338</v>
      </c>
      <c r="AH11" s="384" t="s">
        <v>158</v>
      </c>
    </row>
    <row r="12" spans="1:34" ht="15">
      <c r="A12" s="384" t="s">
        <v>62</v>
      </c>
      <c r="B12" s="384" t="s">
        <v>151</v>
      </c>
      <c r="C12" s="384" t="s">
        <v>332</v>
      </c>
      <c r="D12" s="384" t="s">
        <v>354</v>
      </c>
      <c r="E12" s="384" t="s">
        <v>151</v>
      </c>
      <c r="F12" s="384">
        <v>2015</v>
      </c>
      <c r="G12" s="384" t="s">
        <v>334</v>
      </c>
      <c r="H12" s="384" t="s">
        <v>355</v>
      </c>
      <c r="I12" s="384" t="s">
        <v>336</v>
      </c>
      <c r="J12" s="384" t="s">
        <v>356</v>
      </c>
      <c r="K12" s="384"/>
      <c r="L12" s="384">
        <v>0</v>
      </c>
      <c r="M12" s="384">
        <v>0</v>
      </c>
      <c r="N12" s="384">
        <v>-2228.58</v>
      </c>
      <c r="O12" s="384">
        <v>0</v>
      </c>
      <c r="P12" s="384">
        <v>2228.58</v>
      </c>
      <c r="Q12" s="384" t="s">
        <v>71</v>
      </c>
      <c r="R12" s="384">
        <v>0</v>
      </c>
      <c r="S12" s="384">
        <v>-2228.58</v>
      </c>
      <c r="T12" s="384">
        <v>0</v>
      </c>
      <c r="U12" s="384">
        <v>0</v>
      </c>
      <c r="V12" s="384">
        <v>0</v>
      </c>
      <c r="W12" s="384">
        <v>0</v>
      </c>
      <c r="X12" s="384">
        <v>0</v>
      </c>
      <c r="Y12" s="384">
        <v>0</v>
      </c>
      <c r="Z12" s="384">
        <v>0</v>
      </c>
      <c r="AA12" s="384">
        <v>0</v>
      </c>
      <c r="AB12" s="384">
        <v>0</v>
      </c>
      <c r="AC12" s="384">
        <v>0</v>
      </c>
      <c r="AD12" s="384">
        <v>0</v>
      </c>
      <c r="AE12" s="384" t="s">
        <v>72</v>
      </c>
      <c r="AF12" s="384" t="s">
        <v>158</v>
      </c>
      <c r="AG12" s="384" t="s">
        <v>338</v>
      </c>
      <c r="AH12" s="384" t="s">
        <v>158</v>
      </c>
    </row>
    <row r="13" spans="1:34" ht="15">
      <c r="A13" s="384" t="s">
        <v>62</v>
      </c>
      <c r="B13" s="384" t="s">
        <v>151</v>
      </c>
      <c r="C13" s="384" t="s">
        <v>332</v>
      </c>
      <c r="D13" s="384" t="s">
        <v>357</v>
      </c>
      <c r="E13" s="384" t="s">
        <v>151</v>
      </c>
      <c r="F13" s="384">
        <v>2015</v>
      </c>
      <c r="G13" s="384" t="s">
        <v>334</v>
      </c>
      <c r="H13" s="384" t="s">
        <v>358</v>
      </c>
      <c r="I13" s="384" t="s">
        <v>336</v>
      </c>
      <c r="J13" s="384" t="s">
        <v>356</v>
      </c>
      <c r="K13" s="384"/>
      <c r="L13" s="384">
        <v>0</v>
      </c>
      <c r="M13" s="384">
        <v>0</v>
      </c>
      <c r="N13" s="384">
        <v>-308148.42</v>
      </c>
      <c r="O13" s="384">
        <v>0</v>
      </c>
      <c r="P13" s="384">
        <v>308148.42</v>
      </c>
      <c r="Q13" s="384" t="s">
        <v>71</v>
      </c>
      <c r="R13" s="384">
        <v>0</v>
      </c>
      <c r="S13" s="384">
        <v>0</v>
      </c>
      <c r="T13" s="384">
        <v>-308148.42</v>
      </c>
      <c r="U13" s="384">
        <v>0</v>
      </c>
      <c r="V13" s="384">
        <v>0</v>
      </c>
      <c r="W13" s="384">
        <v>0</v>
      </c>
      <c r="X13" s="384">
        <v>0</v>
      </c>
      <c r="Y13" s="384">
        <v>0</v>
      </c>
      <c r="Z13" s="384">
        <v>0</v>
      </c>
      <c r="AA13" s="384">
        <v>0</v>
      </c>
      <c r="AB13" s="384">
        <v>0</v>
      </c>
      <c r="AC13" s="384">
        <v>0</v>
      </c>
      <c r="AD13" s="384">
        <v>0</v>
      </c>
      <c r="AE13" s="384" t="s">
        <v>72</v>
      </c>
      <c r="AF13" s="384" t="s">
        <v>158</v>
      </c>
      <c r="AG13" s="384" t="s">
        <v>338</v>
      </c>
      <c r="AH13" s="384" t="s">
        <v>158</v>
      </c>
    </row>
    <row r="14" spans="1:34" ht="15">
      <c r="A14" s="384" t="s">
        <v>62</v>
      </c>
      <c r="B14" s="384" t="s">
        <v>151</v>
      </c>
      <c r="C14" s="384" t="s">
        <v>332</v>
      </c>
      <c r="D14" s="384" t="s">
        <v>359</v>
      </c>
      <c r="E14" s="384" t="s">
        <v>151</v>
      </c>
      <c r="F14" s="384">
        <v>2015</v>
      </c>
      <c r="G14" s="384" t="s">
        <v>334</v>
      </c>
      <c r="H14" s="384" t="s">
        <v>360</v>
      </c>
      <c r="I14" s="384" t="s">
        <v>336</v>
      </c>
      <c r="J14" s="384" t="s">
        <v>361</v>
      </c>
      <c r="K14" s="384"/>
      <c r="L14" s="384">
        <v>0</v>
      </c>
      <c r="M14" s="384">
        <v>0</v>
      </c>
      <c r="N14" s="384">
        <v>0</v>
      </c>
      <c r="O14" s="384">
        <v>0</v>
      </c>
      <c r="P14" s="384">
        <v>0</v>
      </c>
      <c r="Q14" s="384" t="s">
        <v>71</v>
      </c>
      <c r="R14" s="384">
        <v>0</v>
      </c>
      <c r="S14" s="384">
        <v>0</v>
      </c>
      <c r="T14" s="384">
        <v>0</v>
      </c>
      <c r="U14" s="384">
        <v>0</v>
      </c>
      <c r="V14" s="384">
        <v>0</v>
      </c>
      <c r="W14" s="384">
        <v>0</v>
      </c>
      <c r="X14" s="384">
        <v>0</v>
      </c>
      <c r="Y14" s="384">
        <v>0</v>
      </c>
      <c r="Z14" s="384">
        <v>0</v>
      </c>
      <c r="AA14" s="384">
        <v>0</v>
      </c>
      <c r="AB14" s="384">
        <v>0</v>
      </c>
      <c r="AC14" s="384">
        <v>0</v>
      </c>
      <c r="AD14" s="384">
        <v>0</v>
      </c>
      <c r="AE14" s="384" t="s">
        <v>72</v>
      </c>
      <c r="AF14" s="384" t="s">
        <v>158</v>
      </c>
      <c r="AG14" s="384" t="s">
        <v>338</v>
      </c>
      <c r="AH14" s="384" t="s">
        <v>158</v>
      </c>
    </row>
    <row r="15" spans="1:34" ht="15">
      <c r="A15" s="384" t="s">
        <v>62</v>
      </c>
      <c r="B15" s="384" t="s">
        <v>151</v>
      </c>
      <c r="C15" s="384" t="s">
        <v>332</v>
      </c>
      <c r="D15" s="384" t="s">
        <v>362</v>
      </c>
      <c r="E15" s="384" t="s">
        <v>151</v>
      </c>
      <c r="F15" s="384">
        <v>2015</v>
      </c>
      <c r="G15" s="384" t="s">
        <v>334</v>
      </c>
      <c r="H15" s="384" t="s">
        <v>363</v>
      </c>
      <c r="I15" s="384" t="s">
        <v>364</v>
      </c>
      <c r="J15" s="384" t="s">
        <v>365</v>
      </c>
      <c r="K15" s="384"/>
      <c r="L15" s="384">
        <v>0</v>
      </c>
      <c r="M15" s="384">
        <v>0</v>
      </c>
      <c r="N15" s="384">
        <v>0</v>
      </c>
      <c r="O15" s="384">
        <v>0</v>
      </c>
      <c r="P15" s="384">
        <v>0</v>
      </c>
      <c r="Q15" s="384" t="s">
        <v>71</v>
      </c>
      <c r="R15" s="384">
        <v>0</v>
      </c>
      <c r="S15" s="384">
        <v>0</v>
      </c>
      <c r="T15" s="384">
        <v>0</v>
      </c>
      <c r="U15" s="384">
        <v>0</v>
      </c>
      <c r="V15" s="384">
        <v>0</v>
      </c>
      <c r="W15" s="384">
        <v>0</v>
      </c>
      <c r="X15" s="384">
        <v>0</v>
      </c>
      <c r="Y15" s="384">
        <v>0</v>
      </c>
      <c r="Z15" s="384">
        <v>0</v>
      </c>
      <c r="AA15" s="384">
        <v>0</v>
      </c>
      <c r="AB15" s="384">
        <v>0</v>
      </c>
      <c r="AC15" s="384">
        <v>0</v>
      </c>
      <c r="AD15" s="384">
        <v>0</v>
      </c>
      <c r="AE15" s="384" t="s">
        <v>72</v>
      </c>
      <c r="AF15" s="384" t="s">
        <v>158</v>
      </c>
      <c r="AG15" s="384" t="s">
        <v>338</v>
      </c>
      <c r="AH15" s="384" t="s">
        <v>158</v>
      </c>
    </row>
    <row r="16" spans="1:34" ht="15">
      <c r="A16" s="384" t="s">
        <v>62</v>
      </c>
      <c r="B16" s="384" t="s">
        <v>151</v>
      </c>
      <c r="C16" s="384" t="s">
        <v>332</v>
      </c>
      <c r="D16" s="384" t="s">
        <v>366</v>
      </c>
      <c r="E16" s="384" t="s">
        <v>151</v>
      </c>
      <c r="F16" s="384">
        <v>2015</v>
      </c>
      <c r="G16" s="384" t="s">
        <v>334</v>
      </c>
      <c r="H16" s="384" t="s">
        <v>367</v>
      </c>
      <c r="I16" s="384" t="s">
        <v>364</v>
      </c>
      <c r="J16" s="384" t="s">
        <v>365</v>
      </c>
      <c r="K16" s="384"/>
      <c r="L16" s="384">
        <v>0</v>
      </c>
      <c r="M16" s="384">
        <v>0</v>
      </c>
      <c r="N16" s="384">
        <v>-2042.3700000000001</v>
      </c>
      <c r="O16" s="384">
        <v>0</v>
      </c>
      <c r="P16" s="384">
        <v>2042.3700000000001</v>
      </c>
      <c r="Q16" s="384" t="s">
        <v>71</v>
      </c>
      <c r="R16" s="384">
        <v>-680.79</v>
      </c>
      <c r="S16" s="384">
        <v>-680.79</v>
      </c>
      <c r="T16" s="384">
        <v>-680.79</v>
      </c>
      <c r="U16" s="384">
        <v>0</v>
      </c>
      <c r="V16" s="384">
        <v>0</v>
      </c>
      <c r="W16" s="384">
        <v>0</v>
      </c>
      <c r="X16" s="384">
        <v>0</v>
      </c>
      <c r="Y16" s="384">
        <v>0</v>
      </c>
      <c r="Z16" s="384">
        <v>0</v>
      </c>
      <c r="AA16" s="384">
        <v>0</v>
      </c>
      <c r="AB16" s="384">
        <v>0</v>
      </c>
      <c r="AC16" s="384">
        <v>0</v>
      </c>
      <c r="AD16" s="384">
        <v>0</v>
      </c>
      <c r="AE16" s="384" t="s">
        <v>72</v>
      </c>
      <c r="AF16" s="384" t="s">
        <v>158</v>
      </c>
      <c r="AG16" s="384" t="s">
        <v>338</v>
      </c>
      <c r="AH16" s="384" t="s">
        <v>158</v>
      </c>
    </row>
    <row r="17" spans="1:34" ht="15">
      <c r="A17" s="384" t="s">
        <v>62</v>
      </c>
      <c r="B17" s="384" t="s">
        <v>151</v>
      </c>
      <c r="C17" s="384" t="s">
        <v>332</v>
      </c>
      <c r="D17" s="384" t="s">
        <v>368</v>
      </c>
      <c r="E17" s="384" t="s">
        <v>151</v>
      </c>
      <c r="F17" s="384">
        <v>2015</v>
      </c>
      <c r="G17" s="384" t="s">
        <v>334</v>
      </c>
      <c r="H17" s="384" t="s">
        <v>369</v>
      </c>
      <c r="I17" s="384" t="s">
        <v>364</v>
      </c>
      <c r="J17" s="384" t="s">
        <v>365</v>
      </c>
      <c r="K17" s="384"/>
      <c r="L17" s="384">
        <v>0</v>
      </c>
      <c r="M17" s="384">
        <v>0</v>
      </c>
      <c r="N17" s="384">
        <v>0</v>
      </c>
      <c r="O17" s="384">
        <v>0</v>
      </c>
      <c r="P17" s="384">
        <v>0</v>
      </c>
      <c r="Q17" s="384" t="s">
        <v>71</v>
      </c>
      <c r="R17" s="384">
        <v>0</v>
      </c>
      <c r="S17" s="384">
        <v>0</v>
      </c>
      <c r="T17" s="384">
        <v>0</v>
      </c>
      <c r="U17" s="384">
        <v>0</v>
      </c>
      <c r="V17" s="384">
        <v>0</v>
      </c>
      <c r="W17" s="384">
        <v>0</v>
      </c>
      <c r="X17" s="384">
        <v>0</v>
      </c>
      <c r="Y17" s="384">
        <v>0</v>
      </c>
      <c r="Z17" s="384">
        <v>0</v>
      </c>
      <c r="AA17" s="384">
        <v>0</v>
      </c>
      <c r="AB17" s="384">
        <v>0</v>
      </c>
      <c r="AC17" s="384">
        <v>0</v>
      </c>
      <c r="AD17" s="384">
        <v>0</v>
      </c>
      <c r="AE17" s="384" t="s">
        <v>72</v>
      </c>
      <c r="AF17" s="384" t="s">
        <v>158</v>
      </c>
      <c r="AG17" s="384" t="s">
        <v>338</v>
      </c>
      <c r="AH17" s="384" t="s">
        <v>158</v>
      </c>
    </row>
    <row r="18" spans="1:34" ht="15">
      <c r="A18" s="384" t="s">
        <v>62</v>
      </c>
      <c r="B18" s="384" t="s">
        <v>151</v>
      </c>
      <c r="C18" s="384" t="s">
        <v>332</v>
      </c>
      <c r="D18" s="384" t="s">
        <v>370</v>
      </c>
      <c r="E18" s="384" t="s">
        <v>151</v>
      </c>
      <c r="F18" s="384">
        <v>2015</v>
      </c>
      <c r="G18" s="384" t="s">
        <v>334</v>
      </c>
      <c r="H18" s="384" t="s">
        <v>371</v>
      </c>
      <c r="I18" s="384" t="s">
        <v>336</v>
      </c>
      <c r="J18" s="384" t="s">
        <v>372</v>
      </c>
      <c r="K18" s="384"/>
      <c r="L18" s="384">
        <v>0</v>
      </c>
      <c r="M18" s="384">
        <v>0</v>
      </c>
      <c r="N18" s="384">
        <v>34006.01</v>
      </c>
      <c r="O18" s="384">
        <v>0</v>
      </c>
      <c r="P18" s="384">
        <v>-34006.01</v>
      </c>
      <c r="Q18" s="384" t="s">
        <v>71</v>
      </c>
      <c r="R18" s="384">
        <v>0</v>
      </c>
      <c r="S18" s="384">
        <v>0</v>
      </c>
      <c r="T18" s="384">
        <v>0</v>
      </c>
      <c r="U18" s="384">
        <v>34006.01</v>
      </c>
      <c r="V18" s="384">
        <v>0</v>
      </c>
      <c r="W18" s="384">
        <v>0</v>
      </c>
      <c r="X18" s="384">
        <v>0</v>
      </c>
      <c r="Y18" s="384">
        <v>0</v>
      </c>
      <c r="Z18" s="384">
        <v>0</v>
      </c>
      <c r="AA18" s="384">
        <v>0</v>
      </c>
      <c r="AB18" s="384">
        <v>0</v>
      </c>
      <c r="AC18" s="384">
        <v>0</v>
      </c>
      <c r="AD18" s="384">
        <v>0</v>
      </c>
      <c r="AE18" s="384" t="s">
        <v>72</v>
      </c>
      <c r="AF18" s="384" t="s">
        <v>158</v>
      </c>
      <c r="AG18" s="384" t="s">
        <v>338</v>
      </c>
      <c r="AH18" s="384" t="s">
        <v>158</v>
      </c>
    </row>
    <row r="19" spans="1:34" ht="15">
      <c r="A19" s="384" t="s">
        <v>62</v>
      </c>
      <c r="B19" s="384" t="s">
        <v>151</v>
      </c>
      <c r="C19" s="384" t="s">
        <v>332</v>
      </c>
      <c r="D19" s="384" t="s">
        <v>373</v>
      </c>
      <c r="E19" s="384" t="s">
        <v>151</v>
      </c>
      <c r="F19" s="384">
        <v>2015</v>
      </c>
      <c r="G19" s="384" t="s">
        <v>374</v>
      </c>
      <c r="H19" s="384" t="s">
        <v>375</v>
      </c>
      <c r="I19" s="384" t="s">
        <v>376</v>
      </c>
      <c r="J19" s="384" t="s">
        <v>377</v>
      </c>
      <c r="K19" s="384"/>
      <c r="L19" s="384">
        <v>0</v>
      </c>
      <c r="M19" s="384">
        <v>0</v>
      </c>
      <c r="N19" s="384">
        <v>-287.62</v>
      </c>
      <c r="O19" s="384">
        <v>0</v>
      </c>
      <c r="P19" s="384">
        <v>287.62</v>
      </c>
      <c r="Q19" s="384" t="s">
        <v>71</v>
      </c>
      <c r="R19" s="384">
        <v>0</v>
      </c>
      <c r="S19" s="384">
        <v>0</v>
      </c>
      <c r="T19" s="384">
        <v>0</v>
      </c>
      <c r="U19" s="384">
        <v>-287.62</v>
      </c>
      <c r="V19" s="384">
        <v>0</v>
      </c>
      <c r="W19" s="384">
        <v>0</v>
      </c>
      <c r="X19" s="384">
        <v>0</v>
      </c>
      <c r="Y19" s="384">
        <v>0</v>
      </c>
      <c r="Z19" s="384">
        <v>0</v>
      </c>
      <c r="AA19" s="384">
        <v>0</v>
      </c>
      <c r="AB19" s="384">
        <v>0</v>
      </c>
      <c r="AC19" s="384">
        <v>0</v>
      </c>
      <c r="AD19" s="384">
        <v>0</v>
      </c>
      <c r="AE19" s="384" t="s">
        <v>72</v>
      </c>
      <c r="AF19" s="384" t="s">
        <v>158</v>
      </c>
      <c r="AG19" s="384" t="s">
        <v>338</v>
      </c>
      <c r="AH19" s="384" t="s">
        <v>158</v>
      </c>
    </row>
    <row r="20" spans="1:34" ht="15">
      <c r="A20" s="384" t="s">
        <v>62</v>
      </c>
      <c r="B20" s="384" t="s">
        <v>151</v>
      </c>
      <c r="C20" s="384" t="s">
        <v>332</v>
      </c>
      <c r="D20" s="384" t="s">
        <v>378</v>
      </c>
      <c r="E20" s="384" t="s">
        <v>151</v>
      </c>
      <c r="F20" s="384">
        <v>2015</v>
      </c>
      <c r="G20" s="384" t="s">
        <v>374</v>
      </c>
      <c r="H20" s="384" t="s">
        <v>379</v>
      </c>
      <c r="I20" s="384" t="s">
        <v>376</v>
      </c>
      <c r="J20" s="384" t="s">
        <v>377</v>
      </c>
      <c r="K20" s="384"/>
      <c r="L20" s="384">
        <v>0</v>
      </c>
      <c r="M20" s="384">
        <v>0</v>
      </c>
      <c r="N20" s="384">
        <v>0</v>
      </c>
      <c r="O20" s="384">
        <v>0</v>
      </c>
      <c r="P20" s="384">
        <v>0</v>
      </c>
      <c r="Q20" s="384" t="s">
        <v>71</v>
      </c>
      <c r="R20" s="384">
        <v>0</v>
      </c>
      <c r="S20" s="384">
        <v>-52582.65</v>
      </c>
      <c r="T20" s="384">
        <v>52582.65</v>
      </c>
      <c r="U20" s="384">
        <v>0</v>
      </c>
      <c r="V20" s="384">
        <v>0</v>
      </c>
      <c r="W20" s="384">
        <v>0</v>
      </c>
      <c r="X20" s="384">
        <v>0</v>
      </c>
      <c r="Y20" s="384">
        <v>0</v>
      </c>
      <c r="Z20" s="384">
        <v>0</v>
      </c>
      <c r="AA20" s="384">
        <v>0</v>
      </c>
      <c r="AB20" s="384">
        <v>0</v>
      </c>
      <c r="AC20" s="384">
        <v>0</v>
      </c>
      <c r="AD20" s="384">
        <v>0</v>
      </c>
      <c r="AE20" s="384" t="s">
        <v>72</v>
      </c>
      <c r="AF20" s="384" t="s">
        <v>158</v>
      </c>
      <c r="AG20" s="384" t="s">
        <v>338</v>
      </c>
      <c r="AH20" s="384" t="s">
        <v>158</v>
      </c>
    </row>
    <row r="21" spans="1:34" ht="15">
      <c r="A21" s="384" t="s">
        <v>62</v>
      </c>
      <c r="B21" s="384" t="s">
        <v>151</v>
      </c>
      <c r="C21" s="384" t="s">
        <v>332</v>
      </c>
      <c r="D21" s="384" t="s">
        <v>380</v>
      </c>
      <c r="E21" s="384" t="s">
        <v>151</v>
      </c>
      <c r="F21" s="384">
        <v>2015</v>
      </c>
      <c r="G21" s="384" t="s">
        <v>374</v>
      </c>
      <c r="H21" s="384" t="s">
        <v>381</v>
      </c>
      <c r="I21" s="384" t="s">
        <v>376</v>
      </c>
      <c r="J21" s="384" t="s">
        <v>377</v>
      </c>
      <c r="K21" s="384"/>
      <c r="L21" s="384">
        <v>0</v>
      </c>
      <c r="M21" s="384">
        <v>0</v>
      </c>
      <c r="N21" s="384">
        <v>0</v>
      </c>
      <c r="O21" s="384">
        <v>0</v>
      </c>
      <c r="P21" s="384">
        <v>0</v>
      </c>
      <c r="Q21" s="384" t="s">
        <v>71</v>
      </c>
      <c r="R21" s="384">
        <v>0</v>
      </c>
      <c r="S21" s="384">
        <v>0</v>
      </c>
      <c r="T21" s="384">
        <v>0</v>
      </c>
      <c r="U21" s="384">
        <v>0</v>
      </c>
      <c r="V21" s="384">
        <v>0</v>
      </c>
      <c r="W21" s="384">
        <v>0</v>
      </c>
      <c r="X21" s="384">
        <v>0</v>
      </c>
      <c r="Y21" s="384">
        <v>0</v>
      </c>
      <c r="Z21" s="384">
        <v>0</v>
      </c>
      <c r="AA21" s="384">
        <v>0</v>
      </c>
      <c r="AB21" s="384">
        <v>0</v>
      </c>
      <c r="AC21" s="384">
        <v>0</v>
      </c>
      <c r="AD21" s="384">
        <v>0</v>
      </c>
      <c r="AE21" s="384" t="s">
        <v>72</v>
      </c>
      <c r="AF21" s="384" t="s">
        <v>158</v>
      </c>
      <c r="AG21" s="384" t="s">
        <v>338</v>
      </c>
      <c r="AH21" s="384" t="s">
        <v>158</v>
      </c>
    </row>
    <row r="22" spans="1:34" ht="15">
      <c r="A22" s="384" t="s">
        <v>62</v>
      </c>
      <c r="B22" s="384" t="s">
        <v>151</v>
      </c>
      <c r="C22" s="384" t="s">
        <v>332</v>
      </c>
      <c r="D22" s="384" t="s">
        <v>382</v>
      </c>
      <c r="E22" s="384" t="s">
        <v>151</v>
      </c>
      <c r="F22" s="384">
        <v>2015</v>
      </c>
      <c r="G22" s="384" t="s">
        <v>374</v>
      </c>
      <c r="H22" s="384" t="s">
        <v>383</v>
      </c>
      <c r="I22" s="384" t="s">
        <v>376</v>
      </c>
      <c r="J22" s="384" t="s">
        <v>384</v>
      </c>
      <c r="K22" s="384"/>
      <c r="L22" s="384">
        <v>0</v>
      </c>
      <c r="M22" s="384">
        <v>0</v>
      </c>
      <c r="N22" s="384">
        <v>-34006.01</v>
      </c>
      <c r="O22" s="384">
        <v>0</v>
      </c>
      <c r="P22" s="384">
        <v>34006.01</v>
      </c>
      <c r="Q22" s="384" t="s">
        <v>71</v>
      </c>
      <c r="R22" s="384">
        <v>-26961.03</v>
      </c>
      <c r="S22" s="384">
        <v>0.01</v>
      </c>
      <c r="T22" s="384">
        <v>-0.01</v>
      </c>
      <c r="U22" s="384">
        <v>-7044.9800000000005</v>
      </c>
      <c r="V22" s="384">
        <v>0</v>
      </c>
      <c r="W22" s="384">
        <v>0</v>
      </c>
      <c r="X22" s="384">
        <v>0</v>
      </c>
      <c r="Y22" s="384">
        <v>0</v>
      </c>
      <c r="Z22" s="384">
        <v>0</v>
      </c>
      <c r="AA22" s="384">
        <v>0</v>
      </c>
      <c r="AB22" s="384">
        <v>0</v>
      </c>
      <c r="AC22" s="384">
        <v>0</v>
      </c>
      <c r="AD22" s="384">
        <v>0</v>
      </c>
      <c r="AE22" s="384" t="s">
        <v>72</v>
      </c>
      <c r="AF22" s="384" t="s">
        <v>158</v>
      </c>
      <c r="AG22" s="384" t="s">
        <v>338</v>
      </c>
      <c r="AH22" s="384" t="s">
        <v>158</v>
      </c>
    </row>
    <row r="23" spans="1:34" ht="15">
      <c r="A23" s="384" t="s">
        <v>62</v>
      </c>
      <c r="B23" s="384" t="s">
        <v>151</v>
      </c>
      <c r="C23" s="384" t="s">
        <v>332</v>
      </c>
      <c r="D23" s="384" t="s">
        <v>385</v>
      </c>
      <c r="E23" s="384" t="s">
        <v>151</v>
      </c>
      <c r="F23" s="384">
        <v>2015</v>
      </c>
      <c r="G23" s="384" t="s">
        <v>374</v>
      </c>
      <c r="H23" s="384" t="s">
        <v>386</v>
      </c>
      <c r="I23" s="384" t="s">
        <v>376</v>
      </c>
      <c r="J23" s="384" t="s">
        <v>387</v>
      </c>
      <c r="K23" s="384"/>
      <c r="L23" s="384">
        <v>0</v>
      </c>
      <c r="M23" s="384">
        <v>0</v>
      </c>
      <c r="N23" s="384">
        <v>17147.05</v>
      </c>
      <c r="O23" s="384">
        <v>0</v>
      </c>
      <c r="P23" s="384">
        <v>-17147.05</v>
      </c>
      <c r="Q23" s="384" t="s">
        <v>71</v>
      </c>
      <c r="R23" s="384">
        <v>17147.05</v>
      </c>
      <c r="S23" s="384">
        <v>0</v>
      </c>
      <c r="T23" s="384">
        <v>0</v>
      </c>
      <c r="U23" s="384">
        <v>0</v>
      </c>
      <c r="V23" s="384">
        <v>0</v>
      </c>
      <c r="W23" s="384">
        <v>0</v>
      </c>
      <c r="X23" s="384">
        <v>0</v>
      </c>
      <c r="Y23" s="384">
        <v>0</v>
      </c>
      <c r="Z23" s="384">
        <v>0</v>
      </c>
      <c r="AA23" s="384">
        <v>0</v>
      </c>
      <c r="AB23" s="384">
        <v>0</v>
      </c>
      <c r="AC23" s="384">
        <v>0</v>
      </c>
      <c r="AD23" s="384">
        <v>0</v>
      </c>
      <c r="AE23" s="384" t="s">
        <v>72</v>
      </c>
      <c r="AF23" s="384" t="s">
        <v>158</v>
      </c>
      <c r="AG23" s="384" t="s">
        <v>338</v>
      </c>
      <c r="AH23" s="384" t="s">
        <v>158</v>
      </c>
    </row>
    <row r="24" spans="1:34" ht="15">
      <c r="A24" s="384" t="s">
        <v>62</v>
      </c>
      <c r="B24" s="384" t="s">
        <v>151</v>
      </c>
      <c r="C24" s="384" t="s">
        <v>332</v>
      </c>
      <c r="D24" s="384" t="s">
        <v>533</v>
      </c>
      <c r="E24" s="384" t="s">
        <v>151</v>
      </c>
      <c r="F24" s="384">
        <v>2015</v>
      </c>
      <c r="G24" s="384" t="s">
        <v>374</v>
      </c>
      <c r="H24" s="384" t="s">
        <v>534</v>
      </c>
      <c r="I24" s="384" t="s">
        <v>376</v>
      </c>
      <c r="J24" s="384" t="s">
        <v>387</v>
      </c>
      <c r="K24" s="384"/>
      <c r="L24" s="384">
        <v>0</v>
      </c>
      <c r="M24" s="384">
        <v>0</v>
      </c>
      <c r="N24" s="384">
        <v>0</v>
      </c>
      <c r="O24" s="384">
        <v>0</v>
      </c>
      <c r="P24" s="384">
        <v>0</v>
      </c>
      <c r="Q24" s="384" t="s">
        <v>71</v>
      </c>
      <c r="R24" s="384">
        <v>0</v>
      </c>
      <c r="S24" s="384">
        <v>0</v>
      </c>
      <c r="T24" s="384">
        <v>-5385</v>
      </c>
      <c r="U24" s="384">
        <v>5385</v>
      </c>
      <c r="V24" s="384">
        <v>0</v>
      </c>
      <c r="W24" s="384">
        <v>0</v>
      </c>
      <c r="X24" s="384">
        <v>0</v>
      </c>
      <c r="Y24" s="384">
        <v>0</v>
      </c>
      <c r="Z24" s="384">
        <v>0</v>
      </c>
      <c r="AA24" s="384">
        <v>0</v>
      </c>
      <c r="AB24" s="384">
        <v>0</v>
      </c>
      <c r="AC24" s="384">
        <v>0</v>
      </c>
      <c r="AD24" s="384">
        <v>0</v>
      </c>
      <c r="AE24" s="384" t="s">
        <v>72</v>
      </c>
      <c r="AF24" s="384" t="s">
        <v>158</v>
      </c>
      <c r="AG24" s="384" t="s">
        <v>338</v>
      </c>
      <c r="AH24" s="384" t="s">
        <v>158</v>
      </c>
    </row>
    <row r="25" spans="1:34" ht="15">
      <c r="A25" s="384" t="s">
        <v>62</v>
      </c>
      <c r="B25" s="384" t="s">
        <v>151</v>
      </c>
      <c r="C25" s="384" t="s">
        <v>332</v>
      </c>
      <c r="D25" s="384" t="s">
        <v>388</v>
      </c>
      <c r="E25" s="384" t="s">
        <v>151</v>
      </c>
      <c r="F25" s="384">
        <v>2015</v>
      </c>
      <c r="G25" s="384" t="s">
        <v>374</v>
      </c>
      <c r="H25" s="384" t="s">
        <v>389</v>
      </c>
      <c r="I25" s="384" t="s">
        <v>376</v>
      </c>
      <c r="J25" s="384" t="s">
        <v>390</v>
      </c>
      <c r="K25" s="384"/>
      <c r="L25" s="384">
        <v>0</v>
      </c>
      <c r="M25" s="384">
        <v>0</v>
      </c>
      <c r="N25" s="384">
        <v>0</v>
      </c>
      <c r="O25" s="384">
        <v>0</v>
      </c>
      <c r="P25" s="384">
        <v>0</v>
      </c>
      <c r="Q25" s="384" t="s">
        <v>71</v>
      </c>
      <c r="R25" s="384">
        <v>0</v>
      </c>
      <c r="S25" s="384">
        <v>0</v>
      </c>
      <c r="T25" s="384">
        <v>0</v>
      </c>
      <c r="U25" s="384">
        <v>0</v>
      </c>
      <c r="V25" s="384">
        <v>0</v>
      </c>
      <c r="W25" s="384">
        <v>0</v>
      </c>
      <c r="X25" s="384">
        <v>0</v>
      </c>
      <c r="Y25" s="384">
        <v>0</v>
      </c>
      <c r="Z25" s="384">
        <v>0</v>
      </c>
      <c r="AA25" s="384">
        <v>0</v>
      </c>
      <c r="AB25" s="384">
        <v>0</v>
      </c>
      <c r="AC25" s="384">
        <v>0</v>
      </c>
      <c r="AD25" s="384">
        <v>0</v>
      </c>
      <c r="AE25" s="384" t="s">
        <v>72</v>
      </c>
      <c r="AF25" s="384" t="s">
        <v>158</v>
      </c>
      <c r="AG25" s="384" t="s">
        <v>338</v>
      </c>
      <c r="AH25" s="384" t="s">
        <v>158</v>
      </c>
    </row>
    <row r="26" spans="1:34" ht="15">
      <c r="A26" s="384" t="s">
        <v>62</v>
      </c>
      <c r="B26" s="384" t="s">
        <v>151</v>
      </c>
      <c r="C26" s="384" t="s">
        <v>332</v>
      </c>
      <c r="D26" s="384" t="s">
        <v>391</v>
      </c>
      <c r="E26" s="384" t="s">
        <v>151</v>
      </c>
      <c r="F26" s="384">
        <v>2015</v>
      </c>
      <c r="G26" s="384" t="s">
        <v>374</v>
      </c>
      <c r="H26" s="384" t="s">
        <v>392</v>
      </c>
      <c r="I26" s="384" t="s">
        <v>376</v>
      </c>
      <c r="J26" s="384" t="s">
        <v>393</v>
      </c>
      <c r="K26" s="384"/>
      <c r="L26" s="384">
        <v>0</v>
      </c>
      <c r="M26" s="384">
        <v>0</v>
      </c>
      <c r="N26" s="384">
        <v>0</v>
      </c>
      <c r="O26" s="384">
        <v>0</v>
      </c>
      <c r="P26" s="384">
        <v>0</v>
      </c>
      <c r="Q26" s="384" t="s">
        <v>71</v>
      </c>
      <c r="R26" s="384">
        <v>0</v>
      </c>
      <c r="S26" s="384">
        <v>0</v>
      </c>
      <c r="T26" s="384">
        <v>0</v>
      </c>
      <c r="U26" s="384">
        <v>0</v>
      </c>
      <c r="V26" s="384">
        <v>0</v>
      </c>
      <c r="W26" s="384">
        <v>0</v>
      </c>
      <c r="X26" s="384">
        <v>0</v>
      </c>
      <c r="Y26" s="384">
        <v>0</v>
      </c>
      <c r="Z26" s="384">
        <v>0</v>
      </c>
      <c r="AA26" s="384">
        <v>0</v>
      </c>
      <c r="AB26" s="384">
        <v>0</v>
      </c>
      <c r="AC26" s="384">
        <v>0</v>
      </c>
      <c r="AD26" s="384">
        <v>0</v>
      </c>
      <c r="AE26" s="384" t="s">
        <v>72</v>
      </c>
      <c r="AF26" s="384" t="s">
        <v>158</v>
      </c>
      <c r="AG26" s="384" t="s">
        <v>338</v>
      </c>
      <c r="AH26" s="384" t="s">
        <v>158</v>
      </c>
    </row>
    <row r="27" spans="1:34" ht="15">
      <c r="A27" s="384" t="s">
        <v>62</v>
      </c>
      <c r="B27" s="384" t="s">
        <v>151</v>
      </c>
      <c r="C27" s="384" t="s">
        <v>332</v>
      </c>
      <c r="D27" s="384" t="s">
        <v>394</v>
      </c>
      <c r="E27" s="384" t="s">
        <v>151</v>
      </c>
      <c r="F27" s="384">
        <v>2015</v>
      </c>
      <c r="G27" s="384" t="s">
        <v>67</v>
      </c>
      <c r="H27" s="384" t="s">
        <v>395</v>
      </c>
      <c r="I27" s="384" t="s">
        <v>376</v>
      </c>
      <c r="J27" s="384" t="s">
        <v>393</v>
      </c>
      <c r="K27" s="384"/>
      <c r="L27" s="384">
        <v>0</v>
      </c>
      <c r="M27" s="384">
        <v>0</v>
      </c>
      <c r="N27" s="384">
        <v>0</v>
      </c>
      <c r="O27" s="384">
        <v>0</v>
      </c>
      <c r="P27" s="384">
        <v>0</v>
      </c>
      <c r="Q27" s="384" t="s">
        <v>71</v>
      </c>
      <c r="R27" s="384">
        <v>0</v>
      </c>
      <c r="S27" s="384">
        <v>0</v>
      </c>
      <c r="T27" s="384">
        <v>0</v>
      </c>
      <c r="U27" s="384">
        <v>0</v>
      </c>
      <c r="V27" s="384">
        <v>0</v>
      </c>
      <c r="W27" s="384">
        <v>0</v>
      </c>
      <c r="X27" s="384">
        <v>0</v>
      </c>
      <c r="Y27" s="384">
        <v>0</v>
      </c>
      <c r="Z27" s="384">
        <v>0</v>
      </c>
      <c r="AA27" s="384">
        <v>0</v>
      </c>
      <c r="AB27" s="384">
        <v>0</v>
      </c>
      <c r="AC27" s="384">
        <v>0</v>
      </c>
      <c r="AD27" s="384">
        <v>0</v>
      </c>
      <c r="AE27" s="384" t="s">
        <v>72</v>
      </c>
      <c r="AF27" s="384" t="s">
        <v>158</v>
      </c>
      <c r="AG27" s="384" t="s">
        <v>338</v>
      </c>
      <c r="AH27" s="384" t="s">
        <v>158</v>
      </c>
    </row>
    <row r="28" spans="1:34" ht="15">
      <c r="A28" s="384" t="s">
        <v>62</v>
      </c>
      <c r="B28" s="384" t="s">
        <v>151</v>
      </c>
      <c r="C28" s="384" t="s">
        <v>332</v>
      </c>
      <c r="D28" s="384" t="s">
        <v>396</v>
      </c>
      <c r="E28" s="384" t="s">
        <v>151</v>
      </c>
      <c r="F28" s="384">
        <v>2015</v>
      </c>
      <c r="G28" s="384" t="s">
        <v>374</v>
      </c>
      <c r="H28" s="384" t="s">
        <v>397</v>
      </c>
      <c r="I28" s="384" t="s">
        <v>376</v>
      </c>
      <c r="J28" s="384" t="s">
        <v>393</v>
      </c>
      <c r="K28" s="384"/>
      <c r="L28" s="384">
        <v>0</v>
      </c>
      <c r="M28" s="384">
        <v>0</v>
      </c>
      <c r="N28" s="384">
        <v>0</v>
      </c>
      <c r="O28" s="384">
        <v>0</v>
      </c>
      <c r="P28" s="384">
        <v>0</v>
      </c>
      <c r="Q28" s="384" t="s">
        <v>71</v>
      </c>
      <c r="R28" s="384">
        <v>0</v>
      </c>
      <c r="S28" s="384">
        <v>0</v>
      </c>
      <c r="T28" s="384">
        <v>0</v>
      </c>
      <c r="U28" s="384">
        <v>0</v>
      </c>
      <c r="V28" s="384">
        <v>0</v>
      </c>
      <c r="W28" s="384">
        <v>0</v>
      </c>
      <c r="X28" s="384">
        <v>0</v>
      </c>
      <c r="Y28" s="384">
        <v>0</v>
      </c>
      <c r="Z28" s="384">
        <v>0</v>
      </c>
      <c r="AA28" s="384">
        <v>0</v>
      </c>
      <c r="AB28" s="384">
        <v>0</v>
      </c>
      <c r="AC28" s="384">
        <v>0</v>
      </c>
      <c r="AD28" s="384">
        <v>0</v>
      </c>
      <c r="AE28" s="384" t="s">
        <v>72</v>
      </c>
      <c r="AF28" s="384" t="s">
        <v>158</v>
      </c>
      <c r="AG28" s="384" t="s">
        <v>338</v>
      </c>
      <c r="AH28" s="384" t="s">
        <v>158</v>
      </c>
    </row>
    <row r="29" spans="1:34" ht="15">
      <c r="A29" s="384" t="s">
        <v>62</v>
      </c>
      <c r="B29" s="384" t="s">
        <v>151</v>
      </c>
      <c r="C29" s="384" t="s">
        <v>332</v>
      </c>
      <c r="D29" s="384" t="s">
        <v>398</v>
      </c>
      <c r="E29" s="384" t="s">
        <v>151</v>
      </c>
      <c r="F29" s="384">
        <v>2015</v>
      </c>
      <c r="G29" s="384" t="s">
        <v>374</v>
      </c>
      <c r="H29" s="384" t="s">
        <v>399</v>
      </c>
      <c r="I29" s="384" t="s">
        <v>400</v>
      </c>
      <c r="J29" s="384" t="s">
        <v>401</v>
      </c>
      <c r="K29" s="384"/>
      <c r="L29" s="384">
        <v>0</v>
      </c>
      <c r="M29" s="384">
        <v>0</v>
      </c>
      <c r="N29" s="384">
        <v>0</v>
      </c>
      <c r="O29" s="384">
        <v>0</v>
      </c>
      <c r="P29" s="384">
        <v>0</v>
      </c>
      <c r="Q29" s="384" t="s">
        <v>71</v>
      </c>
      <c r="R29" s="384">
        <v>0</v>
      </c>
      <c r="S29" s="384">
        <v>0</v>
      </c>
      <c r="T29" s="384">
        <v>0</v>
      </c>
      <c r="U29" s="384">
        <v>0</v>
      </c>
      <c r="V29" s="384">
        <v>0</v>
      </c>
      <c r="W29" s="384">
        <v>0</v>
      </c>
      <c r="X29" s="384">
        <v>0</v>
      </c>
      <c r="Y29" s="384">
        <v>0</v>
      </c>
      <c r="Z29" s="384">
        <v>0</v>
      </c>
      <c r="AA29" s="384">
        <v>0</v>
      </c>
      <c r="AB29" s="384">
        <v>0</v>
      </c>
      <c r="AC29" s="384">
        <v>0</v>
      </c>
      <c r="AD29" s="384">
        <v>0</v>
      </c>
      <c r="AE29" s="384" t="s">
        <v>72</v>
      </c>
      <c r="AF29" s="384" t="s">
        <v>158</v>
      </c>
      <c r="AG29" s="384" t="s">
        <v>338</v>
      </c>
      <c r="AH29" s="384" t="s">
        <v>158</v>
      </c>
    </row>
    <row r="30" spans="1:34" ht="15">
      <c r="A30" s="384" t="s">
        <v>62</v>
      </c>
      <c r="B30" s="384" t="s">
        <v>151</v>
      </c>
      <c r="C30" s="384" t="s">
        <v>332</v>
      </c>
      <c r="D30" s="384" t="s">
        <v>402</v>
      </c>
      <c r="E30" s="384" t="s">
        <v>151</v>
      </c>
      <c r="F30" s="384">
        <v>2015</v>
      </c>
      <c r="G30" s="384" t="s">
        <v>403</v>
      </c>
      <c r="H30" s="384" t="s">
        <v>404</v>
      </c>
      <c r="I30" s="384" t="s">
        <v>405</v>
      </c>
      <c r="J30" s="384" t="s">
        <v>406</v>
      </c>
      <c r="K30" s="384"/>
      <c r="L30" s="384">
        <v>0</v>
      </c>
      <c r="M30" s="384">
        <v>0</v>
      </c>
      <c r="N30" s="384">
        <v>0</v>
      </c>
      <c r="O30" s="384">
        <v>0</v>
      </c>
      <c r="P30" s="384">
        <v>0</v>
      </c>
      <c r="Q30" s="384" t="s">
        <v>71</v>
      </c>
      <c r="R30" s="384">
        <v>0</v>
      </c>
      <c r="S30" s="384">
        <v>0</v>
      </c>
      <c r="T30" s="384">
        <v>0</v>
      </c>
      <c r="U30" s="384">
        <v>0</v>
      </c>
      <c r="V30" s="384">
        <v>0</v>
      </c>
      <c r="W30" s="384">
        <v>0</v>
      </c>
      <c r="X30" s="384">
        <v>0</v>
      </c>
      <c r="Y30" s="384">
        <v>0</v>
      </c>
      <c r="Z30" s="384">
        <v>0</v>
      </c>
      <c r="AA30" s="384">
        <v>0</v>
      </c>
      <c r="AB30" s="384">
        <v>0</v>
      </c>
      <c r="AC30" s="384">
        <v>0</v>
      </c>
      <c r="AD30" s="384">
        <v>0</v>
      </c>
      <c r="AE30" s="384" t="s">
        <v>72</v>
      </c>
      <c r="AF30" s="384" t="s">
        <v>158</v>
      </c>
      <c r="AG30" s="384" t="s">
        <v>338</v>
      </c>
      <c r="AH30" s="384" t="s">
        <v>158</v>
      </c>
    </row>
    <row r="31" spans="1:34" ht="15">
      <c r="A31" s="384" t="s">
        <v>62</v>
      </c>
      <c r="B31" s="384" t="s">
        <v>151</v>
      </c>
      <c r="C31" s="384" t="s">
        <v>332</v>
      </c>
      <c r="D31" s="384" t="s">
        <v>407</v>
      </c>
      <c r="E31" s="384" t="s">
        <v>151</v>
      </c>
      <c r="F31" s="384">
        <v>2015</v>
      </c>
      <c r="G31" s="384" t="s">
        <v>403</v>
      </c>
      <c r="H31" s="384" t="s">
        <v>408</v>
      </c>
      <c r="I31" s="384" t="s">
        <v>405</v>
      </c>
      <c r="J31" s="384" t="s">
        <v>409</v>
      </c>
      <c r="K31" s="384"/>
      <c r="L31" s="384">
        <v>0</v>
      </c>
      <c r="M31" s="384">
        <v>0</v>
      </c>
      <c r="N31" s="384">
        <v>0</v>
      </c>
      <c r="O31" s="384">
        <v>0</v>
      </c>
      <c r="P31" s="384">
        <v>0</v>
      </c>
      <c r="Q31" s="384" t="s">
        <v>71</v>
      </c>
      <c r="R31" s="384">
        <v>0</v>
      </c>
      <c r="S31" s="384">
        <v>0</v>
      </c>
      <c r="T31" s="384">
        <v>0</v>
      </c>
      <c r="U31" s="384">
        <v>0</v>
      </c>
      <c r="V31" s="384">
        <v>0</v>
      </c>
      <c r="W31" s="384">
        <v>0</v>
      </c>
      <c r="X31" s="384">
        <v>0</v>
      </c>
      <c r="Y31" s="384">
        <v>0</v>
      </c>
      <c r="Z31" s="384">
        <v>0</v>
      </c>
      <c r="AA31" s="384">
        <v>0</v>
      </c>
      <c r="AB31" s="384">
        <v>0</v>
      </c>
      <c r="AC31" s="384">
        <v>0</v>
      </c>
      <c r="AD31" s="384">
        <v>0</v>
      </c>
      <c r="AE31" s="384" t="s">
        <v>72</v>
      </c>
      <c r="AF31" s="384" t="s">
        <v>158</v>
      </c>
      <c r="AG31" s="384" t="s">
        <v>338</v>
      </c>
      <c r="AH31" s="384" t="s">
        <v>158</v>
      </c>
    </row>
    <row r="32" spans="1:34" ht="15">
      <c r="A32" s="384" t="s">
        <v>62</v>
      </c>
      <c r="B32" s="384" t="s">
        <v>151</v>
      </c>
      <c r="C32" s="384" t="s">
        <v>96</v>
      </c>
      <c r="D32" s="384" t="s">
        <v>150</v>
      </c>
      <c r="E32" s="384" t="s">
        <v>151</v>
      </c>
      <c r="F32" s="384">
        <v>2015</v>
      </c>
      <c r="G32" s="384" t="s">
        <v>152</v>
      </c>
      <c r="H32" s="384" t="s">
        <v>153</v>
      </c>
      <c r="I32" s="384" t="s">
        <v>154</v>
      </c>
      <c r="J32" s="384" t="s">
        <v>155</v>
      </c>
      <c r="K32" s="384"/>
      <c r="L32" s="384">
        <v>0</v>
      </c>
      <c r="M32" s="384">
        <v>0</v>
      </c>
      <c r="N32" s="384">
        <v>0</v>
      </c>
      <c r="O32" s="384">
        <v>0</v>
      </c>
      <c r="P32" s="384">
        <v>0</v>
      </c>
      <c r="Q32" s="384" t="s">
        <v>71</v>
      </c>
      <c r="R32" s="384">
        <v>0</v>
      </c>
      <c r="S32" s="384">
        <v>0</v>
      </c>
      <c r="T32" s="384">
        <v>0</v>
      </c>
      <c r="U32" s="384">
        <v>0</v>
      </c>
      <c r="V32" s="384">
        <v>0</v>
      </c>
      <c r="W32" s="384">
        <v>0</v>
      </c>
      <c r="X32" s="384">
        <v>0</v>
      </c>
      <c r="Y32" s="384">
        <v>0</v>
      </c>
      <c r="Z32" s="384">
        <v>0</v>
      </c>
      <c r="AA32" s="384">
        <v>0</v>
      </c>
      <c r="AB32" s="384">
        <v>0</v>
      </c>
      <c r="AC32" s="384">
        <v>0</v>
      </c>
      <c r="AD32" s="384">
        <v>0</v>
      </c>
      <c r="AE32" s="384" t="s">
        <v>72</v>
      </c>
      <c r="AF32" s="384" t="s">
        <v>158</v>
      </c>
      <c r="AG32" s="384" t="s">
        <v>101</v>
      </c>
      <c r="AH32" s="384" t="s">
        <v>158</v>
      </c>
    </row>
    <row r="33" spans="1:34" ht="15">
      <c r="A33" s="384" t="s">
        <v>62</v>
      </c>
      <c r="B33" s="384" t="s">
        <v>151</v>
      </c>
      <c r="C33" s="384" t="s">
        <v>96</v>
      </c>
      <c r="D33" s="384" t="s">
        <v>159</v>
      </c>
      <c r="E33" s="384" t="s">
        <v>151</v>
      </c>
      <c r="F33" s="384">
        <v>2015</v>
      </c>
      <c r="G33" s="384" t="s">
        <v>152</v>
      </c>
      <c r="H33" s="384" t="s">
        <v>160</v>
      </c>
      <c r="I33" s="384" t="s">
        <v>154</v>
      </c>
      <c r="J33" s="384" t="s">
        <v>161</v>
      </c>
      <c r="K33" s="384"/>
      <c r="L33" s="384">
        <v>0</v>
      </c>
      <c r="M33" s="384">
        <v>0</v>
      </c>
      <c r="N33" s="384">
        <v>-7728.2300000000005</v>
      </c>
      <c r="O33" s="384">
        <v>0</v>
      </c>
      <c r="P33" s="384">
        <v>7728.2300000000005</v>
      </c>
      <c r="Q33" s="384" t="s">
        <v>71</v>
      </c>
      <c r="R33" s="384">
        <v>-2375.82</v>
      </c>
      <c r="S33" s="384">
        <v>-49.800000000000004</v>
      </c>
      <c r="T33" s="384">
        <v>-2794.65</v>
      </c>
      <c r="U33" s="384">
        <v>-2507.96</v>
      </c>
      <c r="V33" s="384">
        <v>0</v>
      </c>
      <c r="W33" s="384">
        <v>0</v>
      </c>
      <c r="X33" s="384">
        <v>0</v>
      </c>
      <c r="Y33" s="384">
        <v>0</v>
      </c>
      <c r="Z33" s="384">
        <v>0</v>
      </c>
      <c r="AA33" s="384">
        <v>0</v>
      </c>
      <c r="AB33" s="384">
        <v>0</v>
      </c>
      <c r="AC33" s="384">
        <v>0</v>
      </c>
      <c r="AD33" s="384">
        <v>0</v>
      </c>
      <c r="AE33" s="384" t="s">
        <v>72</v>
      </c>
      <c r="AF33" s="384" t="s">
        <v>158</v>
      </c>
      <c r="AG33" s="384" t="s">
        <v>101</v>
      </c>
      <c r="AH33" s="384" t="s">
        <v>158</v>
      </c>
    </row>
    <row r="34" spans="1:34" ht="15">
      <c r="A34" s="384" t="s">
        <v>62</v>
      </c>
      <c r="B34" s="384" t="s">
        <v>151</v>
      </c>
      <c r="C34" s="384" t="s">
        <v>96</v>
      </c>
      <c r="D34" s="384" t="s">
        <v>162</v>
      </c>
      <c r="E34" s="384" t="s">
        <v>151</v>
      </c>
      <c r="F34" s="384">
        <v>2015</v>
      </c>
      <c r="G34" s="384" t="s">
        <v>152</v>
      </c>
      <c r="H34" s="384" t="s">
        <v>163</v>
      </c>
      <c r="I34" s="384" t="s">
        <v>154</v>
      </c>
      <c r="J34" s="384" t="s">
        <v>161</v>
      </c>
      <c r="K34" s="384"/>
      <c r="L34" s="384">
        <v>0</v>
      </c>
      <c r="M34" s="384">
        <v>0</v>
      </c>
      <c r="N34" s="384">
        <v>109.54</v>
      </c>
      <c r="O34" s="384">
        <v>0</v>
      </c>
      <c r="P34" s="384">
        <v>-109.54</v>
      </c>
      <c r="Q34" s="384" t="s">
        <v>71</v>
      </c>
      <c r="R34" s="384">
        <v>35.63</v>
      </c>
      <c r="S34" s="384">
        <v>0.76</v>
      </c>
      <c r="T34" s="384">
        <v>35.51</v>
      </c>
      <c r="U34" s="384">
        <v>37.64</v>
      </c>
      <c r="V34" s="384">
        <v>0</v>
      </c>
      <c r="W34" s="384">
        <v>0</v>
      </c>
      <c r="X34" s="384">
        <v>0</v>
      </c>
      <c r="Y34" s="384">
        <v>0</v>
      </c>
      <c r="Z34" s="384">
        <v>0</v>
      </c>
      <c r="AA34" s="384">
        <v>0</v>
      </c>
      <c r="AB34" s="384">
        <v>0</v>
      </c>
      <c r="AC34" s="384">
        <v>0</v>
      </c>
      <c r="AD34" s="384">
        <v>0</v>
      </c>
      <c r="AE34" s="384" t="s">
        <v>72</v>
      </c>
      <c r="AF34" s="384" t="s">
        <v>158</v>
      </c>
      <c r="AG34" s="384" t="s">
        <v>101</v>
      </c>
      <c r="AH34" s="384" t="s">
        <v>158</v>
      </c>
    </row>
    <row r="35" spans="1:34" ht="15">
      <c r="A35" s="384" t="s">
        <v>62</v>
      </c>
      <c r="B35" s="384" t="s">
        <v>151</v>
      </c>
      <c r="C35" s="384" t="s">
        <v>96</v>
      </c>
      <c r="D35" s="384" t="s">
        <v>164</v>
      </c>
      <c r="E35" s="384" t="s">
        <v>151</v>
      </c>
      <c r="F35" s="384">
        <v>2015</v>
      </c>
      <c r="G35" s="384" t="s">
        <v>152</v>
      </c>
      <c r="H35" s="384" t="s">
        <v>165</v>
      </c>
      <c r="I35" s="384" t="s">
        <v>154</v>
      </c>
      <c r="J35" s="384" t="s">
        <v>161</v>
      </c>
      <c r="K35" s="384"/>
      <c r="L35" s="384">
        <v>0</v>
      </c>
      <c r="M35" s="384">
        <v>0</v>
      </c>
      <c r="N35" s="384">
        <v>319.08</v>
      </c>
      <c r="O35" s="384">
        <v>0</v>
      </c>
      <c r="P35" s="384">
        <v>-319.08</v>
      </c>
      <c r="Q35" s="384" t="s">
        <v>71</v>
      </c>
      <c r="R35" s="384">
        <v>111.61</v>
      </c>
      <c r="S35" s="384">
        <v>-0.9400000000000001</v>
      </c>
      <c r="T35" s="384">
        <v>99.51</v>
      </c>
      <c r="U35" s="384">
        <v>108.9</v>
      </c>
      <c r="V35" s="384">
        <v>0</v>
      </c>
      <c r="W35" s="384">
        <v>0</v>
      </c>
      <c r="X35" s="384">
        <v>0</v>
      </c>
      <c r="Y35" s="384">
        <v>0</v>
      </c>
      <c r="Z35" s="384">
        <v>0</v>
      </c>
      <c r="AA35" s="384">
        <v>0</v>
      </c>
      <c r="AB35" s="384">
        <v>0</v>
      </c>
      <c r="AC35" s="384">
        <v>0</v>
      </c>
      <c r="AD35" s="384">
        <v>0</v>
      </c>
      <c r="AE35" s="384" t="s">
        <v>72</v>
      </c>
      <c r="AF35" s="384" t="s">
        <v>158</v>
      </c>
      <c r="AG35" s="384" t="s">
        <v>101</v>
      </c>
      <c r="AH35" s="384" t="s">
        <v>158</v>
      </c>
    </row>
    <row r="36" spans="1:34" ht="15">
      <c r="A36" s="384" t="s">
        <v>62</v>
      </c>
      <c r="B36" s="384" t="s">
        <v>151</v>
      </c>
      <c r="C36" s="384" t="s">
        <v>96</v>
      </c>
      <c r="D36" s="384" t="s">
        <v>166</v>
      </c>
      <c r="E36" s="384" t="s">
        <v>151</v>
      </c>
      <c r="F36" s="384">
        <v>2015</v>
      </c>
      <c r="G36" s="384" t="s">
        <v>152</v>
      </c>
      <c r="H36" s="384" t="s">
        <v>167</v>
      </c>
      <c r="I36" s="384" t="s">
        <v>154</v>
      </c>
      <c r="J36" s="384" t="s">
        <v>161</v>
      </c>
      <c r="K36" s="384"/>
      <c r="L36" s="384">
        <v>0</v>
      </c>
      <c r="M36" s="384">
        <v>0</v>
      </c>
      <c r="N36" s="384">
        <v>0</v>
      </c>
      <c r="O36" s="384">
        <v>0</v>
      </c>
      <c r="P36" s="384">
        <v>0</v>
      </c>
      <c r="Q36" s="384" t="s">
        <v>71</v>
      </c>
      <c r="R36" s="384">
        <v>0</v>
      </c>
      <c r="S36" s="384">
        <v>0</v>
      </c>
      <c r="T36" s="384">
        <v>0</v>
      </c>
      <c r="U36" s="384">
        <v>0</v>
      </c>
      <c r="V36" s="384">
        <v>0</v>
      </c>
      <c r="W36" s="384">
        <v>0</v>
      </c>
      <c r="X36" s="384">
        <v>0</v>
      </c>
      <c r="Y36" s="384">
        <v>0</v>
      </c>
      <c r="Z36" s="384">
        <v>0</v>
      </c>
      <c r="AA36" s="384">
        <v>0</v>
      </c>
      <c r="AB36" s="384">
        <v>0</v>
      </c>
      <c r="AC36" s="384">
        <v>0</v>
      </c>
      <c r="AD36" s="384">
        <v>0</v>
      </c>
      <c r="AE36" s="384" t="s">
        <v>72</v>
      </c>
      <c r="AF36" s="384" t="s">
        <v>158</v>
      </c>
      <c r="AG36" s="384" t="s">
        <v>101</v>
      </c>
      <c r="AH36" s="384" t="s">
        <v>158</v>
      </c>
    </row>
    <row r="37" spans="1:34" ht="15">
      <c r="A37" s="384" t="s">
        <v>62</v>
      </c>
      <c r="B37" s="384" t="s">
        <v>151</v>
      </c>
      <c r="C37" s="384" t="s">
        <v>96</v>
      </c>
      <c r="D37" s="384" t="s">
        <v>168</v>
      </c>
      <c r="E37" s="384" t="s">
        <v>151</v>
      </c>
      <c r="F37" s="384">
        <v>2015</v>
      </c>
      <c r="G37" s="384" t="s">
        <v>152</v>
      </c>
      <c r="H37" s="384" t="s">
        <v>169</v>
      </c>
      <c r="I37" s="384" t="s">
        <v>154</v>
      </c>
      <c r="J37" s="384" t="s">
        <v>161</v>
      </c>
      <c r="K37" s="384"/>
      <c r="L37" s="384">
        <v>0</v>
      </c>
      <c r="M37" s="384">
        <v>0</v>
      </c>
      <c r="N37" s="384">
        <v>0</v>
      </c>
      <c r="O37" s="384">
        <v>0</v>
      </c>
      <c r="P37" s="384">
        <v>0</v>
      </c>
      <c r="Q37" s="384" t="s">
        <v>71</v>
      </c>
      <c r="R37" s="384">
        <v>0</v>
      </c>
      <c r="S37" s="384">
        <v>0</v>
      </c>
      <c r="T37" s="384">
        <v>0</v>
      </c>
      <c r="U37" s="384">
        <v>0</v>
      </c>
      <c r="V37" s="384">
        <v>0</v>
      </c>
      <c r="W37" s="384">
        <v>0</v>
      </c>
      <c r="X37" s="384">
        <v>0</v>
      </c>
      <c r="Y37" s="384">
        <v>0</v>
      </c>
      <c r="Z37" s="384">
        <v>0</v>
      </c>
      <c r="AA37" s="384">
        <v>0</v>
      </c>
      <c r="AB37" s="384">
        <v>0</v>
      </c>
      <c r="AC37" s="384">
        <v>0</v>
      </c>
      <c r="AD37" s="384">
        <v>0</v>
      </c>
      <c r="AE37" s="384" t="s">
        <v>72</v>
      </c>
      <c r="AF37" s="384" t="s">
        <v>158</v>
      </c>
      <c r="AG37" s="384" t="s">
        <v>101</v>
      </c>
      <c r="AH37" s="384" t="s">
        <v>158</v>
      </c>
    </row>
    <row r="38" spans="1:34" ht="15">
      <c r="A38" s="384" t="s">
        <v>62</v>
      </c>
      <c r="B38" s="384" t="s">
        <v>151</v>
      </c>
      <c r="C38" s="384" t="s">
        <v>96</v>
      </c>
      <c r="D38" s="384" t="s">
        <v>170</v>
      </c>
      <c r="E38" s="384" t="s">
        <v>151</v>
      </c>
      <c r="F38" s="384">
        <v>2015</v>
      </c>
      <c r="G38" s="384" t="s">
        <v>152</v>
      </c>
      <c r="H38" s="384" t="s">
        <v>171</v>
      </c>
      <c r="I38" s="384" t="s">
        <v>154</v>
      </c>
      <c r="J38" s="384" t="s">
        <v>161</v>
      </c>
      <c r="K38" s="384"/>
      <c r="L38" s="384">
        <v>0</v>
      </c>
      <c r="M38" s="384">
        <v>0</v>
      </c>
      <c r="N38" s="384">
        <v>-4651.93</v>
      </c>
      <c r="O38" s="384">
        <v>0</v>
      </c>
      <c r="P38" s="384">
        <v>4651.93</v>
      </c>
      <c r="Q38" s="384" t="s">
        <v>71</v>
      </c>
      <c r="R38" s="384">
        <v>0</v>
      </c>
      <c r="S38" s="384">
        <v>0</v>
      </c>
      <c r="T38" s="384">
        <v>0</v>
      </c>
      <c r="U38" s="384">
        <v>-4651.93</v>
      </c>
      <c r="V38" s="384">
        <v>0</v>
      </c>
      <c r="W38" s="384">
        <v>0</v>
      </c>
      <c r="X38" s="384">
        <v>0</v>
      </c>
      <c r="Y38" s="384">
        <v>0</v>
      </c>
      <c r="Z38" s="384">
        <v>0</v>
      </c>
      <c r="AA38" s="384">
        <v>0</v>
      </c>
      <c r="AB38" s="384">
        <v>0</v>
      </c>
      <c r="AC38" s="384">
        <v>0</v>
      </c>
      <c r="AD38" s="384">
        <v>0</v>
      </c>
      <c r="AE38" s="384" t="s">
        <v>72</v>
      </c>
      <c r="AF38" s="384" t="s">
        <v>158</v>
      </c>
      <c r="AG38" s="384" t="s">
        <v>101</v>
      </c>
      <c r="AH38" s="384" t="s">
        <v>158</v>
      </c>
    </row>
    <row r="39" spans="1:34" ht="15">
      <c r="A39" s="384" t="s">
        <v>62</v>
      </c>
      <c r="B39" s="384" t="s">
        <v>151</v>
      </c>
      <c r="C39" s="384" t="s">
        <v>96</v>
      </c>
      <c r="D39" s="384" t="s">
        <v>172</v>
      </c>
      <c r="E39" s="384" t="s">
        <v>151</v>
      </c>
      <c r="F39" s="384">
        <v>2015</v>
      </c>
      <c r="G39" s="384" t="s">
        <v>152</v>
      </c>
      <c r="H39" s="384" t="s">
        <v>173</v>
      </c>
      <c r="I39" s="384" t="s">
        <v>154</v>
      </c>
      <c r="J39" s="384" t="s">
        <v>161</v>
      </c>
      <c r="K39" s="384"/>
      <c r="L39" s="384">
        <v>0</v>
      </c>
      <c r="M39" s="384">
        <v>0</v>
      </c>
      <c r="N39" s="384">
        <v>0</v>
      </c>
      <c r="O39" s="384">
        <v>0</v>
      </c>
      <c r="P39" s="384">
        <v>0</v>
      </c>
      <c r="Q39" s="384" t="s">
        <v>71</v>
      </c>
      <c r="R39" s="384">
        <v>0</v>
      </c>
      <c r="S39" s="384">
        <v>0</v>
      </c>
      <c r="T39" s="384">
        <v>0</v>
      </c>
      <c r="U39" s="384">
        <v>0</v>
      </c>
      <c r="V39" s="384">
        <v>0</v>
      </c>
      <c r="W39" s="384">
        <v>0</v>
      </c>
      <c r="X39" s="384">
        <v>0</v>
      </c>
      <c r="Y39" s="384">
        <v>0</v>
      </c>
      <c r="Z39" s="384">
        <v>0</v>
      </c>
      <c r="AA39" s="384">
        <v>0</v>
      </c>
      <c r="AB39" s="384">
        <v>0</v>
      </c>
      <c r="AC39" s="384">
        <v>0</v>
      </c>
      <c r="AD39" s="384">
        <v>0</v>
      </c>
      <c r="AE39" s="384" t="s">
        <v>72</v>
      </c>
      <c r="AF39" s="384" t="s">
        <v>158</v>
      </c>
      <c r="AG39" s="384" t="s">
        <v>101</v>
      </c>
      <c r="AH39" s="384" t="s">
        <v>158</v>
      </c>
    </row>
    <row r="40" spans="1:34" ht="15">
      <c r="A40" s="384" t="s">
        <v>62</v>
      </c>
      <c r="B40" s="384" t="s">
        <v>151</v>
      </c>
      <c r="C40" s="384" t="s">
        <v>96</v>
      </c>
      <c r="D40" s="384" t="s">
        <v>174</v>
      </c>
      <c r="E40" s="384" t="s">
        <v>151</v>
      </c>
      <c r="F40" s="384">
        <v>2015</v>
      </c>
      <c r="G40" s="384" t="s">
        <v>152</v>
      </c>
      <c r="H40" s="384" t="s">
        <v>175</v>
      </c>
      <c r="I40" s="384" t="s">
        <v>154</v>
      </c>
      <c r="J40" s="384" t="s">
        <v>161</v>
      </c>
      <c r="K40" s="384"/>
      <c r="L40" s="384">
        <v>0</v>
      </c>
      <c r="M40" s="384">
        <v>0</v>
      </c>
      <c r="N40" s="384">
        <v>0</v>
      </c>
      <c r="O40" s="384">
        <v>0</v>
      </c>
      <c r="P40" s="384">
        <v>0</v>
      </c>
      <c r="Q40" s="384" t="s">
        <v>71</v>
      </c>
      <c r="R40" s="384">
        <v>0</v>
      </c>
      <c r="S40" s="384">
        <v>0</v>
      </c>
      <c r="T40" s="384">
        <v>0</v>
      </c>
      <c r="U40" s="384">
        <v>0</v>
      </c>
      <c r="V40" s="384">
        <v>0</v>
      </c>
      <c r="W40" s="384">
        <v>0</v>
      </c>
      <c r="X40" s="384">
        <v>0</v>
      </c>
      <c r="Y40" s="384">
        <v>0</v>
      </c>
      <c r="Z40" s="384">
        <v>0</v>
      </c>
      <c r="AA40" s="384">
        <v>0</v>
      </c>
      <c r="AB40" s="384">
        <v>0</v>
      </c>
      <c r="AC40" s="384">
        <v>0</v>
      </c>
      <c r="AD40" s="384">
        <v>0</v>
      </c>
      <c r="AE40" s="384" t="s">
        <v>72</v>
      </c>
      <c r="AF40" s="384" t="s">
        <v>158</v>
      </c>
      <c r="AG40" s="384" t="s">
        <v>101</v>
      </c>
      <c r="AH40" s="384" t="s">
        <v>158</v>
      </c>
    </row>
    <row r="41" spans="1:34" ht="15">
      <c r="A41" s="384" t="s">
        <v>62</v>
      </c>
      <c r="B41" s="384" t="s">
        <v>151</v>
      </c>
      <c r="C41" s="384" t="s">
        <v>96</v>
      </c>
      <c r="D41" s="384" t="s">
        <v>176</v>
      </c>
      <c r="E41" s="384" t="s">
        <v>151</v>
      </c>
      <c r="F41" s="384">
        <v>2015</v>
      </c>
      <c r="G41" s="384" t="s">
        <v>152</v>
      </c>
      <c r="H41" s="384" t="s">
        <v>177</v>
      </c>
      <c r="I41" s="384" t="s">
        <v>154</v>
      </c>
      <c r="J41" s="384" t="s">
        <v>161</v>
      </c>
      <c r="K41" s="384"/>
      <c r="L41" s="384">
        <v>0</v>
      </c>
      <c r="M41" s="384">
        <v>0</v>
      </c>
      <c r="N41" s="384">
        <v>0</v>
      </c>
      <c r="O41" s="384">
        <v>0</v>
      </c>
      <c r="P41" s="384">
        <v>0</v>
      </c>
      <c r="Q41" s="384" t="s">
        <v>71</v>
      </c>
      <c r="R41" s="384">
        <v>0</v>
      </c>
      <c r="S41" s="384">
        <v>0</v>
      </c>
      <c r="T41" s="384">
        <v>0</v>
      </c>
      <c r="U41" s="384">
        <v>0</v>
      </c>
      <c r="V41" s="384">
        <v>0</v>
      </c>
      <c r="W41" s="384">
        <v>0</v>
      </c>
      <c r="X41" s="384">
        <v>0</v>
      </c>
      <c r="Y41" s="384">
        <v>0</v>
      </c>
      <c r="Z41" s="384">
        <v>0</v>
      </c>
      <c r="AA41" s="384">
        <v>0</v>
      </c>
      <c r="AB41" s="384">
        <v>0</v>
      </c>
      <c r="AC41" s="384">
        <v>0</v>
      </c>
      <c r="AD41" s="384">
        <v>0</v>
      </c>
      <c r="AE41" s="384" t="s">
        <v>72</v>
      </c>
      <c r="AF41" s="384" t="s">
        <v>158</v>
      </c>
      <c r="AG41" s="384" t="s">
        <v>101</v>
      </c>
      <c r="AH41" s="384" t="s">
        <v>158</v>
      </c>
    </row>
    <row r="42" spans="1:34" ht="15">
      <c r="A42" s="384" t="s">
        <v>62</v>
      </c>
      <c r="B42" s="384" t="s">
        <v>151</v>
      </c>
      <c r="C42" s="384" t="s">
        <v>96</v>
      </c>
      <c r="D42" s="384" t="s">
        <v>191</v>
      </c>
      <c r="E42" s="384" t="s">
        <v>151</v>
      </c>
      <c r="F42" s="384">
        <v>2015</v>
      </c>
      <c r="G42" s="384" t="s">
        <v>152</v>
      </c>
      <c r="H42" s="384" t="s">
        <v>192</v>
      </c>
      <c r="I42" s="384" t="s">
        <v>154</v>
      </c>
      <c r="J42" s="384" t="s">
        <v>193</v>
      </c>
      <c r="K42" s="384"/>
      <c r="L42" s="384">
        <v>0</v>
      </c>
      <c r="M42" s="384">
        <v>0</v>
      </c>
      <c r="N42" s="384">
        <v>0</v>
      </c>
      <c r="O42" s="384">
        <v>0</v>
      </c>
      <c r="P42" s="384">
        <v>0</v>
      </c>
      <c r="Q42" s="384" t="s">
        <v>71</v>
      </c>
      <c r="R42" s="384">
        <v>0</v>
      </c>
      <c r="S42" s="384">
        <v>0</v>
      </c>
      <c r="T42" s="384">
        <v>0</v>
      </c>
      <c r="U42" s="384">
        <v>0</v>
      </c>
      <c r="V42" s="384">
        <v>0</v>
      </c>
      <c r="W42" s="384">
        <v>0</v>
      </c>
      <c r="X42" s="384">
        <v>0</v>
      </c>
      <c r="Y42" s="384">
        <v>0</v>
      </c>
      <c r="Z42" s="384">
        <v>0</v>
      </c>
      <c r="AA42" s="384">
        <v>0</v>
      </c>
      <c r="AB42" s="384">
        <v>0</v>
      </c>
      <c r="AC42" s="384">
        <v>0</v>
      </c>
      <c r="AD42" s="384">
        <v>0</v>
      </c>
      <c r="AE42" s="384" t="s">
        <v>72</v>
      </c>
      <c r="AF42" s="384" t="s">
        <v>158</v>
      </c>
      <c r="AG42" s="384" t="s">
        <v>101</v>
      </c>
      <c r="AH42" s="384" t="s">
        <v>158</v>
      </c>
    </row>
    <row r="43" spans="1:34" ht="15">
      <c r="A43" s="384" t="s">
        <v>62</v>
      </c>
      <c r="B43" s="384" t="s">
        <v>151</v>
      </c>
      <c r="C43" s="384" t="s">
        <v>96</v>
      </c>
      <c r="D43" s="384" t="s">
        <v>178</v>
      </c>
      <c r="E43" s="384" t="s">
        <v>151</v>
      </c>
      <c r="F43" s="384">
        <v>2015</v>
      </c>
      <c r="G43" s="384" t="s">
        <v>152</v>
      </c>
      <c r="H43" s="384" t="s">
        <v>179</v>
      </c>
      <c r="I43" s="384" t="s">
        <v>154</v>
      </c>
      <c r="J43" s="384" t="s">
        <v>155</v>
      </c>
      <c r="K43" s="384"/>
      <c r="L43" s="384">
        <v>0</v>
      </c>
      <c r="M43" s="384">
        <v>0</v>
      </c>
      <c r="N43" s="384">
        <v>-81336</v>
      </c>
      <c r="O43" s="384">
        <v>0</v>
      </c>
      <c r="P43" s="384">
        <v>81336</v>
      </c>
      <c r="Q43" s="384" t="s">
        <v>71</v>
      </c>
      <c r="R43" s="384">
        <v>-27136</v>
      </c>
      <c r="S43" s="384">
        <v>-27096</v>
      </c>
      <c r="T43" s="384">
        <v>-27104</v>
      </c>
      <c r="U43" s="384">
        <v>0</v>
      </c>
      <c r="V43" s="384">
        <v>0</v>
      </c>
      <c r="W43" s="384">
        <v>0</v>
      </c>
      <c r="X43" s="384">
        <v>0</v>
      </c>
      <c r="Y43" s="384">
        <v>0</v>
      </c>
      <c r="Z43" s="384">
        <v>0</v>
      </c>
      <c r="AA43" s="384">
        <v>0</v>
      </c>
      <c r="AB43" s="384">
        <v>0</v>
      </c>
      <c r="AC43" s="384">
        <v>0</v>
      </c>
      <c r="AD43" s="384">
        <v>0</v>
      </c>
      <c r="AE43" s="384" t="s">
        <v>72</v>
      </c>
      <c r="AF43" s="384" t="s">
        <v>158</v>
      </c>
      <c r="AG43" s="384" t="s">
        <v>101</v>
      </c>
      <c r="AH43" s="384" t="s">
        <v>158</v>
      </c>
    </row>
    <row r="44" spans="1:34" ht="15">
      <c r="A44" s="384" t="s">
        <v>62</v>
      </c>
      <c r="B44" s="384" t="s">
        <v>151</v>
      </c>
      <c r="C44" s="384" t="s">
        <v>96</v>
      </c>
      <c r="D44" s="384" t="s">
        <v>535</v>
      </c>
      <c r="E44" s="384" t="s">
        <v>151</v>
      </c>
      <c r="F44" s="384">
        <v>2015</v>
      </c>
      <c r="G44" s="384" t="s">
        <v>67</v>
      </c>
      <c r="H44" s="384" t="s">
        <v>536</v>
      </c>
      <c r="I44" s="384" t="s">
        <v>416</v>
      </c>
      <c r="J44" s="384" t="s">
        <v>99</v>
      </c>
      <c r="K44" s="384" t="s">
        <v>100</v>
      </c>
      <c r="L44" s="384">
        <v>0</v>
      </c>
      <c r="M44" s="384">
        <v>0</v>
      </c>
      <c r="N44" s="384">
        <v>0</v>
      </c>
      <c r="O44" s="384">
        <v>0</v>
      </c>
      <c r="P44" s="384">
        <v>0</v>
      </c>
      <c r="Q44" s="384" t="s">
        <v>71</v>
      </c>
      <c r="R44" s="384">
        <v>0</v>
      </c>
      <c r="S44" s="384">
        <v>0</v>
      </c>
      <c r="T44" s="384">
        <v>4608</v>
      </c>
      <c r="U44" s="384">
        <v>-4608</v>
      </c>
      <c r="V44" s="384">
        <v>0</v>
      </c>
      <c r="W44" s="384">
        <v>0</v>
      </c>
      <c r="X44" s="384">
        <v>0</v>
      </c>
      <c r="Y44" s="384">
        <v>0</v>
      </c>
      <c r="Z44" s="384">
        <v>0</v>
      </c>
      <c r="AA44" s="384">
        <v>0</v>
      </c>
      <c r="AB44" s="384">
        <v>0</v>
      </c>
      <c r="AC44" s="384">
        <v>0</v>
      </c>
      <c r="AD44" s="384">
        <v>0</v>
      </c>
      <c r="AE44" s="384" t="s">
        <v>72</v>
      </c>
      <c r="AF44" s="384" t="s">
        <v>158</v>
      </c>
      <c r="AG44" s="384" t="s">
        <v>101</v>
      </c>
      <c r="AH44" s="384" t="s">
        <v>158</v>
      </c>
    </row>
    <row r="45" spans="1:34" ht="15">
      <c r="A45" s="384" t="s">
        <v>62</v>
      </c>
      <c r="B45" s="384" t="s">
        <v>151</v>
      </c>
      <c r="C45" s="384" t="s">
        <v>96</v>
      </c>
      <c r="D45" s="384" t="s">
        <v>537</v>
      </c>
      <c r="E45" s="384" t="s">
        <v>151</v>
      </c>
      <c r="F45" s="384">
        <v>2015</v>
      </c>
      <c r="G45" s="384" t="s">
        <v>67</v>
      </c>
      <c r="H45" s="384" t="s">
        <v>538</v>
      </c>
      <c r="I45" s="384" t="s">
        <v>416</v>
      </c>
      <c r="J45" s="384" t="s">
        <v>99</v>
      </c>
      <c r="K45" s="384" t="s">
        <v>104</v>
      </c>
      <c r="L45" s="384">
        <v>0</v>
      </c>
      <c r="M45" s="384">
        <v>0</v>
      </c>
      <c r="N45" s="384">
        <v>0</v>
      </c>
      <c r="O45" s="384">
        <v>0</v>
      </c>
      <c r="P45" s="384">
        <v>0</v>
      </c>
      <c r="Q45" s="384" t="s">
        <v>71</v>
      </c>
      <c r="R45" s="384">
        <v>0</v>
      </c>
      <c r="S45" s="384">
        <v>0</v>
      </c>
      <c r="T45" s="384">
        <v>777</v>
      </c>
      <c r="U45" s="384">
        <v>-777</v>
      </c>
      <c r="V45" s="384">
        <v>0</v>
      </c>
      <c r="W45" s="384">
        <v>0</v>
      </c>
      <c r="X45" s="384">
        <v>0</v>
      </c>
      <c r="Y45" s="384">
        <v>0</v>
      </c>
      <c r="Z45" s="384">
        <v>0</v>
      </c>
      <c r="AA45" s="384">
        <v>0</v>
      </c>
      <c r="AB45" s="384">
        <v>0</v>
      </c>
      <c r="AC45" s="384">
        <v>0</v>
      </c>
      <c r="AD45" s="384">
        <v>0</v>
      </c>
      <c r="AE45" s="384" t="s">
        <v>72</v>
      </c>
      <c r="AF45" s="384" t="s">
        <v>158</v>
      </c>
      <c r="AG45" s="384" t="s">
        <v>101</v>
      </c>
      <c r="AH45" s="384" t="s">
        <v>158</v>
      </c>
    </row>
    <row r="46" spans="1:34" ht="15">
      <c r="A46" s="384" t="s">
        <v>62</v>
      </c>
      <c r="B46" s="384" t="s">
        <v>151</v>
      </c>
      <c r="C46" s="384" t="s">
        <v>410</v>
      </c>
      <c r="D46" s="384" t="s">
        <v>345</v>
      </c>
      <c r="E46" s="384" t="s">
        <v>151</v>
      </c>
      <c r="F46" s="384">
        <v>2015</v>
      </c>
      <c r="G46" s="384" t="s">
        <v>334</v>
      </c>
      <c r="H46" s="384" t="s">
        <v>346</v>
      </c>
      <c r="I46" s="384" t="s">
        <v>336</v>
      </c>
      <c r="J46" s="384" t="s">
        <v>337</v>
      </c>
      <c r="K46" s="384"/>
      <c r="L46" s="384">
        <v>0</v>
      </c>
      <c r="M46" s="384">
        <v>0</v>
      </c>
      <c r="N46" s="384">
        <v>1000</v>
      </c>
      <c r="O46" s="384">
        <v>0</v>
      </c>
      <c r="P46" s="384">
        <v>-1000</v>
      </c>
      <c r="Q46" s="384" t="s">
        <v>71</v>
      </c>
      <c r="R46" s="384">
        <v>0</v>
      </c>
      <c r="S46" s="384">
        <v>0</v>
      </c>
      <c r="T46" s="384">
        <v>0</v>
      </c>
      <c r="U46" s="384">
        <v>1000</v>
      </c>
      <c r="V46" s="384">
        <v>0</v>
      </c>
      <c r="W46" s="384">
        <v>0</v>
      </c>
      <c r="X46" s="384">
        <v>0</v>
      </c>
      <c r="Y46" s="384">
        <v>0</v>
      </c>
      <c r="Z46" s="384">
        <v>0</v>
      </c>
      <c r="AA46" s="384">
        <v>0</v>
      </c>
      <c r="AB46" s="384">
        <v>0</v>
      </c>
      <c r="AC46" s="384">
        <v>0</v>
      </c>
      <c r="AD46" s="384">
        <v>0</v>
      </c>
      <c r="AE46" s="384" t="s">
        <v>72</v>
      </c>
      <c r="AF46" s="384" t="s">
        <v>158</v>
      </c>
      <c r="AG46" s="384" t="s">
        <v>411</v>
      </c>
      <c r="AH46" s="384" t="s">
        <v>158</v>
      </c>
    </row>
    <row r="47" spans="1:34" ht="15">
      <c r="A47" s="384" t="s">
        <v>62</v>
      </c>
      <c r="B47" s="384" t="s">
        <v>151</v>
      </c>
      <c r="C47" s="384" t="s">
        <v>410</v>
      </c>
      <c r="D47" s="384" t="s">
        <v>407</v>
      </c>
      <c r="E47" s="384" t="s">
        <v>151</v>
      </c>
      <c r="F47" s="384">
        <v>2015</v>
      </c>
      <c r="G47" s="384" t="s">
        <v>403</v>
      </c>
      <c r="H47" s="384" t="s">
        <v>408</v>
      </c>
      <c r="I47" s="384" t="s">
        <v>405</v>
      </c>
      <c r="J47" s="384" t="s">
        <v>409</v>
      </c>
      <c r="K47" s="384"/>
      <c r="L47" s="384">
        <v>0</v>
      </c>
      <c r="M47" s="384">
        <v>0</v>
      </c>
      <c r="N47" s="384">
        <v>0</v>
      </c>
      <c r="O47" s="384">
        <v>0</v>
      </c>
      <c r="P47" s="384">
        <v>0</v>
      </c>
      <c r="Q47" s="384" t="s">
        <v>71</v>
      </c>
      <c r="R47" s="384">
        <v>0</v>
      </c>
      <c r="S47" s="384">
        <v>0</v>
      </c>
      <c r="T47" s="384">
        <v>0</v>
      </c>
      <c r="U47" s="384">
        <v>0</v>
      </c>
      <c r="V47" s="384">
        <v>0</v>
      </c>
      <c r="W47" s="384">
        <v>0</v>
      </c>
      <c r="X47" s="384">
        <v>0</v>
      </c>
      <c r="Y47" s="384">
        <v>0</v>
      </c>
      <c r="Z47" s="384">
        <v>0</v>
      </c>
      <c r="AA47" s="384">
        <v>0</v>
      </c>
      <c r="AB47" s="384">
        <v>0</v>
      </c>
      <c r="AC47" s="384">
        <v>0</v>
      </c>
      <c r="AD47" s="384">
        <v>0</v>
      </c>
      <c r="AE47" s="384" t="s">
        <v>72</v>
      </c>
      <c r="AF47" s="384" t="s">
        <v>158</v>
      </c>
      <c r="AG47" s="384" t="s">
        <v>411</v>
      </c>
      <c r="AH47" s="384" t="s">
        <v>158</v>
      </c>
    </row>
    <row r="48" spans="1:34" ht="15">
      <c r="A48" s="384" t="s">
        <v>62</v>
      </c>
      <c r="B48" s="384" t="s">
        <v>151</v>
      </c>
      <c r="C48" s="384" t="s">
        <v>410</v>
      </c>
      <c r="D48" s="384" t="s">
        <v>412</v>
      </c>
      <c r="E48" s="384" t="s">
        <v>151</v>
      </c>
      <c r="F48" s="384">
        <v>2015</v>
      </c>
      <c r="G48" s="384" t="s">
        <v>152</v>
      </c>
      <c r="H48" s="384" t="s">
        <v>413</v>
      </c>
      <c r="I48" s="384" t="s">
        <v>154</v>
      </c>
      <c r="J48" s="384" t="s">
        <v>161</v>
      </c>
      <c r="K48" s="384"/>
      <c r="L48" s="384">
        <v>0</v>
      </c>
      <c r="M48" s="384">
        <v>0</v>
      </c>
      <c r="N48" s="384">
        <v>-1000</v>
      </c>
      <c r="O48" s="384">
        <v>0</v>
      </c>
      <c r="P48" s="384">
        <v>1000</v>
      </c>
      <c r="Q48" s="384" t="s">
        <v>71</v>
      </c>
      <c r="R48" s="384">
        <v>0</v>
      </c>
      <c r="S48" s="384">
        <v>0</v>
      </c>
      <c r="T48" s="384">
        <v>0</v>
      </c>
      <c r="U48" s="384">
        <v>-1000</v>
      </c>
      <c r="V48" s="384">
        <v>0</v>
      </c>
      <c r="W48" s="384">
        <v>0</v>
      </c>
      <c r="X48" s="384">
        <v>0</v>
      </c>
      <c r="Y48" s="384">
        <v>0</v>
      </c>
      <c r="Z48" s="384">
        <v>0</v>
      </c>
      <c r="AA48" s="384">
        <v>0</v>
      </c>
      <c r="AB48" s="384">
        <v>0</v>
      </c>
      <c r="AC48" s="384">
        <v>0</v>
      </c>
      <c r="AD48" s="384">
        <v>0</v>
      </c>
      <c r="AE48" s="384" t="s">
        <v>72</v>
      </c>
      <c r="AF48" s="384" t="s">
        <v>158</v>
      </c>
      <c r="AG48" s="384" t="s">
        <v>411</v>
      </c>
      <c r="AH48" s="384" t="s">
        <v>158</v>
      </c>
    </row>
    <row r="49" spans="1:34" ht="15">
      <c r="A49" s="384" t="s">
        <v>62</v>
      </c>
      <c r="B49" s="384" t="s">
        <v>151</v>
      </c>
      <c r="C49" s="384" t="s">
        <v>410</v>
      </c>
      <c r="D49" s="384" t="s">
        <v>191</v>
      </c>
      <c r="E49" s="384" t="s">
        <v>151</v>
      </c>
      <c r="F49" s="384">
        <v>2015</v>
      </c>
      <c r="G49" s="384" t="s">
        <v>152</v>
      </c>
      <c r="H49" s="384" t="s">
        <v>192</v>
      </c>
      <c r="I49" s="384" t="s">
        <v>154</v>
      </c>
      <c r="J49" s="384" t="s">
        <v>193</v>
      </c>
      <c r="K49" s="384"/>
      <c r="L49" s="384">
        <v>0</v>
      </c>
      <c r="M49" s="384">
        <v>0</v>
      </c>
      <c r="N49" s="384">
        <v>0</v>
      </c>
      <c r="O49" s="384">
        <v>0</v>
      </c>
      <c r="P49" s="384">
        <v>0</v>
      </c>
      <c r="Q49" s="384" t="s">
        <v>71</v>
      </c>
      <c r="R49" s="384">
        <v>0</v>
      </c>
      <c r="S49" s="384">
        <v>0</v>
      </c>
      <c r="T49" s="384">
        <v>0</v>
      </c>
      <c r="U49" s="384">
        <v>0</v>
      </c>
      <c r="V49" s="384">
        <v>0</v>
      </c>
      <c r="W49" s="384">
        <v>0</v>
      </c>
      <c r="X49" s="384">
        <v>0</v>
      </c>
      <c r="Y49" s="384">
        <v>0</v>
      </c>
      <c r="Z49" s="384">
        <v>0</v>
      </c>
      <c r="AA49" s="384">
        <v>0</v>
      </c>
      <c r="AB49" s="384">
        <v>0</v>
      </c>
      <c r="AC49" s="384">
        <v>0</v>
      </c>
      <c r="AD49" s="384">
        <v>0</v>
      </c>
      <c r="AE49" s="384" t="s">
        <v>72</v>
      </c>
      <c r="AF49" s="384" t="s">
        <v>158</v>
      </c>
      <c r="AG49" s="384" t="s">
        <v>411</v>
      </c>
      <c r="AH49" s="384" t="s">
        <v>158</v>
      </c>
    </row>
    <row r="50" spans="1:34" ht="15">
      <c r="A50" s="384" t="s">
        <v>62</v>
      </c>
      <c r="B50" s="384" t="s">
        <v>151</v>
      </c>
      <c r="C50" s="384" t="s">
        <v>410</v>
      </c>
      <c r="D50" s="384" t="s">
        <v>414</v>
      </c>
      <c r="E50" s="384" t="s">
        <v>151</v>
      </c>
      <c r="F50" s="384">
        <v>2015</v>
      </c>
      <c r="G50" s="384" t="s">
        <v>67</v>
      </c>
      <c r="H50" s="384" t="s">
        <v>415</v>
      </c>
      <c r="I50" s="384" t="s">
        <v>416</v>
      </c>
      <c r="J50" s="384" t="s">
        <v>417</v>
      </c>
      <c r="K50" s="384"/>
      <c r="L50" s="384">
        <v>0</v>
      </c>
      <c r="M50" s="384">
        <v>0</v>
      </c>
      <c r="N50" s="384">
        <v>0</v>
      </c>
      <c r="O50" s="384">
        <v>0</v>
      </c>
      <c r="P50" s="384">
        <v>0</v>
      </c>
      <c r="Q50" s="384" t="s">
        <v>71</v>
      </c>
      <c r="R50" s="384">
        <v>0</v>
      </c>
      <c r="S50" s="384">
        <v>0</v>
      </c>
      <c r="T50" s="384">
        <v>0</v>
      </c>
      <c r="U50" s="384">
        <v>0</v>
      </c>
      <c r="V50" s="384">
        <v>0</v>
      </c>
      <c r="W50" s="384">
        <v>0</v>
      </c>
      <c r="X50" s="384">
        <v>0</v>
      </c>
      <c r="Y50" s="384">
        <v>0</v>
      </c>
      <c r="Z50" s="384">
        <v>0</v>
      </c>
      <c r="AA50" s="384">
        <v>0</v>
      </c>
      <c r="AB50" s="384">
        <v>0</v>
      </c>
      <c r="AC50" s="384">
        <v>0</v>
      </c>
      <c r="AD50" s="384">
        <v>0</v>
      </c>
      <c r="AE50" s="384" t="s">
        <v>72</v>
      </c>
      <c r="AF50" s="384" t="s">
        <v>158</v>
      </c>
      <c r="AG50" s="384" t="s">
        <v>411</v>
      </c>
      <c r="AH50" s="384" t="s">
        <v>158</v>
      </c>
    </row>
    <row r="51" spans="1:34" ht="15">
      <c r="A51" s="384" t="s">
        <v>62</v>
      </c>
      <c r="B51" s="384" t="s">
        <v>151</v>
      </c>
      <c r="C51" s="384" t="s">
        <v>410</v>
      </c>
      <c r="D51" s="384" t="s">
        <v>414</v>
      </c>
      <c r="E51" s="384" t="s">
        <v>142</v>
      </c>
      <c r="F51" s="384">
        <v>2015</v>
      </c>
      <c r="G51" s="384" t="s">
        <v>67</v>
      </c>
      <c r="H51" s="384" t="s">
        <v>415</v>
      </c>
      <c r="I51" s="384" t="s">
        <v>416</v>
      </c>
      <c r="J51" s="384" t="s">
        <v>417</v>
      </c>
      <c r="K51" s="384"/>
      <c r="L51" s="384">
        <v>0</v>
      </c>
      <c r="M51" s="384">
        <v>0</v>
      </c>
      <c r="N51" s="384">
        <v>2042.3700000000001</v>
      </c>
      <c r="O51" s="384">
        <v>0</v>
      </c>
      <c r="P51" s="384">
        <v>-2042.3700000000001</v>
      </c>
      <c r="Q51" s="384" t="s">
        <v>71</v>
      </c>
      <c r="R51" s="384">
        <v>680.79</v>
      </c>
      <c r="S51" s="384">
        <v>680.79</v>
      </c>
      <c r="T51" s="384">
        <v>680.79</v>
      </c>
      <c r="U51" s="384">
        <v>0</v>
      </c>
      <c r="V51" s="384">
        <v>0</v>
      </c>
      <c r="W51" s="384">
        <v>0</v>
      </c>
      <c r="X51" s="384">
        <v>0</v>
      </c>
      <c r="Y51" s="384">
        <v>0</v>
      </c>
      <c r="Z51" s="384">
        <v>0</v>
      </c>
      <c r="AA51" s="384">
        <v>0</v>
      </c>
      <c r="AB51" s="384">
        <v>0</v>
      </c>
      <c r="AC51" s="384">
        <v>0</v>
      </c>
      <c r="AD51" s="384">
        <v>0</v>
      </c>
      <c r="AE51" s="384" t="s">
        <v>72</v>
      </c>
      <c r="AF51" s="384" t="s">
        <v>158</v>
      </c>
      <c r="AG51" s="384" t="s">
        <v>411</v>
      </c>
      <c r="AH51" s="384" t="s">
        <v>145</v>
      </c>
    </row>
    <row r="52" spans="1:34" ht="15">
      <c r="A52" s="384" t="s">
        <v>62</v>
      </c>
      <c r="B52" s="384" t="s">
        <v>151</v>
      </c>
      <c r="C52" s="384" t="s">
        <v>410</v>
      </c>
      <c r="D52" s="384" t="s">
        <v>414</v>
      </c>
      <c r="E52" s="384" t="s">
        <v>66</v>
      </c>
      <c r="F52" s="384">
        <v>2015</v>
      </c>
      <c r="G52" s="384" t="s">
        <v>67</v>
      </c>
      <c r="H52" s="384" t="s">
        <v>415</v>
      </c>
      <c r="I52" s="384" t="s">
        <v>416</v>
      </c>
      <c r="J52" s="384" t="s">
        <v>417</v>
      </c>
      <c r="K52" s="384"/>
      <c r="L52" s="384">
        <v>0</v>
      </c>
      <c r="M52" s="384">
        <v>0</v>
      </c>
      <c r="N52" s="384">
        <v>0</v>
      </c>
      <c r="O52" s="384">
        <v>0</v>
      </c>
      <c r="P52" s="384">
        <v>0</v>
      </c>
      <c r="Q52" s="384" t="s">
        <v>71</v>
      </c>
      <c r="R52" s="384">
        <v>0</v>
      </c>
      <c r="S52" s="384">
        <v>0</v>
      </c>
      <c r="T52" s="384">
        <v>0</v>
      </c>
      <c r="U52" s="384">
        <v>0</v>
      </c>
      <c r="V52" s="384">
        <v>0</v>
      </c>
      <c r="W52" s="384">
        <v>0</v>
      </c>
      <c r="X52" s="384">
        <v>0</v>
      </c>
      <c r="Y52" s="384">
        <v>0</v>
      </c>
      <c r="Z52" s="384">
        <v>0</v>
      </c>
      <c r="AA52" s="384">
        <v>0</v>
      </c>
      <c r="AB52" s="384">
        <v>0</v>
      </c>
      <c r="AC52" s="384">
        <v>0</v>
      </c>
      <c r="AD52" s="384">
        <v>0</v>
      </c>
      <c r="AE52" s="384" t="s">
        <v>72</v>
      </c>
      <c r="AF52" s="384" t="s">
        <v>158</v>
      </c>
      <c r="AG52" s="384" t="s">
        <v>411</v>
      </c>
      <c r="AH52" s="384" t="s">
        <v>75</v>
      </c>
    </row>
    <row r="53" spans="1:34" ht="15">
      <c r="A53" s="384" t="s">
        <v>62</v>
      </c>
      <c r="B53" s="384" t="s">
        <v>148</v>
      </c>
      <c r="C53" s="384" t="s">
        <v>149</v>
      </c>
      <c r="D53" s="384" t="s">
        <v>150</v>
      </c>
      <c r="E53" s="384" t="s">
        <v>151</v>
      </c>
      <c r="F53" s="384">
        <v>2015</v>
      </c>
      <c r="G53" s="384" t="s">
        <v>152</v>
      </c>
      <c r="H53" s="384" t="s">
        <v>153</v>
      </c>
      <c r="I53" s="384" t="s">
        <v>154</v>
      </c>
      <c r="J53" s="384" t="s">
        <v>155</v>
      </c>
      <c r="K53" s="384"/>
      <c r="L53" s="384">
        <v>0</v>
      </c>
      <c r="M53" s="384">
        <v>0</v>
      </c>
      <c r="N53" s="384">
        <v>0</v>
      </c>
      <c r="O53" s="384">
        <v>0</v>
      </c>
      <c r="P53" s="384">
        <v>0</v>
      </c>
      <c r="Q53" s="384" t="s">
        <v>71</v>
      </c>
      <c r="R53" s="384">
        <v>0</v>
      </c>
      <c r="S53" s="384">
        <v>0</v>
      </c>
      <c r="T53" s="384">
        <v>0</v>
      </c>
      <c r="U53" s="384">
        <v>0</v>
      </c>
      <c r="V53" s="384">
        <v>0</v>
      </c>
      <c r="W53" s="384">
        <v>0</v>
      </c>
      <c r="X53" s="384">
        <v>0</v>
      </c>
      <c r="Y53" s="384">
        <v>0</v>
      </c>
      <c r="Z53" s="384">
        <v>0</v>
      </c>
      <c r="AA53" s="384">
        <v>0</v>
      </c>
      <c r="AB53" s="384">
        <v>0</v>
      </c>
      <c r="AC53" s="384">
        <v>0</v>
      </c>
      <c r="AD53" s="384">
        <v>0</v>
      </c>
      <c r="AE53" s="384" t="s">
        <v>72</v>
      </c>
      <c r="AF53" s="384" t="s">
        <v>156</v>
      </c>
      <c r="AG53" s="384" t="s">
        <v>157</v>
      </c>
      <c r="AH53" s="384" t="s">
        <v>158</v>
      </c>
    </row>
    <row r="54" spans="1:34" ht="15">
      <c r="A54" s="384" t="s">
        <v>62</v>
      </c>
      <c r="B54" s="384" t="s">
        <v>148</v>
      </c>
      <c r="C54" s="384" t="s">
        <v>96</v>
      </c>
      <c r="D54" s="384" t="s">
        <v>150</v>
      </c>
      <c r="E54" s="384" t="s">
        <v>151</v>
      </c>
      <c r="F54" s="384">
        <v>2015</v>
      </c>
      <c r="G54" s="384" t="s">
        <v>152</v>
      </c>
      <c r="H54" s="384" t="s">
        <v>153</v>
      </c>
      <c r="I54" s="384" t="s">
        <v>154</v>
      </c>
      <c r="J54" s="384" t="s">
        <v>155</v>
      </c>
      <c r="K54" s="384"/>
      <c r="L54" s="384">
        <v>0</v>
      </c>
      <c r="M54" s="384">
        <v>0</v>
      </c>
      <c r="N54" s="384">
        <v>0</v>
      </c>
      <c r="O54" s="384">
        <v>0</v>
      </c>
      <c r="P54" s="384">
        <v>0</v>
      </c>
      <c r="Q54" s="384" t="s">
        <v>71</v>
      </c>
      <c r="R54" s="384">
        <v>0</v>
      </c>
      <c r="S54" s="384">
        <v>0</v>
      </c>
      <c r="T54" s="384">
        <v>0</v>
      </c>
      <c r="U54" s="384">
        <v>0</v>
      </c>
      <c r="V54" s="384">
        <v>0</v>
      </c>
      <c r="W54" s="384">
        <v>0</v>
      </c>
      <c r="X54" s="384">
        <v>0</v>
      </c>
      <c r="Y54" s="384">
        <v>0</v>
      </c>
      <c r="Z54" s="384">
        <v>0</v>
      </c>
      <c r="AA54" s="384">
        <v>0</v>
      </c>
      <c r="AB54" s="384">
        <v>0</v>
      </c>
      <c r="AC54" s="384">
        <v>0</v>
      </c>
      <c r="AD54" s="384">
        <v>0</v>
      </c>
      <c r="AE54" s="384" t="s">
        <v>72</v>
      </c>
      <c r="AF54" s="384" t="s">
        <v>156</v>
      </c>
      <c r="AG54" s="384" t="s">
        <v>101</v>
      </c>
      <c r="AH54" s="384" t="s">
        <v>158</v>
      </c>
    </row>
    <row r="55" spans="1:34" ht="15">
      <c r="A55" s="384" t="s">
        <v>62</v>
      </c>
      <c r="B55" s="384" t="s">
        <v>418</v>
      </c>
      <c r="C55" s="384" t="s">
        <v>332</v>
      </c>
      <c r="D55" s="384" t="s">
        <v>419</v>
      </c>
      <c r="E55" s="384" t="s">
        <v>151</v>
      </c>
      <c r="F55" s="384">
        <v>2015</v>
      </c>
      <c r="G55" s="384" t="s">
        <v>334</v>
      </c>
      <c r="H55" s="384" t="s">
        <v>420</v>
      </c>
      <c r="I55" s="384" t="s">
        <v>364</v>
      </c>
      <c r="J55" s="384" t="s">
        <v>421</v>
      </c>
      <c r="K55" s="384"/>
      <c r="L55" s="384">
        <v>0</v>
      </c>
      <c r="M55" s="384">
        <v>0</v>
      </c>
      <c r="N55" s="384">
        <v>0</v>
      </c>
      <c r="O55" s="384">
        <v>0</v>
      </c>
      <c r="P55" s="384">
        <v>0</v>
      </c>
      <c r="Q55" s="384" t="s">
        <v>71</v>
      </c>
      <c r="R55" s="384">
        <v>0</v>
      </c>
      <c r="S55" s="384">
        <v>0</v>
      </c>
      <c r="T55" s="384">
        <v>0</v>
      </c>
      <c r="U55" s="384">
        <v>0</v>
      </c>
      <c r="V55" s="384">
        <v>0</v>
      </c>
      <c r="W55" s="384">
        <v>0</v>
      </c>
      <c r="X55" s="384">
        <v>0</v>
      </c>
      <c r="Y55" s="384">
        <v>0</v>
      </c>
      <c r="Z55" s="384">
        <v>0</v>
      </c>
      <c r="AA55" s="384">
        <v>0</v>
      </c>
      <c r="AB55" s="384">
        <v>0</v>
      </c>
      <c r="AC55" s="384">
        <v>0</v>
      </c>
      <c r="AD55" s="384">
        <v>0</v>
      </c>
      <c r="AE55" s="384" t="s">
        <v>72</v>
      </c>
      <c r="AF55" s="384" t="s">
        <v>422</v>
      </c>
      <c r="AG55" s="384" t="s">
        <v>338</v>
      </c>
      <c r="AH55" s="384" t="s">
        <v>158</v>
      </c>
    </row>
    <row r="56" spans="1:34" ht="15">
      <c r="A56" s="384" t="s">
        <v>62</v>
      </c>
      <c r="B56" s="384" t="s">
        <v>418</v>
      </c>
      <c r="C56" s="384" t="s">
        <v>96</v>
      </c>
      <c r="D56" s="384" t="s">
        <v>119</v>
      </c>
      <c r="E56" s="384" t="s">
        <v>142</v>
      </c>
      <c r="F56" s="384">
        <v>2015</v>
      </c>
      <c r="G56" s="384" t="s">
        <v>67</v>
      </c>
      <c r="H56" s="384" t="s">
        <v>120</v>
      </c>
      <c r="I56" s="384" t="s">
        <v>416</v>
      </c>
      <c r="J56" s="384" t="s">
        <v>116</v>
      </c>
      <c r="K56" s="384"/>
      <c r="L56" s="384">
        <v>0</v>
      </c>
      <c r="M56" s="384">
        <v>0</v>
      </c>
      <c r="N56" s="384">
        <v>0</v>
      </c>
      <c r="O56" s="384">
        <v>0</v>
      </c>
      <c r="P56" s="384">
        <v>0</v>
      </c>
      <c r="Q56" s="384" t="s">
        <v>71</v>
      </c>
      <c r="R56" s="384">
        <v>0</v>
      </c>
      <c r="S56" s="384">
        <v>0</v>
      </c>
      <c r="T56" s="384">
        <v>0</v>
      </c>
      <c r="U56" s="384">
        <v>0</v>
      </c>
      <c r="V56" s="384">
        <v>0</v>
      </c>
      <c r="W56" s="384">
        <v>0</v>
      </c>
      <c r="X56" s="384">
        <v>0</v>
      </c>
      <c r="Y56" s="384">
        <v>0</v>
      </c>
      <c r="Z56" s="384">
        <v>0</v>
      </c>
      <c r="AA56" s="384">
        <v>0</v>
      </c>
      <c r="AB56" s="384">
        <v>0</v>
      </c>
      <c r="AC56" s="384">
        <v>0</v>
      </c>
      <c r="AD56" s="384">
        <v>0</v>
      </c>
      <c r="AE56" s="384" t="s">
        <v>72</v>
      </c>
      <c r="AF56" s="384" t="s">
        <v>422</v>
      </c>
      <c r="AG56" s="384" t="s">
        <v>101</v>
      </c>
      <c r="AH56" s="384" t="s">
        <v>145</v>
      </c>
    </row>
    <row r="57" spans="1:34" ht="15">
      <c r="A57" s="384" t="s">
        <v>62</v>
      </c>
      <c r="B57" s="384" t="s">
        <v>418</v>
      </c>
      <c r="C57" s="384" t="s">
        <v>96</v>
      </c>
      <c r="D57" s="384" t="s">
        <v>123</v>
      </c>
      <c r="E57" s="384" t="s">
        <v>142</v>
      </c>
      <c r="F57" s="384">
        <v>2015</v>
      </c>
      <c r="G57" s="384" t="s">
        <v>67</v>
      </c>
      <c r="H57" s="384" t="s">
        <v>124</v>
      </c>
      <c r="I57" s="384" t="s">
        <v>416</v>
      </c>
      <c r="J57" s="384" t="s">
        <v>116</v>
      </c>
      <c r="K57" s="384"/>
      <c r="L57" s="384">
        <v>0</v>
      </c>
      <c r="M57" s="384">
        <v>0</v>
      </c>
      <c r="N57" s="384">
        <v>0</v>
      </c>
      <c r="O57" s="384">
        <v>0</v>
      </c>
      <c r="P57" s="384">
        <v>0</v>
      </c>
      <c r="Q57" s="384" t="s">
        <v>71</v>
      </c>
      <c r="R57" s="384">
        <v>0</v>
      </c>
      <c r="S57" s="384">
        <v>0</v>
      </c>
      <c r="T57" s="384">
        <v>0</v>
      </c>
      <c r="U57" s="384">
        <v>0</v>
      </c>
      <c r="V57" s="384">
        <v>0</v>
      </c>
      <c r="W57" s="384">
        <v>0</v>
      </c>
      <c r="X57" s="384">
        <v>0</v>
      </c>
      <c r="Y57" s="384">
        <v>0</v>
      </c>
      <c r="Z57" s="384">
        <v>0</v>
      </c>
      <c r="AA57" s="384">
        <v>0</v>
      </c>
      <c r="AB57" s="384">
        <v>0</v>
      </c>
      <c r="AC57" s="384">
        <v>0</v>
      </c>
      <c r="AD57" s="384">
        <v>0</v>
      </c>
      <c r="AE57" s="384" t="s">
        <v>72</v>
      </c>
      <c r="AF57" s="384" t="s">
        <v>422</v>
      </c>
      <c r="AG57" s="384" t="s">
        <v>101</v>
      </c>
      <c r="AH57" s="384" t="s">
        <v>145</v>
      </c>
    </row>
    <row r="58" spans="1:34" ht="15">
      <c r="A58" s="384" t="s">
        <v>62</v>
      </c>
      <c r="B58" s="384" t="s">
        <v>90</v>
      </c>
      <c r="C58" s="384" t="s">
        <v>332</v>
      </c>
      <c r="D58" s="384" t="s">
        <v>352</v>
      </c>
      <c r="E58" s="384" t="s">
        <v>151</v>
      </c>
      <c r="F58" s="384">
        <v>2015</v>
      </c>
      <c r="G58" s="384" t="s">
        <v>334</v>
      </c>
      <c r="H58" s="384" t="s">
        <v>353</v>
      </c>
      <c r="I58" s="384" t="s">
        <v>336</v>
      </c>
      <c r="J58" s="384" t="s">
        <v>349</v>
      </c>
      <c r="K58" s="384"/>
      <c r="L58" s="384">
        <v>0</v>
      </c>
      <c r="M58" s="384">
        <v>0</v>
      </c>
      <c r="N58" s="384">
        <v>0</v>
      </c>
      <c r="O58" s="384">
        <v>0</v>
      </c>
      <c r="P58" s="384">
        <v>0</v>
      </c>
      <c r="Q58" s="384" t="s">
        <v>71</v>
      </c>
      <c r="R58" s="384">
        <v>0</v>
      </c>
      <c r="S58" s="384">
        <v>0</v>
      </c>
      <c r="T58" s="384">
        <v>0</v>
      </c>
      <c r="U58" s="384">
        <v>0</v>
      </c>
      <c r="V58" s="384">
        <v>0</v>
      </c>
      <c r="W58" s="384">
        <v>0</v>
      </c>
      <c r="X58" s="384">
        <v>0</v>
      </c>
      <c r="Y58" s="384">
        <v>0</v>
      </c>
      <c r="Z58" s="384">
        <v>0</v>
      </c>
      <c r="AA58" s="384">
        <v>0</v>
      </c>
      <c r="AB58" s="384">
        <v>0</v>
      </c>
      <c r="AC58" s="384">
        <v>0</v>
      </c>
      <c r="AD58" s="384">
        <v>0</v>
      </c>
      <c r="AE58" s="384" t="s">
        <v>72</v>
      </c>
      <c r="AF58" s="384" t="s">
        <v>94</v>
      </c>
      <c r="AG58" s="384" t="s">
        <v>338</v>
      </c>
      <c r="AH58" s="384" t="s">
        <v>158</v>
      </c>
    </row>
    <row r="59" spans="1:34" ht="15">
      <c r="A59" s="384" t="s">
        <v>62</v>
      </c>
      <c r="B59" s="384" t="s">
        <v>90</v>
      </c>
      <c r="C59" s="384" t="s">
        <v>332</v>
      </c>
      <c r="D59" s="384" t="s">
        <v>419</v>
      </c>
      <c r="E59" s="384" t="s">
        <v>151</v>
      </c>
      <c r="F59" s="384">
        <v>2015</v>
      </c>
      <c r="G59" s="384" t="s">
        <v>334</v>
      </c>
      <c r="H59" s="384" t="s">
        <v>420</v>
      </c>
      <c r="I59" s="384" t="s">
        <v>364</v>
      </c>
      <c r="J59" s="384" t="s">
        <v>421</v>
      </c>
      <c r="K59" s="384"/>
      <c r="L59" s="384">
        <v>0</v>
      </c>
      <c r="M59" s="384">
        <v>0</v>
      </c>
      <c r="N59" s="384">
        <v>0</v>
      </c>
      <c r="O59" s="384">
        <v>0</v>
      </c>
      <c r="P59" s="384">
        <v>0</v>
      </c>
      <c r="Q59" s="384" t="s">
        <v>71</v>
      </c>
      <c r="R59" s="384">
        <v>0</v>
      </c>
      <c r="S59" s="384">
        <v>0</v>
      </c>
      <c r="T59" s="384">
        <v>0</v>
      </c>
      <c r="U59" s="384">
        <v>0</v>
      </c>
      <c r="V59" s="384">
        <v>0</v>
      </c>
      <c r="W59" s="384">
        <v>0</v>
      </c>
      <c r="X59" s="384">
        <v>0</v>
      </c>
      <c r="Y59" s="384">
        <v>0</v>
      </c>
      <c r="Z59" s="384">
        <v>0</v>
      </c>
      <c r="AA59" s="384">
        <v>0</v>
      </c>
      <c r="AB59" s="384">
        <v>0</v>
      </c>
      <c r="AC59" s="384">
        <v>0</v>
      </c>
      <c r="AD59" s="384">
        <v>0</v>
      </c>
      <c r="AE59" s="384" t="s">
        <v>72</v>
      </c>
      <c r="AF59" s="384" t="s">
        <v>94</v>
      </c>
      <c r="AG59" s="384" t="s">
        <v>338</v>
      </c>
      <c r="AH59" s="384" t="s">
        <v>158</v>
      </c>
    </row>
    <row r="60" spans="1:34" ht="15">
      <c r="A60" s="384" t="s">
        <v>62</v>
      </c>
      <c r="B60" s="384" t="s">
        <v>90</v>
      </c>
      <c r="C60" s="384" t="s">
        <v>332</v>
      </c>
      <c r="D60" s="384" t="s">
        <v>423</v>
      </c>
      <c r="E60" s="384" t="s">
        <v>151</v>
      </c>
      <c r="F60" s="384">
        <v>2015</v>
      </c>
      <c r="G60" s="384" t="s">
        <v>374</v>
      </c>
      <c r="H60" s="384" t="s">
        <v>424</v>
      </c>
      <c r="I60" s="384" t="s">
        <v>376</v>
      </c>
      <c r="J60" s="384" t="s">
        <v>425</v>
      </c>
      <c r="K60" s="384"/>
      <c r="L60" s="384">
        <v>0</v>
      </c>
      <c r="M60" s="384">
        <v>0</v>
      </c>
      <c r="N60" s="384">
        <v>0</v>
      </c>
      <c r="O60" s="384">
        <v>0</v>
      </c>
      <c r="P60" s="384">
        <v>0</v>
      </c>
      <c r="Q60" s="384" t="s">
        <v>71</v>
      </c>
      <c r="R60" s="384">
        <v>0</v>
      </c>
      <c r="S60" s="384">
        <v>0</v>
      </c>
      <c r="T60" s="384">
        <v>0</v>
      </c>
      <c r="U60" s="384">
        <v>0</v>
      </c>
      <c r="V60" s="384">
        <v>0</v>
      </c>
      <c r="W60" s="384">
        <v>0</v>
      </c>
      <c r="X60" s="384">
        <v>0</v>
      </c>
      <c r="Y60" s="384">
        <v>0</v>
      </c>
      <c r="Z60" s="384">
        <v>0</v>
      </c>
      <c r="AA60" s="384">
        <v>0</v>
      </c>
      <c r="AB60" s="384">
        <v>0</v>
      </c>
      <c r="AC60" s="384">
        <v>0</v>
      </c>
      <c r="AD60" s="384">
        <v>0</v>
      </c>
      <c r="AE60" s="384" t="s">
        <v>72</v>
      </c>
      <c r="AF60" s="384" t="s">
        <v>94</v>
      </c>
      <c r="AG60" s="384" t="s">
        <v>338</v>
      </c>
      <c r="AH60" s="384" t="s">
        <v>158</v>
      </c>
    </row>
    <row r="61" spans="1:34" ht="15">
      <c r="A61" s="384" t="s">
        <v>62</v>
      </c>
      <c r="B61" s="384" t="s">
        <v>90</v>
      </c>
      <c r="C61" s="384" t="s">
        <v>91</v>
      </c>
      <c r="D61" s="384" t="s">
        <v>92</v>
      </c>
      <c r="E61" s="384" t="s">
        <v>66</v>
      </c>
      <c r="F61" s="384">
        <v>2015</v>
      </c>
      <c r="G61" s="384" t="s">
        <v>67</v>
      </c>
      <c r="H61" s="384" t="s">
        <v>93</v>
      </c>
      <c r="I61" s="384" t="s">
        <v>416</v>
      </c>
      <c r="J61" s="384" t="s">
        <v>70</v>
      </c>
      <c r="K61" s="384"/>
      <c r="L61" s="384">
        <v>0</v>
      </c>
      <c r="M61" s="384">
        <v>0</v>
      </c>
      <c r="N61" s="384">
        <v>0</v>
      </c>
      <c r="O61" s="384">
        <v>0</v>
      </c>
      <c r="P61" s="384">
        <v>0</v>
      </c>
      <c r="Q61" s="384" t="s">
        <v>71</v>
      </c>
      <c r="R61" s="384">
        <v>0</v>
      </c>
      <c r="S61" s="384">
        <v>0</v>
      </c>
      <c r="T61" s="384">
        <v>0</v>
      </c>
      <c r="U61" s="384">
        <v>0</v>
      </c>
      <c r="V61" s="384">
        <v>0</v>
      </c>
      <c r="W61" s="384">
        <v>0</v>
      </c>
      <c r="X61" s="384">
        <v>0</v>
      </c>
      <c r="Y61" s="384">
        <v>0</v>
      </c>
      <c r="Z61" s="384">
        <v>0</v>
      </c>
      <c r="AA61" s="384">
        <v>0</v>
      </c>
      <c r="AB61" s="384">
        <v>0</v>
      </c>
      <c r="AC61" s="384">
        <v>0</v>
      </c>
      <c r="AD61" s="384">
        <v>0</v>
      </c>
      <c r="AE61" s="384" t="s">
        <v>72</v>
      </c>
      <c r="AF61" s="384" t="s">
        <v>94</v>
      </c>
      <c r="AG61" s="384" t="s">
        <v>95</v>
      </c>
      <c r="AH61" s="384" t="s">
        <v>75</v>
      </c>
    </row>
    <row r="62" spans="1:34" ht="15">
      <c r="A62" s="384" t="s">
        <v>62</v>
      </c>
      <c r="B62" s="384" t="s">
        <v>90</v>
      </c>
      <c r="C62" s="384" t="s">
        <v>96</v>
      </c>
      <c r="D62" s="384" t="s">
        <v>180</v>
      </c>
      <c r="E62" s="384" t="s">
        <v>151</v>
      </c>
      <c r="F62" s="384">
        <v>2015</v>
      </c>
      <c r="G62" s="384" t="s">
        <v>152</v>
      </c>
      <c r="H62" s="384" t="s">
        <v>181</v>
      </c>
      <c r="I62" s="384" t="s">
        <v>154</v>
      </c>
      <c r="J62" s="384" t="s">
        <v>182</v>
      </c>
      <c r="K62" s="384"/>
      <c r="L62" s="384">
        <v>0</v>
      </c>
      <c r="M62" s="384">
        <v>0</v>
      </c>
      <c r="N62" s="384">
        <v>0</v>
      </c>
      <c r="O62" s="384">
        <v>0</v>
      </c>
      <c r="P62" s="384">
        <v>0</v>
      </c>
      <c r="Q62" s="384" t="s">
        <v>71</v>
      </c>
      <c r="R62" s="384">
        <v>0</v>
      </c>
      <c r="S62" s="384">
        <v>0</v>
      </c>
      <c r="T62" s="384">
        <v>0</v>
      </c>
      <c r="U62" s="384">
        <v>0</v>
      </c>
      <c r="V62" s="384">
        <v>0</v>
      </c>
      <c r="W62" s="384">
        <v>0</v>
      </c>
      <c r="X62" s="384">
        <v>0</v>
      </c>
      <c r="Y62" s="384">
        <v>0</v>
      </c>
      <c r="Z62" s="384">
        <v>0</v>
      </c>
      <c r="AA62" s="384">
        <v>0</v>
      </c>
      <c r="AB62" s="384">
        <v>0</v>
      </c>
      <c r="AC62" s="384">
        <v>0</v>
      </c>
      <c r="AD62" s="384">
        <v>0</v>
      </c>
      <c r="AE62" s="384" t="s">
        <v>72</v>
      </c>
      <c r="AF62" s="384" t="s">
        <v>94</v>
      </c>
      <c r="AG62" s="384" t="s">
        <v>101</v>
      </c>
      <c r="AH62" s="384" t="s">
        <v>158</v>
      </c>
    </row>
    <row r="63" spans="1:34" ht="15">
      <c r="A63" s="384" t="s">
        <v>62</v>
      </c>
      <c r="B63" s="384" t="s">
        <v>90</v>
      </c>
      <c r="C63" s="384" t="s">
        <v>96</v>
      </c>
      <c r="D63" s="384" t="s">
        <v>183</v>
      </c>
      <c r="E63" s="384" t="s">
        <v>151</v>
      </c>
      <c r="F63" s="384">
        <v>2015</v>
      </c>
      <c r="G63" s="384" t="s">
        <v>152</v>
      </c>
      <c r="H63" s="384" t="s">
        <v>184</v>
      </c>
      <c r="I63" s="384" t="s">
        <v>154</v>
      </c>
      <c r="J63" s="384" t="s">
        <v>185</v>
      </c>
      <c r="K63" s="384"/>
      <c r="L63" s="384">
        <v>0</v>
      </c>
      <c r="M63" s="384">
        <v>0</v>
      </c>
      <c r="N63" s="384">
        <v>0</v>
      </c>
      <c r="O63" s="384">
        <v>0</v>
      </c>
      <c r="P63" s="384">
        <v>0</v>
      </c>
      <c r="Q63" s="384" t="s">
        <v>71</v>
      </c>
      <c r="R63" s="384">
        <v>0</v>
      </c>
      <c r="S63" s="384">
        <v>0</v>
      </c>
      <c r="T63" s="384">
        <v>0</v>
      </c>
      <c r="U63" s="384">
        <v>0</v>
      </c>
      <c r="V63" s="384">
        <v>0</v>
      </c>
      <c r="W63" s="384">
        <v>0</v>
      </c>
      <c r="X63" s="384">
        <v>0</v>
      </c>
      <c r="Y63" s="384">
        <v>0</v>
      </c>
      <c r="Z63" s="384">
        <v>0</v>
      </c>
      <c r="AA63" s="384">
        <v>0</v>
      </c>
      <c r="AB63" s="384">
        <v>0</v>
      </c>
      <c r="AC63" s="384">
        <v>0</v>
      </c>
      <c r="AD63" s="384">
        <v>0</v>
      </c>
      <c r="AE63" s="384" t="s">
        <v>72</v>
      </c>
      <c r="AF63" s="384" t="s">
        <v>94</v>
      </c>
      <c r="AG63" s="384" t="s">
        <v>101</v>
      </c>
      <c r="AH63" s="384" t="s">
        <v>158</v>
      </c>
    </row>
    <row r="64" spans="1:34" ht="15">
      <c r="A64" s="384" t="s">
        <v>62</v>
      </c>
      <c r="B64" s="384" t="s">
        <v>90</v>
      </c>
      <c r="C64" s="384" t="s">
        <v>96</v>
      </c>
      <c r="D64" s="384" t="s">
        <v>186</v>
      </c>
      <c r="E64" s="384" t="s">
        <v>151</v>
      </c>
      <c r="F64" s="384">
        <v>2015</v>
      </c>
      <c r="G64" s="384" t="s">
        <v>152</v>
      </c>
      <c r="H64" s="384" t="s">
        <v>187</v>
      </c>
      <c r="I64" s="384" t="s">
        <v>154</v>
      </c>
      <c r="J64" s="384" t="s">
        <v>185</v>
      </c>
      <c r="K64" s="384"/>
      <c r="L64" s="384">
        <v>0</v>
      </c>
      <c r="M64" s="384">
        <v>0</v>
      </c>
      <c r="N64" s="384">
        <v>0</v>
      </c>
      <c r="O64" s="384">
        <v>0</v>
      </c>
      <c r="P64" s="384">
        <v>0</v>
      </c>
      <c r="Q64" s="384" t="s">
        <v>71</v>
      </c>
      <c r="R64" s="384">
        <v>0</v>
      </c>
      <c r="S64" s="384">
        <v>0</v>
      </c>
      <c r="T64" s="384">
        <v>0</v>
      </c>
      <c r="U64" s="384">
        <v>0</v>
      </c>
      <c r="V64" s="384">
        <v>0</v>
      </c>
      <c r="W64" s="384">
        <v>0</v>
      </c>
      <c r="X64" s="384">
        <v>0</v>
      </c>
      <c r="Y64" s="384">
        <v>0</v>
      </c>
      <c r="Z64" s="384">
        <v>0</v>
      </c>
      <c r="AA64" s="384">
        <v>0</v>
      </c>
      <c r="AB64" s="384">
        <v>0</v>
      </c>
      <c r="AC64" s="384">
        <v>0</v>
      </c>
      <c r="AD64" s="384">
        <v>0</v>
      </c>
      <c r="AE64" s="384" t="s">
        <v>72</v>
      </c>
      <c r="AF64" s="384" t="s">
        <v>94</v>
      </c>
      <c r="AG64" s="384" t="s">
        <v>101</v>
      </c>
      <c r="AH64" s="384" t="s">
        <v>158</v>
      </c>
    </row>
    <row r="65" spans="1:34" ht="15">
      <c r="A65" s="384" t="s">
        <v>62</v>
      </c>
      <c r="B65" s="384" t="s">
        <v>90</v>
      </c>
      <c r="C65" s="384" t="s">
        <v>96</v>
      </c>
      <c r="D65" s="384" t="s">
        <v>97</v>
      </c>
      <c r="E65" s="384" t="s">
        <v>142</v>
      </c>
      <c r="F65" s="384">
        <v>2015</v>
      </c>
      <c r="G65" s="384" t="s">
        <v>67</v>
      </c>
      <c r="H65" s="384" t="s">
        <v>98</v>
      </c>
      <c r="I65" s="384" t="s">
        <v>416</v>
      </c>
      <c r="J65" s="384" t="s">
        <v>99</v>
      </c>
      <c r="K65" s="384" t="s">
        <v>100</v>
      </c>
      <c r="L65" s="384">
        <v>0</v>
      </c>
      <c r="M65" s="384">
        <v>0</v>
      </c>
      <c r="N65" s="384">
        <v>0</v>
      </c>
      <c r="O65" s="384">
        <v>0</v>
      </c>
      <c r="P65" s="384">
        <v>0</v>
      </c>
      <c r="Q65" s="384" t="s">
        <v>71</v>
      </c>
      <c r="R65" s="384">
        <v>0</v>
      </c>
      <c r="S65" s="384">
        <v>0</v>
      </c>
      <c r="T65" s="384">
        <v>0</v>
      </c>
      <c r="U65" s="384">
        <v>0</v>
      </c>
      <c r="V65" s="384">
        <v>0</v>
      </c>
      <c r="W65" s="384">
        <v>0</v>
      </c>
      <c r="X65" s="384">
        <v>0</v>
      </c>
      <c r="Y65" s="384">
        <v>0</v>
      </c>
      <c r="Z65" s="384">
        <v>0</v>
      </c>
      <c r="AA65" s="384">
        <v>0</v>
      </c>
      <c r="AB65" s="384">
        <v>0</v>
      </c>
      <c r="AC65" s="384">
        <v>0</v>
      </c>
      <c r="AD65" s="384">
        <v>0</v>
      </c>
      <c r="AE65" s="384" t="s">
        <v>72</v>
      </c>
      <c r="AF65" s="384" t="s">
        <v>94</v>
      </c>
      <c r="AG65" s="384" t="s">
        <v>101</v>
      </c>
      <c r="AH65" s="384" t="s">
        <v>145</v>
      </c>
    </row>
    <row r="66" spans="1:34" ht="15">
      <c r="A66" s="384" t="s">
        <v>62</v>
      </c>
      <c r="B66" s="384" t="s">
        <v>90</v>
      </c>
      <c r="C66" s="384" t="s">
        <v>96</v>
      </c>
      <c r="D66" s="384" t="s">
        <v>97</v>
      </c>
      <c r="E66" s="384" t="s">
        <v>66</v>
      </c>
      <c r="F66" s="384">
        <v>2015</v>
      </c>
      <c r="G66" s="384" t="s">
        <v>67</v>
      </c>
      <c r="H66" s="384" t="s">
        <v>98</v>
      </c>
      <c r="I66" s="384" t="s">
        <v>416</v>
      </c>
      <c r="J66" s="384" t="s">
        <v>99</v>
      </c>
      <c r="K66" s="384" t="s">
        <v>100</v>
      </c>
      <c r="L66" s="384">
        <v>0</v>
      </c>
      <c r="M66" s="384">
        <v>0</v>
      </c>
      <c r="N66" s="384">
        <v>0</v>
      </c>
      <c r="O66" s="384">
        <v>0</v>
      </c>
      <c r="P66" s="384">
        <v>0</v>
      </c>
      <c r="Q66" s="384" t="s">
        <v>71</v>
      </c>
      <c r="R66" s="384">
        <v>0</v>
      </c>
      <c r="S66" s="384">
        <v>0</v>
      </c>
      <c r="T66" s="384">
        <v>0</v>
      </c>
      <c r="U66" s="384">
        <v>0</v>
      </c>
      <c r="V66" s="384">
        <v>0</v>
      </c>
      <c r="W66" s="384">
        <v>0</v>
      </c>
      <c r="X66" s="384">
        <v>0</v>
      </c>
      <c r="Y66" s="384">
        <v>0</v>
      </c>
      <c r="Z66" s="384">
        <v>0</v>
      </c>
      <c r="AA66" s="384">
        <v>0</v>
      </c>
      <c r="AB66" s="384">
        <v>0</v>
      </c>
      <c r="AC66" s="384">
        <v>0</v>
      </c>
      <c r="AD66" s="384">
        <v>0</v>
      </c>
      <c r="AE66" s="384" t="s">
        <v>72</v>
      </c>
      <c r="AF66" s="384" t="s">
        <v>94</v>
      </c>
      <c r="AG66" s="384" t="s">
        <v>101</v>
      </c>
      <c r="AH66" s="384" t="s">
        <v>75</v>
      </c>
    </row>
    <row r="67" spans="1:34" ht="15">
      <c r="A67" s="384" t="s">
        <v>62</v>
      </c>
      <c r="B67" s="384" t="s">
        <v>90</v>
      </c>
      <c r="C67" s="384" t="s">
        <v>96</v>
      </c>
      <c r="D67" s="384" t="s">
        <v>102</v>
      </c>
      <c r="E67" s="384" t="s">
        <v>142</v>
      </c>
      <c r="F67" s="384">
        <v>2015</v>
      </c>
      <c r="G67" s="384" t="s">
        <v>67</v>
      </c>
      <c r="H67" s="384" t="s">
        <v>103</v>
      </c>
      <c r="I67" s="384" t="s">
        <v>416</v>
      </c>
      <c r="J67" s="384" t="s">
        <v>99</v>
      </c>
      <c r="K67" s="384" t="s">
        <v>104</v>
      </c>
      <c r="L67" s="384">
        <v>0</v>
      </c>
      <c r="M67" s="384">
        <v>0</v>
      </c>
      <c r="N67" s="384">
        <v>0</v>
      </c>
      <c r="O67" s="384">
        <v>0</v>
      </c>
      <c r="P67" s="384">
        <v>0</v>
      </c>
      <c r="Q67" s="384" t="s">
        <v>71</v>
      </c>
      <c r="R67" s="384">
        <v>0</v>
      </c>
      <c r="S67" s="384">
        <v>0</v>
      </c>
      <c r="T67" s="384">
        <v>0</v>
      </c>
      <c r="U67" s="384">
        <v>0</v>
      </c>
      <c r="V67" s="384">
        <v>0</v>
      </c>
      <c r="W67" s="384">
        <v>0</v>
      </c>
      <c r="X67" s="384">
        <v>0</v>
      </c>
      <c r="Y67" s="384">
        <v>0</v>
      </c>
      <c r="Z67" s="384">
        <v>0</v>
      </c>
      <c r="AA67" s="384">
        <v>0</v>
      </c>
      <c r="AB67" s="384">
        <v>0</v>
      </c>
      <c r="AC67" s="384">
        <v>0</v>
      </c>
      <c r="AD67" s="384">
        <v>0</v>
      </c>
      <c r="AE67" s="384" t="s">
        <v>72</v>
      </c>
      <c r="AF67" s="384" t="s">
        <v>94</v>
      </c>
      <c r="AG67" s="384" t="s">
        <v>101</v>
      </c>
      <c r="AH67" s="384" t="s">
        <v>145</v>
      </c>
    </row>
    <row r="68" spans="1:34" ht="15">
      <c r="A68" s="384" t="s">
        <v>62</v>
      </c>
      <c r="B68" s="384" t="s">
        <v>90</v>
      </c>
      <c r="C68" s="384" t="s">
        <v>96</v>
      </c>
      <c r="D68" s="384" t="s">
        <v>102</v>
      </c>
      <c r="E68" s="384" t="s">
        <v>66</v>
      </c>
      <c r="F68" s="384">
        <v>2015</v>
      </c>
      <c r="G68" s="384" t="s">
        <v>67</v>
      </c>
      <c r="H68" s="384" t="s">
        <v>103</v>
      </c>
      <c r="I68" s="384" t="s">
        <v>416</v>
      </c>
      <c r="J68" s="384" t="s">
        <v>99</v>
      </c>
      <c r="K68" s="384" t="s">
        <v>104</v>
      </c>
      <c r="L68" s="384">
        <v>0</v>
      </c>
      <c r="M68" s="384">
        <v>0</v>
      </c>
      <c r="N68" s="384">
        <v>0</v>
      </c>
      <c r="O68" s="384">
        <v>0</v>
      </c>
      <c r="P68" s="384">
        <v>0</v>
      </c>
      <c r="Q68" s="384" t="s">
        <v>71</v>
      </c>
      <c r="R68" s="384">
        <v>0</v>
      </c>
      <c r="S68" s="384">
        <v>0</v>
      </c>
      <c r="T68" s="384">
        <v>0</v>
      </c>
      <c r="U68" s="384">
        <v>0</v>
      </c>
      <c r="V68" s="384">
        <v>0</v>
      </c>
      <c r="W68" s="384">
        <v>0</v>
      </c>
      <c r="X68" s="384">
        <v>0</v>
      </c>
      <c r="Y68" s="384">
        <v>0</v>
      </c>
      <c r="Z68" s="384">
        <v>0</v>
      </c>
      <c r="AA68" s="384">
        <v>0</v>
      </c>
      <c r="AB68" s="384">
        <v>0</v>
      </c>
      <c r="AC68" s="384">
        <v>0</v>
      </c>
      <c r="AD68" s="384">
        <v>0</v>
      </c>
      <c r="AE68" s="384" t="s">
        <v>72</v>
      </c>
      <c r="AF68" s="384" t="s">
        <v>94</v>
      </c>
      <c r="AG68" s="384" t="s">
        <v>101</v>
      </c>
      <c r="AH68" s="384" t="s">
        <v>75</v>
      </c>
    </row>
    <row r="69" spans="1:34" ht="15">
      <c r="A69" s="384" t="s">
        <v>62</v>
      </c>
      <c r="B69" s="384" t="s">
        <v>90</v>
      </c>
      <c r="C69" s="384" t="s">
        <v>96</v>
      </c>
      <c r="D69" s="384" t="s">
        <v>105</v>
      </c>
      <c r="E69" s="384" t="s">
        <v>142</v>
      </c>
      <c r="F69" s="384">
        <v>2015</v>
      </c>
      <c r="G69" s="384" t="s">
        <v>67</v>
      </c>
      <c r="H69" s="384" t="s">
        <v>106</v>
      </c>
      <c r="I69" s="384" t="s">
        <v>416</v>
      </c>
      <c r="J69" s="384" t="s">
        <v>99</v>
      </c>
      <c r="K69" s="384" t="s">
        <v>104</v>
      </c>
      <c r="L69" s="384">
        <v>0</v>
      </c>
      <c r="M69" s="384">
        <v>0</v>
      </c>
      <c r="N69" s="384">
        <v>0</v>
      </c>
      <c r="O69" s="384">
        <v>0</v>
      </c>
      <c r="P69" s="384">
        <v>0</v>
      </c>
      <c r="Q69" s="384" t="s">
        <v>71</v>
      </c>
      <c r="R69" s="384">
        <v>0</v>
      </c>
      <c r="S69" s="384">
        <v>0</v>
      </c>
      <c r="T69" s="384">
        <v>0</v>
      </c>
      <c r="U69" s="384">
        <v>0</v>
      </c>
      <c r="V69" s="384">
        <v>0</v>
      </c>
      <c r="W69" s="384">
        <v>0</v>
      </c>
      <c r="X69" s="384">
        <v>0</v>
      </c>
      <c r="Y69" s="384">
        <v>0</v>
      </c>
      <c r="Z69" s="384">
        <v>0</v>
      </c>
      <c r="AA69" s="384">
        <v>0</v>
      </c>
      <c r="AB69" s="384">
        <v>0</v>
      </c>
      <c r="AC69" s="384">
        <v>0</v>
      </c>
      <c r="AD69" s="384">
        <v>0</v>
      </c>
      <c r="AE69" s="384" t="s">
        <v>72</v>
      </c>
      <c r="AF69" s="384" t="s">
        <v>94</v>
      </c>
      <c r="AG69" s="384" t="s">
        <v>101</v>
      </c>
      <c r="AH69" s="384" t="s">
        <v>145</v>
      </c>
    </row>
    <row r="70" spans="1:34" ht="15">
      <c r="A70" s="384" t="s">
        <v>62</v>
      </c>
      <c r="B70" s="384" t="s">
        <v>90</v>
      </c>
      <c r="C70" s="384" t="s">
        <v>96</v>
      </c>
      <c r="D70" s="384" t="s">
        <v>105</v>
      </c>
      <c r="E70" s="384" t="s">
        <v>66</v>
      </c>
      <c r="F70" s="384">
        <v>2015</v>
      </c>
      <c r="G70" s="384" t="s">
        <v>67</v>
      </c>
      <c r="H70" s="384" t="s">
        <v>106</v>
      </c>
      <c r="I70" s="384" t="s">
        <v>416</v>
      </c>
      <c r="J70" s="384" t="s">
        <v>99</v>
      </c>
      <c r="K70" s="384" t="s">
        <v>104</v>
      </c>
      <c r="L70" s="384">
        <v>0</v>
      </c>
      <c r="M70" s="384">
        <v>0</v>
      </c>
      <c r="N70" s="384">
        <v>0</v>
      </c>
      <c r="O70" s="384">
        <v>0</v>
      </c>
      <c r="P70" s="384">
        <v>0</v>
      </c>
      <c r="Q70" s="384" t="s">
        <v>71</v>
      </c>
      <c r="R70" s="384">
        <v>0</v>
      </c>
      <c r="S70" s="384">
        <v>0</v>
      </c>
      <c r="T70" s="384">
        <v>0</v>
      </c>
      <c r="U70" s="384">
        <v>0</v>
      </c>
      <c r="V70" s="384">
        <v>0</v>
      </c>
      <c r="W70" s="384">
        <v>0</v>
      </c>
      <c r="X70" s="384">
        <v>0</v>
      </c>
      <c r="Y70" s="384">
        <v>0</v>
      </c>
      <c r="Z70" s="384">
        <v>0</v>
      </c>
      <c r="AA70" s="384">
        <v>0</v>
      </c>
      <c r="AB70" s="384">
        <v>0</v>
      </c>
      <c r="AC70" s="384">
        <v>0</v>
      </c>
      <c r="AD70" s="384">
        <v>0</v>
      </c>
      <c r="AE70" s="384" t="s">
        <v>72</v>
      </c>
      <c r="AF70" s="384" t="s">
        <v>94</v>
      </c>
      <c r="AG70" s="384" t="s">
        <v>101</v>
      </c>
      <c r="AH70" s="384" t="s">
        <v>75</v>
      </c>
    </row>
    <row r="71" spans="1:34" ht="15">
      <c r="A71" s="384" t="s">
        <v>62</v>
      </c>
      <c r="B71" s="384" t="s">
        <v>90</v>
      </c>
      <c r="C71" s="384" t="s">
        <v>96</v>
      </c>
      <c r="D71" s="384" t="s">
        <v>107</v>
      </c>
      <c r="E71" s="384" t="s">
        <v>142</v>
      </c>
      <c r="F71" s="384">
        <v>2015</v>
      </c>
      <c r="G71" s="384" t="s">
        <v>67</v>
      </c>
      <c r="H71" s="384" t="s">
        <v>108</v>
      </c>
      <c r="I71" s="384" t="s">
        <v>416</v>
      </c>
      <c r="J71" s="384" t="s">
        <v>99</v>
      </c>
      <c r="K71" s="384" t="s">
        <v>104</v>
      </c>
      <c r="L71" s="384">
        <v>0</v>
      </c>
      <c r="M71" s="384">
        <v>0</v>
      </c>
      <c r="N71" s="384">
        <v>0</v>
      </c>
      <c r="O71" s="384">
        <v>0</v>
      </c>
      <c r="P71" s="384">
        <v>0</v>
      </c>
      <c r="Q71" s="384" t="s">
        <v>71</v>
      </c>
      <c r="R71" s="384">
        <v>0</v>
      </c>
      <c r="S71" s="384">
        <v>0</v>
      </c>
      <c r="T71" s="384">
        <v>0</v>
      </c>
      <c r="U71" s="384">
        <v>0</v>
      </c>
      <c r="V71" s="384">
        <v>0</v>
      </c>
      <c r="W71" s="384">
        <v>0</v>
      </c>
      <c r="X71" s="384">
        <v>0</v>
      </c>
      <c r="Y71" s="384">
        <v>0</v>
      </c>
      <c r="Z71" s="384">
        <v>0</v>
      </c>
      <c r="AA71" s="384">
        <v>0</v>
      </c>
      <c r="AB71" s="384">
        <v>0</v>
      </c>
      <c r="AC71" s="384">
        <v>0</v>
      </c>
      <c r="AD71" s="384">
        <v>0</v>
      </c>
      <c r="AE71" s="384" t="s">
        <v>72</v>
      </c>
      <c r="AF71" s="384" t="s">
        <v>94</v>
      </c>
      <c r="AG71" s="384" t="s">
        <v>101</v>
      </c>
      <c r="AH71" s="384" t="s">
        <v>145</v>
      </c>
    </row>
    <row r="72" spans="1:34" ht="15">
      <c r="A72" s="384" t="s">
        <v>62</v>
      </c>
      <c r="B72" s="384" t="s">
        <v>90</v>
      </c>
      <c r="C72" s="384" t="s">
        <v>96</v>
      </c>
      <c r="D72" s="384" t="s">
        <v>107</v>
      </c>
      <c r="E72" s="384" t="s">
        <v>66</v>
      </c>
      <c r="F72" s="384">
        <v>2015</v>
      </c>
      <c r="G72" s="384" t="s">
        <v>67</v>
      </c>
      <c r="H72" s="384" t="s">
        <v>108</v>
      </c>
      <c r="I72" s="384" t="s">
        <v>416</v>
      </c>
      <c r="J72" s="384" t="s">
        <v>99</v>
      </c>
      <c r="K72" s="384" t="s">
        <v>104</v>
      </c>
      <c r="L72" s="384">
        <v>0</v>
      </c>
      <c r="M72" s="384">
        <v>0</v>
      </c>
      <c r="N72" s="384">
        <v>0</v>
      </c>
      <c r="O72" s="384">
        <v>0</v>
      </c>
      <c r="P72" s="384">
        <v>0</v>
      </c>
      <c r="Q72" s="384" t="s">
        <v>71</v>
      </c>
      <c r="R72" s="384">
        <v>0</v>
      </c>
      <c r="S72" s="384">
        <v>0</v>
      </c>
      <c r="T72" s="384">
        <v>0</v>
      </c>
      <c r="U72" s="384">
        <v>0</v>
      </c>
      <c r="V72" s="384">
        <v>0</v>
      </c>
      <c r="W72" s="384">
        <v>0</v>
      </c>
      <c r="X72" s="384">
        <v>0</v>
      </c>
      <c r="Y72" s="384">
        <v>0</v>
      </c>
      <c r="Z72" s="384">
        <v>0</v>
      </c>
      <c r="AA72" s="384">
        <v>0</v>
      </c>
      <c r="AB72" s="384">
        <v>0</v>
      </c>
      <c r="AC72" s="384">
        <v>0</v>
      </c>
      <c r="AD72" s="384">
        <v>0</v>
      </c>
      <c r="AE72" s="384" t="s">
        <v>72</v>
      </c>
      <c r="AF72" s="384" t="s">
        <v>94</v>
      </c>
      <c r="AG72" s="384" t="s">
        <v>101</v>
      </c>
      <c r="AH72" s="384" t="s">
        <v>75</v>
      </c>
    </row>
    <row r="73" spans="1:34" ht="15">
      <c r="A73" s="384" t="s">
        <v>62</v>
      </c>
      <c r="B73" s="384" t="s">
        <v>90</v>
      </c>
      <c r="C73" s="384" t="s">
        <v>96</v>
      </c>
      <c r="D73" s="384" t="s">
        <v>109</v>
      </c>
      <c r="E73" s="384" t="s">
        <v>66</v>
      </c>
      <c r="F73" s="384">
        <v>2015</v>
      </c>
      <c r="G73" s="384" t="s">
        <v>67</v>
      </c>
      <c r="H73" s="384" t="s">
        <v>110</v>
      </c>
      <c r="I73" s="384" t="s">
        <v>416</v>
      </c>
      <c r="J73" s="384" t="s">
        <v>111</v>
      </c>
      <c r="K73" s="384"/>
      <c r="L73" s="384">
        <v>0</v>
      </c>
      <c r="M73" s="384">
        <v>0</v>
      </c>
      <c r="N73" s="384">
        <v>0</v>
      </c>
      <c r="O73" s="384">
        <v>0</v>
      </c>
      <c r="P73" s="384">
        <v>0</v>
      </c>
      <c r="Q73" s="384" t="s">
        <v>71</v>
      </c>
      <c r="R73" s="384">
        <v>0</v>
      </c>
      <c r="S73" s="384">
        <v>0</v>
      </c>
      <c r="T73" s="384">
        <v>0</v>
      </c>
      <c r="U73" s="384">
        <v>0</v>
      </c>
      <c r="V73" s="384">
        <v>0</v>
      </c>
      <c r="W73" s="384">
        <v>0</v>
      </c>
      <c r="X73" s="384">
        <v>0</v>
      </c>
      <c r="Y73" s="384">
        <v>0</v>
      </c>
      <c r="Z73" s="384">
        <v>0</v>
      </c>
      <c r="AA73" s="384">
        <v>0</v>
      </c>
      <c r="AB73" s="384">
        <v>0</v>
      </c>
      <c r="AC73" s="384">
        <v>0</v>
      </c>
      <c r="AD73" s="384">
        <v>0</v>
      </c>
      <c r="AE73" s="384" t="s">
        <v>72</v>
      </c>
      <c r="AF73" s="384" t="s">
        <v>94</v>
      </c>
      <c r="AG73" s="384" t="s">
        <v>101</v>
      </c>
      <c r="AH73" s="384" t="s">
        <v>75</v>
      </c>
    </row>
    <row r="74" spans="1:34" ht="15">
      <c r="A74" s="384" t="s">
        <v>62</v>
      </c>
      <c r="B74" s="384" t="s">
        <v>90</v>
      </c>
      <c r="C74" s="384" t="s">
        <v>96</v>
      </c>
      <c r="D74" s="384" t="s">
        <v>112</v>
      </c>
      <c r="E74" s="384" t="s">
        <v>66</v>
      </c>
      <c r="F74" s="384">
        <v>2015</v>
      </c>
      <c r="G74" s="384" t="s">
        <v>67</v>
      </c>
      <c r="H74" s="384" t="s">
        <v>113</v>
      </c>
      <c r="I74" s="384" t="s">
        <v>416</v>
      </c>
      <c r="J74" s="384" t="s">
        <v>111</v>
      </c>
      <c r="K74" s="384"/>
      <c r="L74" s="384">
        <v>0</v>
      </c>
      <c r="M74" s="384">
        <v>0</v>
      </c>
      <c r="N74" s="384">
        <v>0</v>
      </c>
      <c r="O74" s="384">
        <v>0</v>
      </c>
      <c r="P74" s="384">
        <v>0</v>
      </c>
      <c r="Q74" s="384" t="s">
        <v>71</v>
      </c>
      <c r="R74" s="384">
        <v>0</v>
      </c>
      <c r="S74" s="384">
        <v>0</v>
      </c>
      <c r="T74" s="384">
        <v>0</v>
      </c>
      <c r="U74" s="384">
        <v>0</v>
      </c>
      <c r="V74" s="384">
        <v>0</v>
      </c>
      <c r="W74" s="384">
        <v>0</v>
      </c>
      <c r="X74" s="384">
        <v>0</v>
      </c>
      <c r="Y74" s="384">
        <v>0</v>
      </c>
      <c r="Z74" s="384">
        <v>0</v>
      </c>
      <c r="AA74" s="384">
        <v>0</v>
      </c>
      <c r="AB74" s="384">
        <v>0</v>
      </c>
      <c r="AC74" s="384">
        <v>0</v>
      </c>
      <c r="AD74" s="384">
        <v>0</v>
      </c>
      <c r="AE74" s="384" t="s">
        <v>72</v>
      </c>
      <c r="AF74" s="384" t="s">
        <v>94</v>
      </c>
      <c r="AG74" s="384" t="s">
        <v>101</v>
      </c>
      <c r="AH74" s="384" t="s">
        <v>75</v>
      </c>
    </row>
    <row r="75" spans="1:34" ht="15">
      <c r="A75" s="384" t="s">
        <v>62</v>
      </c>
      <c r="B75" s="384" t="s">
        <v>90</v>
      </c>
      <c r="C75" s="384" t="s">
        <v>96</v>
      </c>
      <c r="D75" s="384" t="s">
        <v>114</v>
      </c>
      <c r="E75" s="384" t="s">
        <v>142</v>
      </c>
      <c r="F75" s="384">
        <v>2015</v>
      </c>
      <c r="G75" s="384" t="s">
        <v>67</v>
      </c>
      <c r="H75" s="384" t="s">
        <v>115</v>
      </c>
      <c r="I75" s="384" t="s">
        <v>416</v>
      </c>
      <c r="J75" s="384" t="s">
        <v>116</v>
      </c>
      <c r="K75" s="384"/>
      <c r="L75" s="384">
        <v>0</v>
      </c>
      <c r="M75" s="384">
        <v>0</v>
      </c>
      <c r="N75" s="384">
        <v>0</v>
      </c>
      <c r="O75" s="384">
        <v>0</v>
      </c>
      <c r="P75" s="384">
        <v>0</v>
      </c>
      <c r="Q75" s="384" t="s">
        <v>71</v>
      </c>
      <c r="R75" s="384">
        <v>0</v>
      </c>
      <c r="S75" s="384">
        <v>0</v>
      </c>
      <c r="T75" s="384">
        <v>0</v>
      </c>
      <c r="U75" s="384">
        <v>0</v>
      </c>
      <c r="V75" s="384">
        <v>0</v>
      </c>
      <c r="W75" s="384">
        <v>0</v>
      </c>
      <c r="X75" s="384">
        <v>0</v>
      </c>
      <c r="Y75" s="384">
        <v>0</v>
      </c>
      <c r="Z75" s="384">
        <v>0</v>
      </c>
      <c r="AA75" s="384">
        <v>0</v>
      </c>
      <c r="AB75" s="384">
        <v>0</v>
      </c>
      <c r="AC75" s="384">
        <v>0</v>
      </c>
      <c r="AD75" s="384">
        <v>0</v>
      </c>
      <c r="AE75" s="384" t="s">
        <v>72</v>
      </c>
      <c r="AF75" s="384" t="s">
        <v>94</v>
      </c>
      <c r="AG75" s="384" t="s">
        <v>101</v>
      </c>
      <c r="AH75" s="384" t="s">
        <v>145</v>
      </c>
    </row>
    <row r="76" spans="1:34" ht="15">
      <c r="A76" s="384" t="s">
        <v>62</v>
      </c>
      <c r="B76" s="384" t="s">
        <v>90</v>
      </c>
      <c r="C76" s="384" t="s">
        <v>96</v>
      </c>
      <c r="D76" s="384" t="s">
        <v>114</v>
      </c>
      <c r="E76" s="384" t="s">
        <v>66</v>
      </c>
      <c r="F76" s="384">
        <v>2015</v>
      </c>
      <c r="G76" s="384" t="s">
        <v>67</v>
      </c>
      <c r="H76" s="384" t="s">
        <v>115</v>
      </c>
      <c r="I76" s="384" t="s">
        <v>416</v>
      </c>
      <c r="J76" s="384" t="s">
        <v>116</v>
      </c>
      <c r="K76" s="384"/>
      <c r="L76" s="384">
        <v>0</v>
      </c>
      <c r="M76" s="384">
        <v>0</v>
      </c>
      <c r="N76" s="384">
        <v>0</v>
      </c>
      <c r="O76" s="384">
        <v>0</v>
      </c>
      <c r="P76" s="384">
        <v>0</v>
      </c>
      <c r="Q76" s="384" t="s">
        <v>71</v>
      </c>
      <c r="R76" s="384">
        <v>0</v>
      </c>
      <c r="S76" s="384">
        <v>0</v>
      </c>
      <c r="T76" s="384">
        <v>0</v>
      </c>
      <c r="U76" s="384">
        <v>0</v>
      </c>
      <c r="V76" s="384">
        <v>0</v>
      </c>
      <c r="W76" s="384">
        <v>0</v>
      </c>
      <c r="X76" s="384">
        <v>0</v>
      </c>
      <c r="Y76" s="384">
        <v>0</v>
      </c>
      <c r="Z76" s="384">
        <v>0</v>
      </c>
      <c r="AA76" s="384">
        <v>0</v>
      </c>
      <c r="AB76" s="384">
        <v>0</v>
      </c>
      <c r="AC76" s="384">
        <v>0</v>
      </c>
      <c r="AD76" s="384">
        <v>0</v>
      </c>
      <c r="AE76" s="384" t="s">
        <v>72</v>
      </c>
      <c r="AF76" s="384" t="s">
        <v>94</v>
      </c>
      <c r="AG76" s="384" t="s">
        <v>101</v>
      </c>
      <c r="AH76" s="384" t="s">
        <v>75</v>
      </c>
    </row>
    <row r="77" spans="1:34" ht="15">
      <c r="A77" s="384" t="s">
        <v>62</v>
      </c>
      <c r="B77" s="384" t="s">
        <v>90</v>
      </c>
      <c r="C77" s="384" t="s">
        <v>96</v>
      </c>
      <c r="D77" s="384" t="s">
        <v>117</v>
      </c>
      <c r="E77" s="384" t="s">
        <v>142</v>
      </c>
      <c r="F77" s="384">
        <v>2015</v>
      </c>
      <c r="G77" s="384" t="s">
        <v>67</v>
      </c>
      <c r="H77" s="384" t="s">
        <v>118</v>
      </c>
      <c r="I77" s="384" t="s">
        <v>416</v>
      </c>
      <c r="J77" s="384" t="s">
        <v>116</v>
      </c>
      <c r="K77" s="384"/>
      <c r="L77" s="384">
        <v>0</v>
      </c>
      <c r="M77" s="384">
        <v>0</v>
      </c>
      <c r="N77" s="384">
        <v>0</v>
      </c>
      <c r="O77" s="384">
        <v>0</v>
      </c>
      <c r="P77" s="384">
        <v>0</v>
      </c>
      <c r="Q77" s="384" t="s">
        <v>71</v>
      </c>
      <c r="R77" s="384">
        <v>0</v>
      </c>
      <c r="S77" s="384">
        <v>0</v>
      </c>
      <c r="T77" s="384">
        <v>0</v>
      </c>
      <c r="U77" s="384">
        <v>0</v>
      </c>
      <c r="V77" s="384">
        <v>0</v>
      </c>
      <c r="W77" s="384">
        <v>0</v>
      </c>
      <c r="X77" s="384">
        <v>0</v>
      </c>
      <c r="Y77" s="384">
        <v>0</v>
      </c>
      <c r="Z77" s="384">
        <v>0</v>
      </c>
      <c r="AA77" s="384">
        <v>0</v>
      </c>
      <c r="AB77" s="384">
        <v>0</v>
      </c>
      <c r="AC77" s="384">
        <v>0</v>
      </c>
      <c r="AD77" s="384">
        <v>0</v>
      </c>
      <c r="AE77" s="384" t="s">
        <v>72</v>
      </c>
      <c r="AF77" s="384" t="s">
        <v>94</v>
      </c>
      <c r="AG77" s="384" t="s">
        <v>101</v>
      </c>
      <c r="AH77" s="384" t="s">
        <v>145</v>
      </c>
    </row>
    <row r="78" spans="1:34" ht="15">
      <c r="A78" s="384" t="s">
        <v>62</v>
      </c>
      <c r="B78" s="384" t="s">
        <v>90</v>
      </c>
      <c r="C78" s="384" t="s">
        <v>96</v>
      </c>
      <c r="D78" s="384" t="s">
        <v>117</v>
      </c>
      <c r="E78" s="384" t="s">
        <v>66</v>
      </c>
      <c r="F78" s="384">
        <v>2015</v>
      </c>
      <c r="G78" s="384" t="s">
        <v>67</v>
      </c>
      <c r="H78" s="384" t="s">
        <v>118</v>
      </c>
      <c r="I78" s="384" t="s">
        <v>416</v>
      </c>
      <c r="J78" s="384" t="s">
        <v>116</v>
      </c>
      <c r="K78" s="384"/>
      <c r="L78" s="384">
        <v>0</v>
      </c>
      <c r="M78" s="384">
        <v>0</v>
      </c>
      <c r="N78" s="384">
        <v>0</v>
      </c>
      <c r="O78" s="384">
        <v>0</v>
      </c>
      <c r="P78" s="384">
        <v>0</v>
      </c>
      <c r="Q78" s="384" t="s">
        <v>71</v>
      </c>
      <c r="R78" s="384">
        <v>0</v>
      </c>
      <c r="S78" s="384">
        <v>0</v>
      </c>
      <c r="T78" s="384">
        <v>0</v>
      </c>
      <c r="U78" s="384">
        <v>0</v>
      </c>
      <c r="V78" s="384">
        <v>0</v>
      </c>
      <c r="W78" s="384">
        <v>0</v>
      </c>
      <c r="X78" s="384">
        <v>0</v>
      </c>
      <c r="Y78" s="384">
        <v>0</v>
      </c>
      <c r="Z78" s="384">
        <v>0</v>
      </c>
      <c r="AA78" s="384">
        <v>0</v>
      </c>
      <c r="AB78" s="384">
        <v>0</v>
      </c>
      <c r="AC78" s="384">
        <v>0</v>
      </c>
      <c r="AD78" s="384">
        <v>0</v>
      </c>
      <c r="AE78" s="384" t="s">
        <v>72</v>
      </c>
      <c r="AF78" s="384" t="s">
        <v>94</v>
      </c>
      <c r="AG78" s="384" t="s">
        <v>101</v>
      </c>
      <c r="AH78" s="384" t="s">
        <v>75</v>
      </c>
    </row>
    <row r="79" spans="1:34" ht="15">
      <c r="A79" s="384" t="s">
        <v>62</v>
      </c>
      <c r="B79" s="384" t="s">
        <v>90</v>
      </c>
      <c r="C79" s="384" t="s">
        <v>96</v>
      </c>
      <c r="D79" s="384" t="s">
        <v>119</v>
      </c>
      <c r="E79" s="384" t="s">
        <v>66</v>
      </c>
      <c r="F79" s="384">
        <v>2015</v>
      </c>
      <c r="G79" s="384" t="s">
        <v>67</v>
      </c>
      <c r="H79" s="384" t="s">
        <v>120</v>
      </c>
      <c r="I79" s="384" t="s">
        <v>416</v>
      </c>
      <c r="J79" s="384" t="s">
        <v>116</v>
      </c>
      <c r="K79" s="384"/>
      <c r="L79" s="384">
        <v>0</v>
      </c>
      <c r="M79" s="384">
        <v>0</v>
      </c>
      <c r="N79" s="384">
        <v>0</v>
      </c>
      <c r="O79" s="384">
        <v>0</v>
      </c>
      <c r="P79" s="384">
        <v>0</v>
      </c>
      <c r="Q79" s="384" t="s">
        <v>71</v>
      </c>
      <c r="R79" s="384">
        <v>0</v>
      </c>
      <c r="S79" s="384">
        <v>0</v>
      </c>
      <c r="T79" s="384">
        <v>0</v>
      </c>
      <c r="U79" s="384">
        <v>0</v>
      </c>
      <c r="V79" s="384">
        <v>0</v>
      </c>
      <c r="W79" s="384">
        <v>0</v>
      </c>
      <c r="X79" s="384">
        <v>0</v>
      </c>
      <c r="Y79" s="384">
        <v>0</v>
      </c>
      <c r="Z79" s="384">
        <v>0</v>
      </c>
      <c r="AA79" s="384">
        <v>0</v>
      </c>
      <c r="AB79" s="384">
        <v>0</v>
      </c>
      <c r="AC79" s="384">
        <v>0</v>
      </c>
      <c r="AD79" s="384">
        <v>0</v>
      </c>
      <c r="AE79" s="384" t="s">
        <v>72</v>
      </c>
      <c r="AF79" s="384" t="s">
        <v>94</v>
      </c>
      <c r="AG79" s="384" t="s">
        <v>101</v>
      </c>
      <c r="AH79" s="384" t="s">
        <v>75</v>
      </c>
    </row>
    <row r="80" spans="1:34" ht="15">
      <c r="A80" s="384" t="s">
        <v>62</v>
      </c>
      <c r="B80" s="384" t="s">
        <v>90</v>
      </c>
      <c r="C80" s="384" t="s">
        <v>96</v>
      </c>
      <c r="D80" s="384" t="s">
        <v>121</v>
      </c>
      <c r="E80" s="384" t="s">
        <v>66</v>
      </c>
      <c r="F80" s="384">
        <v>2015</v>
      </c>
      <c r="G80" s="384" t="s">
        <v>67</v>
      </c>
      <c r="H80" s="384" t="s">
        <v>122</v>
      </c>
      <c r="I80" s="384" t="s">
        <v>416</v>
      </c>
      <c r="J80" s="384" t="s">
        <v>116</v>
      </c>
      <c r="K80" s="384"/>
      <c r="L80" s="384">
        <v>0</v>
      </c>
      <c r="M80" s="384">
        <v>0</v>
      </c>
      <c r="N80" s="384">
        <v>0</v>
      </c>
      <c r="O80" s="384">
        <v>0</v>
      </c>
      <c r="P80" s="384">
        <v>0</v>
      </c>
      <c r="Q80" s="384" t="s">
        <v>71</v>
      </c>
      <c r="R80" s="384">
        <v>0</v>
      </c>
      <c r="S80" s="384">
        <v>0</v>
      </c>
      <c r="T80" s="384">
        <v>0</v>
      </c>
      <c r="U80" s="384">
        <v>0</v>
      </c>
      <c r="V80" s="384">
        <v>0</v>
      </c>
      <c r="W80" s="384">
        <v>0</v>
      </c>
      <c r="X80" s="384">
        <v>0</v>
      </c>
      <c r="Y80" s="384">
        <v>0</v>
      </c>
      <c r="Z80" s="384">
        <v>0</v>
      </c>
      <c r="AA80" s="384">
        <v>0</v>
      </c>
      <c r="AB80" s="384">
        <v>0</v>
      </c>
      <c r="AC80" s="384">
        <v>0</v>
      </c>
      <c r="AD80" s="384">
        <v>0</v>
      </c>
      <c r="AE80" s="384" t="s">
        <v>72</v>
      </c>
      <c r="AF80" s="384" t="s">
        <v>94</v>
      </c>
      <c r="AG80" s="384" t="s">
        <v>101</v>
      </c>
      <c r="AH80" s="384" t="s">
        <v>75</v>
      </c>
    </row>
    <row r="81" spans="1:34" ht="15">
      <c r="A81" s="384" t="s">
        <v>62</v>
      </c>
      <c r="B81" s="384" t="s">
        <v>90</v>
      </c>
      <c r="C81" s="384" t="s">
        <v>96</v>
      </c>
      <c r="D81" s="384" t="s">
        <v>123</v>
      </c>
      <c r="E81" s="384" t="s">
        <v>66</v>
      </c>
      <c r="F81" s="384">
        <v>2015</v>
      </c>
      <c r="G81" s="384" t="s">
        <v>67</v>
      </c>
      <c r="H81" s="384" t="s">
        <v>124</v>
      </c>
      <c r="I81" s="384" t="s">
        <v>416</v>
      </c>
      <c r="J81" s="384" t="s">
        <v>116</v>
      </c>
      <c r="K81" s="384"/>
      <c r="L81" s="384">
        <v>0</v>
      </c>
      <c r="M81" s="384">
        <v>0</v>
      </c>
      <c r="N81" s="384">
        <v>0</v>
      </c>
      <c r="O81" s="384">
        <v>0</v>
      </c>
      <c r="P81" s="384">
        <v>0</v>
      </c>
      <c r="Q81" s="384" t="s">
        <v>71</v>
      </c>
      <c r="R81" s="384">
        <v>0</v>
      </c>
      <c r="S81" s="384">
        <v>0</v>
      </c>
      <c r="T81" s="384">
        <v>0</v>
      </c>
      <c r="U81" s="384">
        <v>0</v>
      </c>
      <c r="V81" s="384">
        <v>0</v>
      </c>
      <c r="W81" s="384">
        <v>0</v>
      </c>
      <c r="X81" s="384">
        <v>0</v>
      </c>
      <c r="Y81" s="384">
        <v>0</v>
      </c>
      <c r="Z81" s="384">
        <v>0</v>
      </c>
      <c r="AA81" s="384">
        <v>0</v>
      </c>
      <c r="AB81" s="384">
        <v>0</v>
      </c>
      <c r="AC81" s="384">
        <v>0</v>
      </c>
      <c r="AD81" s="384">
        <v>0</v>
      </c>
      <c r="AE81" s="384" t="s">
        <v>72</v>
      </c>
      <c r="AF81" s="384" t="s">
        <v>94</v>
      </c>
      <c r="AG81" s="384" t="s">
        <v>101</v>
      </c>
      <c r="AH81" s="384" t="s">
        <v>75</v>
      </c>
    </row>
    <row r="82" spans="1:34" ht="15">
      <c r="A82" s="384" t="s">
        <v>62</v>
      </c>
      <c r="B82" s="384" t="s">
        <v>90</v>
      </c>
      <c r="C82" s="384" t="s">
        <v>96</v>
      </c>
      <c r="D82" s="384" t="s">
        <v>125</v>
      </c>
      <c r="E82" s="384" t="s">
        <v>66</v>
      </c>
      <c r="F82" s="384">
        <v>2015</v>
      </c>
      <c r="G82" s="384" t="s">
        <v>67</v>
      </c>
      <c r="H82" s="384" t="s">
        <v>126</v>
      </c>
      <c r="I82" s="384" t="s">
        <v>416</v>
      </c>
      <c r="J82" s="384" t="s">
        <v>116</v>
      </c>
      <c r="K82" s="384"/>
      <c r="L82" s="384">
        <v>0</v>
      </c>
      <c r="M82" s="384">
        <v>0</v>
      </c>
      <c r="N82" s="384">
        <v>0</v>
      </c>
      <c r="O82" s="384">
        <v>0</v>
      </c>
      <c r="P82" s="384">
        <v>0</v>
      </c>
      <c r="Q82" s="384" t="s">
        <v>71</v>
      </c>
      <c r="R82" s="384">
        <v>0</v>
      </c>
      <c r="S82" s="384">
        <v>0</v>
      </c>
      <c r="T82" s="384">
        <v>0</v>
      </c>
      <c r="U82" s="384">
        <v>0</v>
      </c>
      <c r="V82" s="384">
        <v>0</v>
      </c>
      <c r="W82" s="384">
        <v>0</v>
      </c>
      <c r="X82" s="384">
        <v>0</v>
      </c>
      <c r="Y82" s="384">
        <v>0</v>
      </c>
      <c r="Z82" s="384">
        <v>0</v>
      </c>
      <c r="AA82" s="384">
        <v>0</v>
      </c>
      <c r="AB82" s="384">
        <v>0</v>
      </c>
      <c r="AC82" s="384">
        <v>0</v>
      </c>
      <c r="AD82" s="384">
        <v>0</v>
      </c>
      <c r="AE82" s="384" t="s">
        <v>72</v>
      </c>
      <c r="AF82" s="384" t="s">
        <v>94</v>
      </c>
      <c r="AG82" s="384" t="s">
        <v>101</v>
      </c>
      <c r="AH82" s="384" t="s">
        <v>75</v>
      </c>
    </row>
    <row r="83" spans="1:34" ht="15">
      <c r="A83" s="384" t="s">
        <v>62</v>
      </c>
      <c r="B83" s="384" t="s">
        <v>90</v>
      </c>
      <c r="C83" s="384" t="s">
        <v>96</v>
      </c>
      <c r="D83" s="384" t="s">
        <v>127</v>
      </c>
      <c r="E83" s="384" t="s">
        <v>66</v>
      </c>
      <c r="F83" s="384">
        <v>2015</v>
      </c>
      <c r="G83" s="384" t="s">
        <v>67</v>
      </c>
      <c r="H83" s="384" t="s">
        <v>128</v>
      </c>
      <c r="I83" s="384" t="s">
        <v>416</v>
      </c>
      <c r="J83" s="384" t="s">
        <v>116</v>
      </c>
      <c r="K83" s="384"/>
      <c r="L83" s="384">
        <v>0</v>
      </c>
      <c r="M83" s="384">
        <v>0</v>
      </c>
      <c r="N83" s="384">
        <v>0</v>
      </c>
      <c r="O83" s="384">
        <v>0</v>
      </c>
      <c r="P83" s="384">
        <v>0</v>
      </c>
      <c r="Q83" s="384" t="s">
        <v>71</v>
      </c>
      <c r="R83" s="384">
        <v>0</v>
      </c>
      <c r="S83" s="384">
        <v>0</v>
      </c>
      <c r="T83" s="384">
        <v>0</v>
      </c>
      <c r="U83" s="384">
        <v>0</v>
      </c>
      <c r="V83" s="384">
        <v>0</v>
      </c>
      <c r="W83" s="384">
        <v>0</v>
      </c>
      <c r="X83" s="384">
        <v>0</v>
      </c>
      <c r="Y83" s="384">
        <v>0</v>
      </c>
      <c r="Z83" s="384">
        <v>0</v>
      </c>
      <c r="AA83" s="384">
        <v>0</v>
      </c>
      <c r="AB83" s="384">
        <v>0</v>
      </c>
      <c r="AC83" s="384">
        <v>0</v>
      </c>
      <c r="AD83" s="384">
        <v>0</v>
      </c>
      <c r="AE83" s="384" t="s">
        <v>72</v>
      </c>
      <c r="AF83" s="384" t="s">
        <v>94</v>
      </c>
      <c r="AG83" s="384" t="s">
        <v>101</v>
      </c>
      <c r="AH83" s="384" t="s">
        <v>75</v>
      </c>
    </row>
    <row r="84" spans="1:34" ht="15">
      <c r="A84" s="384" t="s">
        <v>62</v>
      </c>
      <c r="B84" s="384" t="s">
        <v>90</v>
      </c>
      <c r="C84" s="384" t="s">
        <v>96</v>
      </c>
      <c r="D84" s="384" t="s">
        <v>92</v>
      </c>
      <c r="E84" s="384" t="s">
        <v>142</v>
      </c>
      <c r="F84" s="384">
        <v>2015</v>
      </c>
      <c r="G84" s="384" t="s">
        <v>67</v>
      </c>
      <c r="H84" s="384" t="s">
        <v>93</v>
      </c>
      <c r="I84" s="384" t="s">
        <v>416</v>
      </c>
      <c r="J84" s="384" t="s">
        <v>70</v>
      </c>
      <c r="K84" s="384"/>
      <c r="L84" s="384">
        <v>0</v>
      </c>
      <c r="M84" s="384">
        <v>0</v>
      </c>
      <c r="N84" s="384">
        <v>0</v>
      </c>
      <c r="O84" s="384">
        <v>0</v>
      </c>
      <c r="P84" s="384">
        <v>0</v>
      </c>
      <c r="Q84" s="384" t="s">
        <v>71</v>
      </c>
      <c r="R84" s="384">
        <v>0</v>
      </c>
      <c r="S84" s="384">
        <v>0</v>
      </c>
      <c r="T84" s="384">
        <v>0</v>
      </c>
      <c r="U84" s="384">
        <v>0</v>
      </c>
      <c r="V84" s="384">
        <v>0</v>
      </c>
      <c r="W84" s="384">
        <v>0</v>
      </c>
      <c r="X84" s="384">
        <v>0</v>
      </c>
      <c r="Y84" s="384">
        <v>0</v>
      </c>
      <c r="Z84" s="384">
        <v>0</v>
      </c>
      <c r="AA84" s="384">
        <v>0</v>
      </c>
      <c r="AB84" s="384">
        <v>0</v>
      </c>
      <c r="AC84" s="384">
        <v>0</v>
      </c>
      <c r="AD84" s="384">
        <v>0</v>
      </c>
      <c r="AE84" s="384" t="s">
        <v>72</v>
      </c>
      <c r="AF84" s="384" t="s">
        <v>94</v>
      </c>
      <c r="AG84" s="384" t="s">
        <v>101</v>
      </c>
      <c r="AH84" s="384" t="s">
        <v>145</v>
      </c>
    </row>
    <row r="85" spans="1:34" ht="15">
      <c r="A85" s="384" t="s">
        <v>62</v>
      </c>
      <c r="B85" s="384" t="s">
        <v>426</v>
      </c>
      <c r="C85" s="384" t="s">
        <v>332</v>
      </c>
      <c r="D85" s="384" t="s">
        <v>419</v>
      </c>
      <c r="E85" s="384" t="s">
        <v>151</v>
      </c>
      <c r="F85" s="384">
        <v>2015</v>
      </c>
      <c r="G85" s="384" t="s">
        <v>334</v>
      </c>
      <c r="H85" s="384" t="s">
        <v>420</v>
      </c>
      <c r="I85" s="384" t="s">
        <v>364</v>
      </c>
      <c r="J85" s="384" t="s">
        <v>421</v>
      </c>
      <c r="K85" s="384"/>
      <c r="L85" s="384">
        <v>0</v>
      </c>
      <c r="M85" s="384">
        <v>0</v>
      </c>
      <c r="N85" s="384">
        <v>0</v>
      </c>
      <c r="O85" s="384">
        <v>0</v>
      </c>
      <c r="P85" s="384">
        <v>0</v>
      </c>
      <c r="Q85" s="384" t="s">
        <v>71</v>
      </c>
      <c r="R85" s="384">
        <v>0</v>
      </c>
      <c r="S85" s="384">
        <v>0</v>
      </c>
      <c r="T85" s="384">
        <v>0</v>
      </c>
      <c r="U85" s="384">
        <v>0</v>
      </c>
      <c r="V85" s="384">
        <v>0</v>
      </c>
      <c r="W85" s="384">
        <v>0</v>
      </c>
      <c r="X85" s="384">
        <v>0</v>
      </c>
      <c r="Y85" s="384">
        <v>0</v>
      </c>
      <c r="Z85" s="384">
        <v>0</v>
      </c>
      <c r="AA85" s="384">
        <v>0</v>
      </c>
      <c r="AB85" s="384">
        <v>0</v>
      </c>
      <c r="AC85" s="384">
        <v>0</v>
      </c>
      <c r="AD85" s="384">
        <v>0</v>
      </c>
      <c r="AE85" s="384" t="s">
        <v>72</v>
      </c>
      <c r="AF85" s="384" t="s">
        <v>427</v>
      </c>
      <c r="AG85" s="384" t="s">
        <v>338</v>
      </c>
      <c r="AH85" s="384" t="s">
        <v>158</v>
      </c>
    </row>
    <row r="86" spans="1:34" ht="15">
      <c r="A86" s="384" t="s">
        <v>62</v>
      </c>
      <c r="B86" s="384" t="s">
        <v>82</v>
      </c>
      <c r="C86" s="384" t="s">
        <v>332</v>
      </c>
      <c r="D86" s="384" t="s">
        <v>419</v>
      </c>
      <c r="E86" s="384" t="s">
        <v>151</v>
      </c>
      <c r="F86" s="384">
        <v>2015</v>
      </c>
      <c r="G86" s="384" t="s">
        <v>334</v>
      </c>
      <c r="H86" s="384" t="s">
        <v>420</v>
      </c>
      <c r="I86" s="384" t="s">
        <v>364</v>
      </c>
      <c r="J86" s="384" t="s">
        <v>421</v>
      </c>
      <c r="K86" s="384"/>
      <c r="L86" s="384">
        <v>0</v>
      </c>
      <c r="M86" s="384">
        <v>0</v>
      </c>
      <c r="N86" s="384">
        <v>0</v>
      </c>
      <c r="O86" s="384">
        <v>0</v>
      </c>
      <c r="P86" s="384">
        <v>0</v>
      </c>
      <c r="Q86" s="384" t="s">
        <v>71</v>
      </c>
      <c r="R86" s="384">
        <v>0</v>
      </c>
      <c r="S86" s="384">
        <v>0</v>
      </c>
      <c r="T86" s="384">
        <v>0</v>
      </c>
      <c r="U86" s="384">
        <v>0</v>
      </c>
      <c r="V86" s="384">
        <v>0</v>
      </c>
      <c r="W86" s="384">
        <v>0</v>
      </c>
      <c r="X86" s="384">
        <v>0</v>
      </c>
      <c r="Y86" s="384">
        <v>0</v>
      </c>
      <c r="Z86" s="384">
        <v>0</v>
      </c>
      <c r="AA86" s="384">
        <v>0</v>
      </c>
      <c r="AB86" s="384">
        <v>0</v>
      </c>
      <c r="AC86" s="384">
        <v>0</v>
      </c>
      <c r="AD86" s="384">
        <v>0</v>
      </c>
      <c r="AE86" s="384" t="s">
        <v>72</v>
      </c>
      <c r="AF86" s="384" t="s">
        <v>86</v>
      </c>
      <c r="AG86" s="384" t="s">
        <v>338</v>
      </c>
      <c r="AH86" s="384" t="s">
        <v>158</v>
      </c>
    </row>
    <row r="87" spans="1:34" ht="15">
      <c r="A87" s="384" t="s">
        <v>62</v>
      </c>
      <c r="B87" s="384" t="s">
        <v>82</v>
      </c>
      <c r="C87" s="384" t="s">
        <v>83</v>
      </c>
      <c r="D87" s="384" t="s">
        <v>84</v>
      </c>
      <c r="E87" s="384" t="s">
        <v>66</v>
      </c>
      <c r="F87" s="384">
        <v>2015</v>
      </c>
      <c r="G87" s="384" t="s">
        <v>67</v>
      </c>
      <c r="H87" s="384" t="s">
        <v>85</v>
      </c>
      <c r="I87" s="384" t="s">
        <v>416</v>
      </c>
      <c r="J87" s="384" t="s">
        <v>70</v>
      </c>
      <c r="K87" s="384"/>
      <c r="L87" s="384">
        <v>0</v>
      </c>
      <c r="M87" s="384">
        <v>0</v>
      </c>
      <c r="N87" s="384">
        <v>0</v>
      </c>
      <c r="O87" s="384">
        <v>0</v>
      </c>
      <c r="P87" s="384">
        <v>0</v>
      </c>
      <c r="Q87" s="384" t="s">
        <v>71</v>
      </c>
      <c r="R87" s="384">
        <v>0</v>
      </c>
      <c r="S87" s="384">
        <v>0</v>
      </c>
      <c r="T87" s="384">
        <v>0</v>
      </c>
      <c r="U87" s="384">
        <v>0</v>
      </c>
      <c r="V87" s="384">
        <v>0</v>
      </c>
      <c r="W87" s="384">
        <v>0</v>
      </c>
      <c r="X87" s="384">
        <v>0</v>
      </c>
      <c r="Y87" s="384">
        <v>0</v>
      </c>
      <c r="Z87" s="384">
        <v>0</v>
      </c>
      <c r="AA87" s="384">
        <v>0</v>
      </c>
      <c r="AB87" s="384">
        <v>0</v>
      </c>
      <c r="AC87" s="384">
        <v>0</v>
      </c>
      <c r="AD87" s="384">
        <v>0</v>
      </c>
      <c r="AE87" s="384" t="s">
        <v>72</v>
      </c>
      <c r="AF87" s="384" t="s">
        <v>86</v>
      </c>
      <c r="AG87" s="384" t="s">
        <v>87</v>
      </c>
      <c r="AH87" s="384" t="s">
        <v>75</v>
      </c>
    </row>
    <row r="88" spans="1:34" ht="15">
      <c r="A88" s="384" t="s">
        <v>62</v>
      </c>
      <c r="B88" s="384" t="s">
        <v>82</v>
      </c>
      <c r="C88" s="384" t="s">
        <v>96</v>
      </c>
      <c r="D88" s="384" t="s">
        <v>129</v>
      </c>
      <c r="E88" s="384" t="s">
        <v>66</v>
      </c>
      <c r="F88" s="384">
        <v>2015</v>
      </c>
      <c r="G88" s="384" t="s">
        <v>67</v>
      </c>
      <c r="H88" s="384" t="s">
        <v>130</v>
      </c>
      <c r="I88" s="384" t="s">
        <v>416</v>
      </c>
      <c r="J88" s="384" t="s">
        <v>116</v>
      </c>
      <c r="K88" s="384"/>
      <c r="L88" s="384">
        <v>0</v>
      </c>
      <c r="M88" s="384">
        <v>0</v>
      </c>
      <c r="N88" s="384">
        <v>0</v>
      </c>
      <c r="O88" s="384">
        <v>0</v>
      </c>
      <c r="P88" s="384">
        <v>0</v>
      </c>
      <c r="Q88" s="384" t="s">
        <v>71</v>
      </c>
      <c r="R88" s="384">
        <v>0</v>
      </c>
      <c r="S88" s="384">
        <v>0</v>
      </c>
      <c r="T88" s="384">
        <v>0</v>
      </c>
      <c r="U88" s="384">
        <v>0</v>
      </c>
      <c r="V88" s="384">
        <v>0</v>
      </c>
      <c r="W88" s="384">
        <v>0</v>
      </c>
      <c r="X88" s="384">
        <v>0</v>
      </c>
      <c r="Y88" s="384">
        <v>0</v>
      </c>
      <c r="Z88" s="384">
        <v>0</v>
      </c>
      <c r="AA88" s="384">
        <v>0</v>
      </c>
      <c r="AB88" s="384">
        <v>0</v>
      </c>
      <c r="AC88" s="384">
        <v>0</v>
      </c>
      <c r="AD88" s="384">
        <v>0</v>
      </c>
      <c r="AE88" s="384" t="s">
        <v>72</v>
      </c>
      <c r="AF88" s="384" t="s">
        <v>86</v>
      </c>
      <c r="AG88" s="384" t="s">
        <v>101</v>
      </c>
      <c r="AH88" s="384" t="s">
        <v>75</v>
      </c>
    </row>
    <row r="89" spans="1:34" ht="15">
      <c r="A89" s="384" t="s">
        <v>62</v>
      </c>
      <c r="B89" s="384" t="s">
        <v>428</v>
      </c>
      <c r="C89" s="384" t="s">
        <v>332</v>
      </c>
      <c r="D89" s="384" t="s">
        <v>419</v>
      </c>
      <c r="E89" s="384" t="s">
        <v>151</v>
      </c>
      <c r="F89" s="384">
        <v>2015</v>
      </c>
      <c r="G89" s="384" t="s">
        <v>334</v>
      </c>
      <c r="H89" s="384" t="s">
        <v>420</v>
      </c>
      <c r="I89" s="384" t="s">
        <v>364</v>
      </c>
      <c r="J89" s="384" t="s">
        <v>421</v>
      </c>
      <c r="K89" s="384"/>
      <c r="L89" s="384">
        <v>0</v>
      </c>
      <c r="M89" s="384">
        <v>0</v>
      </c>
      <c r="N89" s="384">
        <v>0</v>
      </c>
      <c r="O89" s="384">
        <v>0</v>
      </c>
      <c r="P89" s="384">
        <v>0</v>
      </c>
      <c r="Q89" s="384" t="s">
        <v>71</v>
      </c>
      <c r="R89" s="384">
        <v>0</v>
      </c>
      <c r="S89" s="384">
        <v>0</v>
      </c>
      <c r="T89" s="384">
        <v>0</v>
      </c>
      <c r="U89" s="384">
        <v>0</v>
      </c>
      <c r="V89" s="384">
        <v>0</v>
      </c>
      <c r="W89" s="384">
        <v>0</v>
      </c>
      <c r="X89" s="384">
        <v>0</v>
      </c>
      <c r="Y89" s="384">
        <v>0</v>
      </c>
      <c r="Z89" s="384">
        <v>0</v>
      </c>
      <c r="AA89" s="384">
        <v>0</v>
      </c>
      <c r="AB89" s="384">
        <v>0</v>
      </c>
      <c r="AC89" s="384">
        <v>0</v>
      </c>
      <c r="AD89" s="384">
        <v>0</v>
      </c>
      <c r="AE89" s="384" t="s">
        <v>72</v>
      </c>
      <c r="AF89" s="384" t="s">
        <v>429</v>
      </c>
      <c r="AG89" s="384" t="s">
        <v>338</v>
      </c>
      <c r="AH89" s="384" t="s">
        <v>158</v>
      </c>
    </row>
    <row r="90" spans="1:34" ht="15">
      <c r="A90" s="384" t="s">
        <v>62</v>
      </c>
      <c r="B90" s="384" t="s">
        <v>131</v>
      </c>
      <c r="C90" s="384" t="s">
        <v>332</v>
      </c>
      <c r="D90" s="384" t="s">
        <v>419</v>
      </c>
      <c r="E90" s="384" t="s">
        <v>151</v>
      </c>
      <c r="F90" s="384">
        <v>2015</v>
      </c>
      <c r="G90" s="384" t="s">
        <v>334</v>
      </c>
      <c r="H90" s="384" t="s">
        <v>420</v>
      </c>
      <c r="I90" s="384" t="s">
        <v>364</v>
      </c>
      <c r="J90" s="384" t="s">
        <v>421</v>
      </c>
      <c r="K90" s="384"/>
      <c r="L90" s="384">
        <v>0</v>
      </c>
      <c r="M90" s="384">
        <v>0</v>
      </c>
      <c r="N90" s="384">
        <v>0</v>
      </c>
      <c r="O90" s="384">
        <v>0</v>
      </c>
      <c r="P90" s="384">
        <v>0</v>
      </c>
      <c r="Q90" s="384" t="s">
        <v>71</v>
      </c>
      <c r="R90" s="384">
        <v>0</v>
      </c>
      <c r="S90" s="384">
        <v>0</v>
      </c>
      <c r="T90" s="384">
        <v>0</v>
      </c>
      <c r="U90" s="384">
        <v>0</v>
      </c>
      <c r="V90" s="384">
        <v>0</v>
      </c>
      <c r="W90" s="384">
        <v>0</v>
      </c>
      <c r="X90" s="384">
        <v>0</v>
      </c>
      <c r="Y90" s="384">
        <v>0</v>
      </c>
      <c r="Z90" s="384">
        <v>0</v>
      </c>
      <c r="AA90" s="384">
        <v>0</v>
      </c>
      <c r="AB90" s="384">
        <v>0</v>
      </c>
      <c r="AC90" s="384">
        <v>0</v>
      </c>
      <c r="AD90" s="384">
        <v>0</v>
      </c>
      <c r="AE90" s="384" t="s">
        <v>72</v>
      </c>
      <c r="AF90" s="384" t="s">
        <v>134</v>
      </c>
      <c r="AG90" s="384" t="s">
        <v>338</v>
      </c>
      <c r="AH90" s="384" t="s">
        <v>158</v>
      </c>
    </row>
    <row r="91" spans="1:34" ht="15">
      <c r="A91" s="384" t="s">
        <v>62</v>
      </c>
      <c r="B91" s="384" t="s">
        <v>131</v>
      </c>
      <c r="C91" s="384" t="s">
        <v>96</v>
      </c>
      <c r="D91" s="384" t="s">
        <v>132</v>
      </c>
      <c r="E91" s="384" t="s">
        <v>66</v>
      </c>
      <c r="F91" s="384">
        <v>2015</v>
      </c>
      <c r="G91" s="384" t="s">
        <v>67</v>
      </c>
      <c r="H91" s="384" t="s">
        <v>133</v>
      </c>
      <c r="I91" s="384" t="s">
        <v>416</v>
      </c>
      <c r="J91" s="384" t="s">
        <v>111</v>
      </c>
      <c r="K91" s="384"/>
      <c r="L91" s="384">
        <v>0</v>
      </c>
      <c r="M91" s="384">
        <v>0</v>
      </c>
      <c r="N91" s="384">
        <v>0</v>
      </c>
      <c r="O91" s="384">
        <v>0</v>
      </c>
      <c r="P91" s="384">
        <v>0</v>
      </c>
      <c r="Q91" s="384" t="s">
        <v>71</v>
      </c>
      <c r="R91" s="384">
        <v>0</v>
      </c>
      <c r="S91" s="384">
        <v>0</v>
      </c>
      <c r="T91" s="384">
        <v>0</v>
      </c>
      <c r="U91" s="384">
        <v>0</v>
      </c>
      <c r="V91" s="384">
        <v>0</v>
      </c>
      <c r="W91" s="384">
        <v>0</v>
      </c>
      <c r="X91" s="384">
        <v>0</v>
      </c>
      <c r="Y91" s="384">
        <v>0</v>
      </c>
      <c r="Z91" s="384">
        <v>0</v>
      </c>
      <c r="AA91" s="384">
        <v>0</v>
      </c>
      <c r="AB91" s="384">
        <v>0</v>
      </c>
      <c r="AC91" s="384">
        <v>0</v>
      </c>
      <c r="AD91" s="384">
        <v>0</v>
      </c>
      <c r="AE91" s="384" t="s">
        <v>72</v>
      </c>
      <c r="AF91" s="384" t="s">
        <v>134</v>
      </c>
      <c r="AG91" s="384" t="s">
        <v>101</v>
      </c>
      <c r="AH91" s="384" t="s">
        <v>75</v>
      </c>
    </row>
    <row r="92" spans="1:34" ht="15">
      <c r="A92" s="384" t="s">
        <v>62</v>
      </c>
      <c r="B92" s="384" t="s">
        <v>131</v>
      </c>
      <c r="C92" s="384" t="s">
        <v>96</v>
      </c>
      <c r="D92" s="384" t="s">
        <v>136</v>
      </c>
      <c r="E92" s="384" t="s">
        <v>142</v>
      </c>
      <c r="F92" s="384">
        <v>2015</v>
      </c>
      <c r="G92" s="384" t="s">
        <v>67</v>
      </c>
      <c r="H92" s="384" t="s">
        <v>137</v>
      </c>
      <c r="I92" s="384" t="s">
        <v>416</v>
      </c>
      <c r="J92" s="384" t="s">
        <v>116</v>
      </c>
      <c r="K92" s="384"/>
      <c r="L92" s="384">
        <v>0</v>
      </c>
      <c r="M92" s="384">
        <v>0</v>
      </c>
      <c r="N92" s="384">
        <v>0</v>
      </c>
      <c r="O92" s="384">
        <v>0</v>
      </c>
      <c r="P92" s="384">
        <v>0</v>
      </c>
      <c r="Q92" s="384" t="s">
        <v>71</v>
      </c>
      <c r="R92" s="384">
        <v>0</v>
      </c>
      <c r="S92" s="384">
        <v>0</v>
      </c>
      <c r="T92" s="384">
        <v>0</v>
      </c>
      <c r="U92" s="384">
        <v>0</v>
      </c>
      <c r="V92" s="384">
        <v>0</v>
      </c>
      <c r="W92" s="384">
        <v>0</v>
      </c>
      <c r="X92" s="384">
        <v>0</v>
      </c>
      <c r="Y92" s="384">
        <v>0</v>
      </c>
      <c r="Z92" s="384">
        <v>0</v>
      </c>
      <c r="AA92" s="384">
        <v>0</v>
      </c>
      <c r="AB92" s="384">
        <v>0</v>
      </c>
      <c r="AC92" s="384">
        <v>0</v>
      </c>
      <c r="AD92" s="384">
        <v>0</v>
      </c>
      <c r="AE92" s="384" t="s">
        <v>72</v>
      </c>
      <c r="AF92" s="384" t="s">
        <v>134</v>
      </c>
      <c r="AG92" s="384" t="s">
        <v>101</v>
      </c>
      <c r="AH92" s="384" t="s">
        <v>145</v>
      </c>
    </row>
    <row r="93" spans="1:34" ht="15">
      <c r="A93" s="384" t="s">
        <v>62</v>
      </c>
      <c r="B93" s="384" t="s">
        <v>135</v>
      </c>
      <c r="C93" s="384" t="s">
        <v>332</v>
      </c>
      <c r="D93" s="384" t="s">
        <v>419</v>
      </c>
      <c r="E93" s="384" t="s">
        <v>151</v>
      </c>
      <c r="F93" s="384">
        <v>2015</v>
      </c>
      <c r="G93" s="384" t="s">
        <v>334</v>
      </c>
      <c r="H93" s="384" t="s">
        <v>420</v>
      </c>
      <c r="I93" s="384" t="s">
        <v>364</v>
      </c>
      <c r="J93" s="384" t="s">
        <v>421</v>
      </c>
      <c r="K93" s="384"/>
      <c r="L93" s="384">
        <v>0</v>
      </c>
      <c r="M93" s="384">
        <v>0</v>
      </c>
      <c r="N93" s="384">
        <v>0</v>
      </c>
      <c r="O93" s="384">
        <v>0</v>
      </c>
      <c r="P93" s="384">
        <v>0</v>
      </c>
      <c r="Q93" s="384" t="s">
        <v>71</v>
      </c>
      <c r="R93" s="384">
        <v>0</v>
      </c>
      <c r="S93" s="384">
        <v>0</v>
      </c>
      <c r="T93" s="384">
        <v>0</v>
      </c>
      <c r="U93" s="384">
        <v>0</v>
      </c>
      <c r="V93" s="384">
        <v>0</v>
      </c>
      <c r="W93" s="384">
        <v>0</v>
      </c>
      <c r="X93" s="384">
        <v>0</v>
      </c>
      <c r="Y93" s="384">
        <v>0</v>
      </c>
      <c r="Z93" s="384">
        <v>0</v>
      </c>
      <c r="AA93" s="384">
        <v>0</v>
      </c>
      <c r="AB93" s="384">
        <v>0</v>
      </c>
      <c r="AC93" s="384">
        <v>0</v>
      </c>
      <c r="AD93" s="384">
        <v>0</v>
      </c>
      <c r="AE93" s="384" t="s">
        <v>72</v>
      </c>
      <c r="AF93" s="384" t="s">
        <v>138</v>
      </c>
      <c r="AG93" s="384" t="s">
        <v>338</v>
      </c>
      <c r="AH93" s="384" t="s">
        <v>158</v>
      </c>
    </row>
    <row r="94" spans="1:34" ht="15">
      <c r="A94" s="384" t="s">
        <v>62</v>
      </c>
      <c r="B94" s="384" t="s">
        <v>135</v>
      </c>
      <c r="C94" s="384" t="s">
        <v>96</v>
      </c>
      <c r="D94" s="384" t="s">
        <v>136</v>
      </c>
      <c r="E94" s="384" t="s">
        <v>66</v>
      </c>
      <c r="F94" s="384">
        <v>2015</v>
      </c>
      <c r="G94" s="384" t="s">
        <v>67</v>
      </c>
      <c r="H94" s="384" t="s">
        <v>137</v>
      </c>
      <c r="I94" s="384" t="s">
        <v>416</v>
      </c>
      <c r="J94" s="384" t="s">
        <v>116</v>
      </c>
      <c r="K94" s="384"/>
      <c r="L94" s="384">
        <v>0</v>
      </c>
      <c r="M94" s="384">
        <v>0</v>
      </c>
      <c r="N94" s="384">
        <v>0</v>
      </c>
      <c r="O94" s="384">
        <v>0</v>
      </c>
      <c r="P94" s="384">
        <v>0</v>
      </c>
      <c r="Q94" s="384" t="s">
        <v>71</v>
      </c>
      <c r="R94" s="384">
        <v>0</v>
      </c>
      <c r="S94" s="384">
        <v>0</v>
      </c>
      <c r="T94" s="384">
        <v>0</v>
      </c>
      <c r="U94" s="384">
        <v>0</v>
      </c>
      <c r="V94" s="384">
        <v>0</v>
      </c>
      <c r="W94" s="384">
        <v>0</v>
      </c>
      <c r="X94" s="384">
        <v>0</v>
      </c>
      <c r="Y94" s="384">
        <v>0</v>
      </c>
      <c r="Z94" s="384">
        <v>0</v>
      </c>
      <c r="AA94" s="384">
        <v>0</v>
      </c>
      <c r="AB94" s="384">
        <v>0</v>
      </c>
      <c r="AC94" s="384">
        <v>0</v>
      </c>
      <c r="AD94" s="384">
        <v>0</v>
      </c>
      <c r="AE94" s="384" t="s">
        <v>72</v>
      </c>
      <c r="AF94" s="384" t="s">
        <v>138</v>
      </c>
      <c r="AG94" s="384" t="s">
        <v>101</v>
      </c>
      <c r="AH94" s="384" t="s">
        <v>75</v>
      </c>
    </row>
    <row r="95" spans="1:34" ht="15">
      <c r="A95" s="384" t="s">
        <v>62</v>
      </c>
      <c r="B95" s="384" t="s">
        <v>139</v>
      </c>
      <c r="C95" s="384" t="s">
        <v>332</v>
      </c>
      <c r="D95" s="384" t="s">
        <v>419</v>
      </c>
      <c r="E95" s="384" t="s">
        <v>151</v>
      </c>
      <c r="F95" s="384">
        <v>2015</v>
      </c>
      <c r="G95" s="384" t="s">
        <v>334</v>
      </c>
      <c r="H95" s="384" t="s">
        <v>420</v>
      </c>
      <c r="I95" s="384" t="s">
        <v>364</v>
      </c>
      <c r="J95" s="384" t="s">
        <v>421</v>
      </c>
      <c r="K95" s="384"/>
      <c r="L95" s="384">
        <v>0</v>
      </c>
      <c r="M95" s="384">
        <v>0</v>
      </c>
      <c r="N95" s="384">
        <v>0</v>
      </c>
      <c r="O95" s="384">
        <v>0</v>
      </c>
      <c r="P95" s="384">
        <v>0</v>
      </c>
      <c r="Q95" s="384" t="s">
        <v>71</v>
      </c>
      <c r="R95" s="384">
        <v>0</v>
      </c>
      <c r="S95" s="384">
        <v>0</v>
      </c>
      <c r="T95" s="384">
        <v>0</v>
      </c>
      <c r="U95" s="384">
        <v>0</v>
      </c>
      <c r="V95" s="384">
        <v>0</v>
      </c>
      <c r="W95" s="384">
        <v>0</v>
      </c>
      <c r="X95" s="384">
        <v>0</v>
      </c>
      <c r="Y95" s="384">
        <v>0</v>
      </c>
      <c r="Z95" s="384">
        <v>0</v>
      </c>
      <c r="AA95" s="384">
        <v>0</v>
      </c>
      <c r="AB95" s="384">
        <v>0</v>
      </c>
      <c r="AC95" s="384">
        <v>0</v>
      </c>
      <c r="AD95" s="384">
        <v>0</v>
      </c>
      <c r="AE95" s="384" t="s">
        <v>72</v>
      </c>
      <c r="AF95" s="384" t="s">
        <v>140</v>
      </c>
      <c r="AG95" s="384" t="s">
        <v>338</v>
      </c>
      <c r="AH95" s="384" t="s">
        <v>158</v>
      </c>
    </row>
    <row r="96" spans="1:34" ht="15">
      <c r="A96" s="384" t="s">
        <v>62</v>
      </c>
      <c r="B96" s="384" t="s">
        <v>139</v>
      </c>
      <c r="C96" s="384" t="s">
        <v>332</v>
      </c>
      <c r="D96" s="384" t="s">
        <v>380</v>
      </c>
      <c r="E96" s="384" t="s">
        <v>66</v>
      </c>
      <c r="F96" s="384">
        <v>2015</v>
      </c>
      <c r="G96" s="384" t="s">
        <v>374</v>
      </c>
      <c r="H96" s="384" t="s">
        <v>381</v>
      </c>
      <c r="I96" s="384" t="s">
        <v>376</v>
      </c>
      <c r="J96" s="384" t="s">
        <v>377</v>
      </c>
      <c r="K96" s="384"/>
      <c r="L96" s="384">
        <v>0</v>
      </c>
      <c r="M96" s="384">
        <v>0</v>
      </c>
      <c r="N96" s="384">
        <v>0</v>
      </c>
      <c r="O96" s="384">
        <v>0</v>
      </c>
      <c r="P96" s="384">
        <v>0</v>
      </c>
      <c r="Q96" s="384" t="s">
        <v>71</v>
      </c>
      <c r="R96" s="384">
        <v>0</v>
      </c>
      <c r="S96" s="384">
        <v>0</v>
      </c>
      <c r="T96" s="384">
        <v>0</v>
      </c>
      <c r="U96" s="384">
        <v>0</v>
      </c>
      <c r="V96" s="384">
        <v>0</v>
      </c>
      <c r="W96" s="384">
        <v>0</v>
      </c>
      <c r="X96" s="384">
        <v>0</v>
      </c>
      <c r="Y96" s="384">
        <v>0</v>
      </c>
      <c r="Z96" s="384">
        <v>0</v>
      </c>
      <c r="AA96" s="384">
        <v>0</v>
      </c>
      <c r="AB96" s="384">
        <v>0</v>
      </c>
      <c r="AC96" s="384">
        <v>0</v>
      </c>
      <c r="AD96" s="384">
        <v>0</v>
      </c>
      <c r="AE96" s="384" t="s">
        <v>72</v>
      </c>
      <c r="AF96" s="384" t="s">
        <v>140</v>
      </c>
      <c r="AG96" s="384" t="s">
        <v>338</v>
      </c>
      <c r="AH96" s="384" t="s">
        <v>75</v>
      </c>
    </row>
    <row r="97" spans="1:34" ht="15">
      <c r="A97" s="384" t="s">
        <v>62</v>
      </c>
      <c r="B97" s="384" t="s">
        <v>139</v>
      </c>
      <c r="C97" s="384" t="s">
        <v>96</v>
      </c>
      <c r="D97" s="384" t="s">
        <v>136</v>
      </c>
      <c r="E97" s="384" t="s">
        <v>142</v>
      </c>
      <c r="F97" s="384">
        <v>2015</v>
      </c>
      <c r="G97" s="384" t="s">
        <v>67</v>
      </c>
      <c r="H97" s="384" t="s">
        <v>137</v>
      </c>
      <c r="I97" s="384" t="s">
        <v>416</v>
      </c>
      <c r="J97" s="384" t="s">
        <v>116</v>
      </c>
      <c r="K97" s="384"/>
      <c r="L97" s="384">
        <v>0</v>
      </c>
      <c r="M97" s="384">
        <v>0</v>
      </c>
      <c r="N97" s="384">
        <v>0</v>
      </c>
      <c r="O97" s="384">
        <v>0</v>
      </c>
      <c r="P97" s="384">
        <v>0</v>
      </c>
      <c r="Q97" s="384" t="s">
        <v>71</v>
      </c>
      <c r="R97" s="384">
        <v>0</v>
      </c>
      <c r="S97" s="384">
        <v>0</v>
      </c>
      <c r="T97" s="384">
        <v>0</v>
      </c>
      <c r="U97" s="384">
        <v>0</v>
      </c>
      <c r="V97" s="384">
        <v>0</v>
      </c>
      <c r="W97" s="384">
        <v>0</v>
      </c>
      <c r="X97" s="384">
        <v>0</v>
      </c>
      <c r="Y97" s="384">
        <v>0</v>
      </c>
      <c r="Z97" s="384">
        <v>0</v>
      </c>
      <c r="AA97" s="384">
        <v>0</v>
      </c>
      <c r="AB97" s="384">
        <v>0</v>
      </c>
      <c r="AC97" s="384">
        <v>0</v>
      </c>
      <c r="AD97" s="384">
        <v>0</v>
      </c>
      <c r="AE97" s="384" t="s">
        <v>72</v>
      </c>
      <c r="AF97" s="384" t="s">
        <v>140</v>
      </c>
      <c r="AG97" s="384" t="s">
        <v>101</v>
      </c>
      <c r="AH97" s="384" t="s">
        <v>145</v>
      </c>
    </row>
    <row r="98" spans="1:34" ht="15">
      <c r="A98" s="384" t="s">
        <v>62</v>
      </c>
      <c r="B98" s="384" t="s">
        <v>139</v>
      </c>
      <c r="C98" s="384" t="s">
        <v>96</v>
      </c>
      <c r="D98" s="384" t="s">
        <v>136</v>
      </c>
      <c r="E98" s="384" t="s">
        <v>66</v>
      </c>
      <c r="F98" s="384">
        <v>2015</v>
      </c>
      <c r="G98" s="384" t="s">
        <v>67</v>
      </c>
      <c r="H98" s="384" t="s">
        <v>137</v>
      </c>
      <c r="I98" s="384" t="s">
        <v>416</v>
      </c>
      <c r="J98" s="384" t="s">
        <v>116</v>
      </c>
      <c r="K98" s="384"/>
      <c r="L98" s="384">
        <v>0</v>
      </c>
      <c r="M98" s="384">
        <v>0</v>
      </c>
      <c r="N98" s="384">
        <v>0</v>
      </c>
      <c r="O98" s="384">
        <v>0</v>
      </c>
      <c r="P98" s="384">
        <v>0</v>
      </c>
      <c r="Q98" s="384" t="s">
        <v>71</v>
      </c>
      <c r="R98" s="384">
        <v>0</v>
      </c>
      <c r="S98" s="384">
        <v>0</v>
      </c>
      <c r="T98" s="384">
        <v>0</v>
      </c>
      <c r="U98" s="384">
        <v>0</v>
      </c>
      <c r="V98" s="384">
        <v>0</v>
      </c>
      <c r="W98" s="384">
        <v>0</v>
      </c>
      <c r="X98" s="384">
        <v>0</v>
      </c>
      <c r="Y98" s="384">
        <v>0</v>
      </c>
      <c r="Z98" s="384">
        <v>0</v>
      </c>
      <c r="AA98" s="384">
        <v>0</v>
      </c>
      <c r="AB98" s="384">
        <v>0</v>
      </c>
      <c r="AC98" s="384">
        <v>0</v>
      </c>
      <c r="AD98" s="384">
        <v>0</v>
      </c>
      <c r="AE98" s="384" t="s">
        <v>72</v>
      </c>
      <c r="AF98" s="384" t="s">
        <v>140</v>
      </c>
      <c r="AG98" s="384" t="s">
        <v>101</v>
      </c>
      <c r="AH98" s="384" t="s">
        <v>75</v>
      </c>
    </row>
    <row r="99" spans="1:34" ht="15">
      <c r="A99" s="384" t="s">
        <v>62</v>
      </c>
      <c r="B99" s="384" t="s">
        <v>139</v>
      </c>
      <c r="C99" s="384" t="s">
        <v>410</v>
      </c>
      <c r="D99" s="384" t="s">
        <v>539</v>
      </c>
      <c r="E99" s="384" t="s">
        <v>142</v>
      </c>
      <c r="F99" s="384">
        <v>2015</v>
      </c>
      <c r="G99" s="384" t="s">
        <v>67</v>
      </c>
      <c r="H99" s="384" t="s">
        <v>540</v>
      </c>
      <c r="I99" s="384" t="s">
        <v>416</v>
      </c>
      <c r="J99" s="384" t="s">
        <v>417</v>
      </c>
      <c r="K99" s="384"/>
      <c r="L99" s="384">
        <v>0</v>
      </c>
      <c r="M99" s="384">
        <v>0</v>
      </c>
      <c r="N99" s="384">
        <v>0</v>
      </c>
      <c r="O99" s="384">
        <v>0</v>
      </c>
      <c r="P99" s="384">
        <v>0</v>
      </c>
      <c r="Q99" s="384" t="s">
        <v>71</v>
      </c>
      <c r="R99" s="384">
        <v>0</v>
      </c>
      <c r="S99" s="384">
        <v>0</v>
      </c>
      <c r="T99" s="384">
        <v>0</v>
      </c>
      <c r="U99" s="384">
        <v>0</v>
      </c>
      <c r="V99" s="384">
        <v>0</v>
      </c>
      <c r="W99" s="384">
        <v>0</v>
      </c>
      <c r="X99" s="384">
        <v>0</v>
      </c>
      <c r="Y99" s="384">
        <v>0</v>
      </c>
      <c r="Z99" s="384">
        <v>0</v>
      </c>
      <c r="AA99" s="384">
        <v>0</v>
      </c>
      <c r="AB99" s="384">
        <v>0</v>
      </c>
      <c r="AC99" s="384">
        <v>0</v>
      </c>
      <c r="AD99" s="384">
        <v>0</v>
      </c>
      <c r="AE99" s="384" t="s">
        <v>72</v>
      </c>
      <c r="AF99" s="384" t="s">
        <v>140</v>
      </c>
      <c r="AG99" s="384" t="s">
        <v>411</v>
      </c>
      <c r="AH99" s="384" t="s">
        <v>145</v>
      </c>
    </row>
    <row r="100" spans="1:34" ht="15">
      <c r="A100" s="384" t="s">
        <v>62</v>
      </c>
      <c r="B100" s="384" t="s">
        <v>430</v>
      </c>
      <c r="C100" s="384" t="s">
        <v>332</v>
      </c>
      <c r="D100" s="384" t="s">
        <v>419</v>
      </c>
      <c r="E100" s="384" t="s">
        <v>151</v>
      </c>
      <c r="F100" s="384">
        <v>2015</v>
      </c>
      <c r="G100" s="384" t="s">
        <v>334</v>
      </c>
      <c r="H100" s="384" t="s">
        <v>420</v>
      </c>
      <c r="I100" s="384" t="s">
        <v>364</v>
      </c>
      <c r="J100" s="384" t="s">
        <v>421</v>
      </c>
      <c r="K100" s="384"/>
      <c r="L100" s="384">
        <v>0</v>
      </c>
      <c r="M100" s="384">
        <v>0</v>
      </c>
      <c r="N100" s="384">
        <v>0</v>
      </c>
      <c r="O100" s="384">
        <v>0</v>
      </c>
      <c r="P100" s="384">
        <v>0</v>
      </c>
      <c r="Q100" s="384" t="s">
        <v>71</v>
      </c>
      <c r="R100" s="384">
        <v>0</v>
      </c>
      <c r="S100" s="384">
        <v>0</v>
      </c>
      <c r="T100" s="384">
        <v>0</v>
      </c>
      <c r="U100" s="384">
        <v>0</v>
      </c>
      <c r="V100" s="384">
        <v>0</v>
      </c>
      <c r="W100" s="384">
        <v>0</v>
      </c>
      <c r="X100" s="384">
        <v>0</v>
      </c>
      <c r="Y100" s="384">
        <v>0</v>
      </c>
      <c r="Z100" s="384">
        <v>0</v>
      </c>
      <c r="AA100" s="384">
        <v>0</v>
      </c>
      <c r="AB100" s="384">
        <v>0</v>
      </c>
      <c r="AC100" s="384">
        <v>0</v>
      </c>
      <c r="AD100" s="384">
        <v>0</v>
      </c>
      <c r="AE100" s="384" t="s">
        <v>72</v>
      </c>
      <c r="AF100" s="384" t="s">
        <v>431</v>
      </c>
      <c r="AG100" s="384" t="s">
        <v>338</v>
      </c>
      <c r="AH100" s="384" t="s">
        <v>158</v>
      </c>
    </row>
    <row r="101" spans="1:34" ht="15">
      <c r="A101" s="384" t="s">
        <v>62</v>
      </c>
      <c r="B101" s="384" t="s">
        <v>88</v>
      </c>
      <c r="C101" s="384" t="s">
        <v>332</v>
      </c>
      <c r="D101" s="384" t="s">
        <v>419</v>
      </c>
      <c r="E101" s="384" t="s">
        <v>151</v>
      </c>
      <c r="F101" s="384">
        <v>2015</v>
      </c>
      <c r="G101" s="384" t="s">
        <v>334</v>
      </c>
      <c r="H101" s="384" t="s">
        <v>420</v>
      </c>
      <c r="I101" s="384" t="s">
        <v>364</v>
      </c>
      <c r="J101" s="384" t="s">
        <v>421</v>
      </c>
      <c r="K101" s="384"/>
      <c r="L101" s="384">
        <v>0</v>
      </c>
      <c r="M101" s="384">
        <v>0</v>
      </c>
      <c r="N101" s="384">
        <v>0</v>
      </c>
      <c r="O101" s="384">
        <v>0</v>
      </c>
      <c r="P101" s="384">
        <v>0</v>
      </c>
      <c r="Q101" s="384" t="s">
        <v>71</v>
      </c>
      <c r="R101" s="384">
        <v>0</v>
      </c>
      <c r="S101" s="384">
        <v>0</v>
      </c>
      <c r="T101" s="384">
        <v>0</v>
      </c>
      <c r="U101" s="384">
        <v>0</v>
      </c>
      <c r="V101" s="384">
        <v>0</v>
      </c>
      <c r="W101" s="384">
        <v>0</v>
      </c>
      <c r="X101" s="384">
        <v>0</v>
      </c>
      <c r="Y101" s="384">
        <v>0</v>
      </c>
      <c r="Z101" s="384">
        <v>0</v>
      </c>
      <c r="AA101" s="384">
        <v>0</v>
      </c>
      <c r="AB101" s="384">
        <v>0</v>
      </c>
      <c r="AC101" s="384">
        <v>0</v>
      </c>
      <c r="AD101" s="384">
        <v>0</v>
      </c>
      <c r="AE101" s="384" t="s">
        <v>72</v>
      </c>
      <c r="AF101" s="384" t="s">
        <v>89</v>
      </c>
      <c r="AG101" s="384" t="s">
        <v>338</v>
      </c>
      <c r="AH101" s="384" t="s">
        <v>158</v>
      </c>
    </row>
    <row r="102" spans="1:34" ht="15">
      <c r="A102" s="384" t="s">
        <v>62</v>
      </c>
      <c r="B102" s="384" t="s">
        <v>88</v>
      </c>
      <c r="C102" s="384" t="s">
        <v>83</v>
      </c>
      <c r="D102" s="384" t="s">
        <v>84</v>
      </c>
      <c r="E102" s="384" t="s">
        <v>66</v>
      </c>
      <c r="F102" s="384">
        <v>2015</v>
      </c>
      <c r="G102" s="384" t="s">
        <v>67</v>
      </c>
      <c r="H102" s="384" t="s">
        <v>85</v>
      </c>
      <c r="I102" s="384" t="s">
        <v>416</v>
      </c>
      <c r="J102" s="384" t="s">
        <v>70</v>
      </c>
      <c r="K102" s="384"/>
      <c r="L102" s="384">
        <v>0</v>
      </c>
      <c r="M102" s="384">
        <v>0</v>
      </c>
      <c r="N102" s="384">
        <v>0</v>
      </c>
      <c r="O102" s="384">
        <v>0</v>
      </c>
      <c r="P102" s="384">
        <v>0</v>
      </c>
      <c r="Q102" s="384" t="s">
        <v>71</v>
      </c>
      <c r="R102" s="384">
        <v>0</v>
      </c>
      <c r="S102" s="384">
        <v>0</v>
      </c>
      <c r="T102" s="384">
        <v>0</v>
      </c>
      <c r="U102" s="384">
        <v>0</v>
      </c>
      <c r="V102" s="384">
        <v>0</v>
      </c>
      <c r="W102" s="384">
        <v>0</v>
      </c>
      <c r="X102" s="384">
        <v>0</v>
      </c>
      <c r="Y102" s="384">
        <v>0</v>
      </c>
      <c r="Z102" s="384">
        <v>0</v>
      </c>
      <c r="AA102" s="384">
        <v>0</v>
      </c>
      <c r="AB102" s="384">
        <v>0</v>
      </c>
      <c r="AC102" s="384">
        <v>0</v>
      </c>
      <c r="AD102" s="384">
        <v>0</v>
      </c>
      <c r="AE102" s="384" t="s">
        <v>72</v>
      </c>
      <c r="AF102" s="384" t="s">
        <v>89</v>
      </c>
      <c r="AG102" s="384" t="s">
        <v>87</v>
      </c>
      <c r="AH102" s="384" t="s">
        <v>75</v>
      </c>
    </row>
    <row r="103" spans="1:34" ht="15">
      <c r="A103" s="384" t="s">
        <v>62</v>
      </c>
      <c r="B103" s="384" t="s">
        <v>88</v>
      </c>
      <c r="C103" s="384" t="s">
        <v>96</v>
      </c>
      <c r="D103" s="384" t="s">
        <v>97</v>
      </c>
      <c r="E103" s="384" t="s">
        <v>66</v>
      </c>
      <c r="F103" s="384">
        <v>2015</v>
      </c>
      <c r="G103" s="384" t="s">
        <v>67</v>
      </c>
      <c r="H103" s="384" t="s">
        <v>98</v>
      </c>
      <c r="I103" s="384" t="s">
        <v>416</v>
      </c>
      <c r="J103" s="384" t="s">
        <v>99</v>
      </c>
      <c r="K103" s="384" t="s">
        <v>100</v>
      </c>
      <c r="L103" s="384">
        <v>0</v>
      </c>
      <c r="M103" s="384">
        <v>0</v>
      </c>
      <c r="N103" s="384">
        <v>0</v>
      </c>
      <c r="O103" s="384">
        <v>0</v>
      </c>
      <c r="P103" s="384">
        <v>0</v>
      </c>
      <c r="Q103" s="384" t="s">
        <v>71</v>
      </c>
      <c r="R103" s="384">
        <v>0</v>
      </c>
      <c r="S103" s="384">
        <v>0</v>
      </c>
      <c r="T103" s="384">
        <v>0</v>
      </c>
      <c r="U103" s="384">
        <v>0</v>
      </c>
      <c r="V103" s="384">
        <v>0</v>
      </c>
      <c r="W103" s="384">
        <v>0</v>
      </c>
      <c r="X103" s="384">
        <v>0</v>
      </c>
      <c r="Y103" s="384">
        <v>0</v>
      </c>
      <c r="Z103" s="384">
        <v>0</v>
      </c>
      <c r="AA103" s="384">
        <v>0</v>
      </c>
      <c r="AB103" s="384">
        <v>0</v>
      </c>
      <c r="AC103" s="384">
        <v>0</v>
      </c>
      <c r="AD103" s="384">
        <v>0</v>
      </c>
      <c r="AE103" s="384" t="s">
        <v>72</v>
      </c>
      <c r="AF103" s="384" t="s">
        <v>89</v>
      </c>
      <c r="AG103" s="384" t="s">
        <v>101</v>
      </c>
      <c r="AH103" s="384" t="s">
        <v>75</v>
      </c>
    </row>
    <row r="104" spans="1:34" ht="15">
      <c r="A104" s="384" t="s">
        <v>62</v>
      </c>
      <c r="B104" s="384" t="s">
        <v>88</v>
      </c>
      <c r="C104" s="384" t="s">
        <v>96</v>
      </c>
      <c r="D104" s="384" t="s">
        <v>102</v>
      </c>
      <c r="E104" s="384" t="s">
        <v>66</v>
      </c>
      <c r="F104" s="384">
        <v>2015</v>
      </c>
      <c r="G104" s="384" t="s">
        <v>67</v>
      </c>
      <c r="H104" s="384" t="s">
        <v>103</v>
      </c>
      <c r="I104" s="384" t="s">
        <v>416</v>
      </c>
      <c r="J104" s="384" t="s">
        <v>99</v>
      </c>
      <c r="K104" s="384" t="s">
        <v>104</v>
      </c>
      <c r="L104" s="384">
        <v>0</v>
      </c>
      <c r="M104" s="384">
        <v>0</v>
      </c>
      <c r="N104" s="384">
        <v>0</v>
      </c>
      <c r="O104" s="384">
        <v>0</v>
      </c>
      <c r="P104" s="384">
        <v>0</v>
      </c>
      <c r="Q104" s="384" t="s">
        <v>71</v>
      </c>
      <c r="R104" s="384">
        <v>0</v>
      </c>
      <c r="S104" s="384">
        <v>0</v>
      </c>
      <c r="T104" s="384">
        <v>0</v>
      </c>
      <c r="U104" s="384">
        <v>0</v>
      </c>
      <c r="V104" s="384">
        <v>0</v>
      </c>
      <c r="W104" s="384">
        <v>0</v>
      </c>
      <c r="X104" s="384">
        <v>0</v>
      </c>
      <c r="Y104" s="384">
        <v>0</v>
      </c>
      <c r="Z104" s="384">
        <v>0</v>
      </c>
      <c r="AA104" s="384">
        <v>0</v>
      </c>
      <c r="AB104" s="384">
        <v>0</v>
      </c>
      <c r="AC104" s="384">
        <v>0</v>
      </c>
      <c r="AD104" s="384">
        <v>0</v>
      </c>
      <c r="AE104" s="384" t="s">
        <v>72</v>
      </c>
      <c r="AF104" s="384" t="s">
        <v>89</v>
      </c>
      <c r="AG104" s="384" t="s">
        <v>101</v>
      </c>
      <c r="AH104" s="384" t="s">
        <v>75</v>
      </c>
    </row>
    <row r="105" spans="1:34" ht="15">
      <c r="A105" s="384" t="s">
        <v>62</v>
      </c>
      <c r="B105" s="384" t="s">
        <v>88</v>
      </c>
      <c r="C105" s="384" t="s">
        <v>96</v>
      </c>
      <c r="D105" s="384" t="s">
        <v>105</v>
      </c>
      <c r="E105" s="384" t="s">
        <v>66</v>
      </c>
      <c r="F105" s="384">
        <v>2015</v>
      </c>
      <c r="G105" s="384" t="s">
        <v>67</v>
      </c>
      <c r="H105" s="384" t="s">
        <v>106</v>
      </c>
      <c r="I105" s="384" t="s">
        <v>416</v>
      </c>
      <c r="J105" s="384" t="s">
        <v>99</v>
      </c>
      <c r="K105" s="384" t="s">
        <v>104</v>
      </c>
      <c r="L105" s="384">
        <v>0</v>
      </c>
      <c r="M105" s="384">
        <v>0</v>
      </c>
      <c r="N105" s="384">
        <v>0</v>
      </c>
      <c r="O105" s="384">
        <v>0</v>
      </c>
      <c r="P105" s="384">
        <v>0</v>
      </c>
      <c r="Q105" s="384" t="s">
        <v>71</v>
      </c>
      <c r="R105" s="384">
        <v>0</v>
      </c>
      <c r="S105" s="384">
        <v>0</v>
      </c>
      <c r="T105" s="384">
        <v>0</v>
      </c>
      <c r="U105" s="384">
        <v>0</v>
      </c>
      <c r="V105" s="384">
        <v>0</v>
      </c>
      <c r="W105" s="384">
        <v>0</v>
      </c>
      <c r="X105" s="384">
        <v>0</v>
      </c>
      <c r="Y105" s="384">
        <v>0</v>
      </c>
      <c r="Z105" s="384">
        <v>0</v>
      </c>
      <c r="AA105" s="384">
        <v>0</v>
      </c>
      <c r="AB105" s="384">
        <v>0</v>
      </c>
      <c r="AC105" s="384">
        <v>0</v>
      </c>
      <c r="AD105" s="384">
        <v>0</v>
      </c>
      <c r="AE105" s="384" t="s">
        <v>72</v>
      </c>
      <c r="AF105" s="384" t="s">
        <v>89</v>
      </c>
      <c r="AG105" s="384" t="s">
        <v>101</v>
      </c>
      <c r="AH105" s="384" t="s">
        <v>75</v>
      </c>
    </row>
    <row r="106" spans="1:34" ht="15">
      <c r="A106" s="384" t="s">
        <v>62</v>
      </c>
      <c r="B106" s="384" t="s">
        <v>88</v>
      </c>
      <c r="C106" s="384" t="s">
        <v>96</v>
      </c>
      <c r="D106" s="384" t="s">
        <v>107</v>
      </c>
      <c r="E106" s="384" t="s">
        <v>66</v>
      </c>
      <c r="F106" s="384">
        <v>2015</v>
      </c>
      <c r="G106" s="384" t="s">
        <v>67</v>
      </c>
      <c r="H106" s="384" t="s">
        <v>108</v>
      </c>
      <c r="I106" s="384" t="s">
        <v>416</v>
      </c>
      <c r="J106" s="384" t="s">
        <v>99</v>
      </c>
      <c r="K106" s="384" t="s">
        <v>104</v>
      </c>
      <c r="L106" s="384">
        <v>0</v>
      </c>
      <c r="M106" s="384">
        <v>0</v>
      </c>
      <c r="N106" s="384">
        <v>0</v>
      </c>
      <c r="O106" s="384">
        <v>0</v>
      </c>
      <c r="P106" s="384">
        <v>0</v>
      </c>
      <c r="Q106" s="384" t="s">
        <v>71</v>
      </c>
      <c r="R106" s="384">
        <v>0</v>
      </c>
      <c r="S106" s="384">
        <v>0</v>
      </c>
      <c r="T106" s="384">
        <v>0</v>
      </c>
      <c r="U106" s="384">
        <v>0</v>
      </c>
      <c r="V106" s="384">
        <v>0</v>
      </c>
      <c r="W106" s="384">
        <v>0</v>
      </c>
      <c r="X106" s="384">
        <v>0</v>
      </c>
      <c r="Y106" s="384">
        <v>0</v>
      </c>
      <c r="Z106" s="384">
        <v>0</v>
      </c>
      <c r="AA106" s="384">
        <v>0</v>
      </c>
      <c r="AB106" s="384">
        <v>0</v>
      </c>
      <c r="AC106" s="384">
        <v>0</v>
      </c>
      <c r="AD106" s="384">
        <v>0</v>
      </c>
      <c r="AE106" s="384" t="s">
        <v>72</v>
      </c>
      <c r="AF106" s="384" t="s">
        <v>89</v>
      </c>
      <c r="AG106" s="384" t="s">
        <v>101</v>
      </c>
      <c r="AH106" s="384" t="s">
        <v>75</v>
      </c>
    </row>
    <row r="107" spans="1:34" ht="15">
      <c r="A107" s="384" t="s">
        <v>62</v>
      </c>
      <c r="B107" s="384" t="s">
        <v>88</v>
      </c>
      <c r="C107" s="384" t="s">
        <v>96</v>
      </c>
      <c r="D107" s="384" t="s">
        <v>132</v>
      </c>
      <c r="E107" s="384" t="s">
        <v>66</v>
      </c>
      <c r="F107" s="384">
        <v>2015</v>
      </c>
      <c r="G107" s="384" t="s">
        <v>67</v>
      </c>
      <c r="H107" s="384" t="s">
        <v>133</v>
      </c>
      <c r="I107" s="384" t="s">
        <v>416</v>
      </c>
      <c r="J107" s="384" t="s">
        <v>111</v>
      </c>
      <c r="K107" s="384"/>
      <c r="L107" s="384">
        <v>0</v>
      </c>
      <c r="M107" s="384">
        <v>0</v>
      </c>
      <c r="N107" s="384">
        <v>0</v>
      </c>
      <c r="O107" s="384">
        <v>0</v>
      </c>
      <c r="P107" s="384">
        <v>0</v>
      </c>
      <c r="Q107" s="384" t="s">
        <v>71</v>
      </c>
      <c r="R107" s="384">
        <v>0</v>
      </c>
      <c r="S107" s="384">
        <v>0</v>
      </c>
      <c r="T107" s="384">
        <v>0</v>
      </c>
      <c r="U107" s="384">
        <v>0</v>
      </c>
      <c r="V107" s="384">
        <v>0</v>
      </c>
      <c r="W107" s="384">
        <v>0</v>
      </c>
      <c r="X107" s="384">
        <v>0</v>
      </c>
      <c r="Y107" s="384">
        <v>0</v>
      </c>
      <c r="Z107" s="384">
        <v>0</v>
      </c>
      <c r="AA107" s="384">
        <v>0</v>
      </c>
      <c r="AB107" s="384">
        <v>0</v>
      </c>
      <c r="AC107" s="384">
        <v>0</v>
      </c>
      <c r="AD107" s="384">
        <v>0</v>
      </c>
      <c r="AE107" s="384" t="s">
        <v>72</v>
      </c>
      <c r="AF107" s="384" t="s">
        <v>89</v>
      </c>
      <c r="AG107" s="384" t="s">
        <v>101</v>
      </c>
      <c r="AH107" s="384" t="s">
        <v>75</v>
      </c>
    </row>
    <row r="108" spans="1:34" ht="15">
      <c r="A108" s="384" t="s">
        <v>62</v>
      </c>
      <c r="B108" s="384" t="s">
        <v>88</v>
      </c>
      <c r="C108" s="384" t="s">
        <v>96</v>
      </c>
      <c r="D108" s="384" t="s">
        <v>121</v>
      </c>
      <c r="E108" s="384" t="s">
        <v>66</v>
      </c>
      <c r="F108" s="384">
        <v>2015</v>
      </c>
      <c r="G108" s="384" t="s">
        <v>67</v>
      </c>
      <c r="H108" s="384" t="s">
        <v>122</v>
      </c>
      <c r="I108" s="384" t="s">
        <v>416</v>
      </c>
      <c r="J108" s="384" t="s">
        <v>116</v>
      </c>
      <c r="K108" s="384"/>
      <c r="L108" s="384">
        <v>0</v>
      </c>
      <c r="M108" s="384">
        <v>0</v>
      </c>
      <c r="N108" s="384">
        <v>0</v>
      </c>
      <c r="O108" s="384">
        <v>0</v>
      </c>
      <c r="P108" s="384">
        <v>0</v>
      </c>
      <c r="Q108" s="384" t="s">
        <v>71</v>
      </c>
      <c r="R108" s="384">
        <v>0</v>
      </c>
      <c r="S108" s="384">
        <v>0</v>
      </c>
      <c r="T108" s="384">
        <v>0</v>
      </c>
      <c r="U108" s="384">
        <v>0</v>
      </c>
      <c r="V108" s="384">
        <v>0</v>
      </c>
      <c r="W108" s="384">
        <v>0</v>
      </c>
      <c r="X108" s="384">
        <v>0</v>
      </c>
      <c r="Y108" s="384">
        <v>0</v>
      </c>
      <c r="Z108" s="384">
        <v>0</v>
      </c>
      <c r="AA108" s="384">
        <v>0</v>
      </c>
      <c r="AB108" s="384">
        <v>0</v>
      </c>
      <c r="AC108" s="384">
        <v>0</v>
      </c>
      <c r="AD108" s="384">
        <v>0</v>
      </c>
      <c r="AE108" s="384" t="s">
        <v>72</v>
      </c>
      <c r="AF108" s="384" t="s">
        <v>89</v>
      </c>
      <c r="AG108" s="384" t="s">
        <v>101</v>
      </c>
      <c r="AH108" s="384" t="s">
        <v>75</v>
      </c>
    </row>
    <row r="109" spans="1:34" ht="15">
      <c r="A109" s="384" t="s">
        <v>62</v>
      </c>
      <c r="B109" s="384" t="s">
        <v>88</v>
      </c>
      <c r="C109" s="384" t="s">
        <v>96</v>
      </c>
      <c r="D109" s="384" t="s">
        <v>136</v>
      </c>
      <c r="E109" s="384" t="s">
        <v>66</v>
      </c>
      <c r="F109" s="384">
        <v>2015</v>
      </c>
      <c r="G109" s="384" t="s">
        <v>67</v>
      </c>
      <c r="H109" s="384" t="s">
        <v>137</v>
      </c>
      <c r="I109" s="384" t="s">
        <v>416</v>
      </c>
      <c r="J109" s="384" t="s">
        <v>116</v>
      </c>
      <c r="K109" s="384"/>
      <c r="L109" s="384">
        <v>0</v>
      </c>
      <c r="M109" s="384">
        <v>0</v>
      </c>
      <c r="N109" s="384">
        <v>0</v>
      </c>
      <c r="O109" s="384">
        <v>0</v>
      </c>
      <c r="P109" s="384">
        <v>0</v>
      </c>
      <c r="Q109" s="384" t="s">
        <v>71</v>
      </c>
      <c r="R109" s="384">
        <v>0</v>
      </c>
      <c r="S109" s="384">
        <v>0</v>
      </c>
      <c r="T109" s="384">
        <v>0</v>
      </c>
      <c r="U109" s="384">
        <v>0</v>
      </c>
      <c r="V109" s="384">
        <v>0</v>
      </c>
      <c r="W109" s="384">
        <v>0</v>
      </c>
      <c r="X109" s="384">
        <v>0</v>
      </c>
      <c r="Y109" s="384">
        <v>0</v>
      </c>
      <c r="Z109" s="384">
        <v>0</v>
      </c>
      <c r="AA109" s="384">
        <v>0</v>
      </c>
      <c r="AB109" s="384">
        <v>0</v>
      </c>
      <c r="AC109" s="384">
        <v>0</v>
      </c>
      <c r="AD109" s="384">
        <v>0</v>
      </c>
      <c r="AE109" s="384" t="s">
        <v>72</v>
      </c>
      <c r="AF109" s="384" t="s">
        <v>89</v>
      </c>
      <c r="AG109" s="384" t="s">
        <v>101</v>
      </c>
      <c r="AH109" s="384" t="s">
        <v>75</v>
      </c>
    </row>
    <row r="110" spans="1:34" ht="15">
      <c r="A110" s="384" t="s">
        <v>62</v>
      </c>
      <c r="B110" s="384" t="s">
        <v>88</v>
      </c>
      <c r="C110" s="384" t="s">
        <v>96</v>
      </c>
      <c r="D110" s="384" t="s">
        <v>141</v>
      </c>
      <c r="E110" s="384" t="s">
        <v>142</v>
      </c>
      <c r="F110" s="384">
        <v>2015</v>
      </c>
      <c r="G110" s="384" t="s">
        <v>67</v>
      </c>
      <c r="H110" s="384" t="s">
        <v>143</v>
      </c>
      <c r="I110" s="384" t="s">
        <v>416</v>
      </c>
      <c r="J110" s="384" t="s">
        <v>144</v>
      </c>
      <c r="K110" s="384"/>
      <c r="L110" s="384">
        <v>0</v>
      </c>
      <c r="M110" s="384">
        <v>0</v>
      </c>
      <c r="N110" s="384">
        <v>0</v>
      </c>
      <c r="O110" s="384">
        <v>0</v>
      </c>
      <c r="P110" s="384">
        <v>0</v>
      </c>
      <c r="Q110" s="384" t="s">
        <v>71</v>
      </c>
      <c r="R110" s="384">
        <v>0</v>
      </c>
      <c r="S110" s="384">
        <v>0</v>
      </c>
      <c r="T110" s="384">
        <v>0</v>
      </c>
      <c r="U110" s="384">
        <v>0</v>
      </c>
      <c r="V110" s="384">
        <v>0</v>
      </c>
      <c r="W110" s="384">
        <v>0</v>
      </c>
      <c r="X110" s="384">
        <v>0</v>
      </c>
      <c r="Y110" s="384">
        <v>0</v>
      </c>
      <c r="Z110" s="384">
        <v>0</v>
      </c>
      <c r="AA110" s="384">
        <v>0</v>
      </c>
      <c r="AB110" s="384">
        <v>0</v>
      </c>
      <c r="AC110" s="384">
        <v>0</v>
      </c>
      <c r="AD110" s="384">
        <v>0</v>
      </c>
      <c r="AE110" s="384" t="s">
        <v>72</v>
      </c>
      <c r="AF110" s="384" t="s">
        <v>89</v>
      </c>
      <c r="AG110" s="384" t="s">
        <v>101</v>
      </c>
      <c r="AH110" s="384" t="s">
        <v>145</v>
      </c>
    </row>
    <row r="111" spans="1:34" ht="15">
      <c r="A111" s="384" t="s">
        <v>62</v>
      </c>
      <c r="B111" s="384" t="s">
        <v>88</v>
      </c>
      <c r="C111" s="384" t="s">
        <v>410</v>
      </c>
      <c r="D111" s="384" t="s">
        <v>141</v>
      </c>
      <c r="E111" s="384" t="s">
        <v>142</v>
      </c>
      <c r="F111" s="384">
        <v>2015</v>
      </c>
      <c r="G111" s="384" t="s">
        <v>67</v>
      </c>
      <c r="H111" s="384" t="s">
        <v>143</v>
      </c>
      <c r="I111" s="384" t="s">
        <v>416</v>
      </c>
      <c r="J111" s="384" t="s">
        <v>144</v>
      </c>
      <c r="K111" s="384"/>
      <c r="L111" s="384">
        <v>0</v>
      </c>
      <c r="M111" s="384">
        <v>0</v>
      </c>
      <c r="N111" s="384">
        <v>0</v>
      </c>
      <c r="O111" s="384">
        <v>0</v>
      </c>
      <c r="P111" s="384">
        <v>0</v>
      </c>
      <c r="Q111" s="384" t="s">
        <v>71</v>
      </c>
      <c r="R111" s="384">
        <v>0</v>
      </c>
      <c r="S111" s="384">
        <v>0</v>
      </c>
      <c r="T111" s="384">
        <v>0</v>
      </c>
      <c r="U111" s="384">
        <v>0</v>
      </c>
      <c r="V111" s="384">
        <v>0</v>
      </c>
      <c r="W111" s="384">
        <v>0</v>
      </c>
      <c r="X111" s="384">
        <v>0</v>
      </c>
      <c r="Y111" s="384">
        <v>0</v>
      </c>
      <c r="Z111" s="384">
        <v>0</v>
      </c>
      <c r="AA111" s="384">
        <v>0</v>
      </c>
      <c r="AB111" s="384">
        <v>0</v>
      </c>
      <c r="AC111" s="384">
        <v>0</v>
      </c>
      <c r="AD111" s="384">
        <v>0</v>
      </c>
      <c r="AE111" s="384" t="s">
        <v>72</v>
      </c>
      <c r="AF111" s="384" t="s">
        <v>89</v>
      </c>
      <c r="AG111" s="384" t="s">
        <v>411</v>
      </c>
      <c r="AH111" s="384" t="s">
        <v>145</v>
      </c>
    </row>
    <row r="112" spans="1:34" ht="15">
      <c r="A112" s="384" t="s">
        <v>62</v>
      </c>
      <c r="B112" s="384" t="s">
        <v>63</v>
      </c>
      <c r="C112" s="384" t="s">
        <v>332</v>
      </c>
      <c r="D112" s="384" t="s">
        <v>352</v>
      </c>
      <c r="E112" s="384" t="s">
        <v>151</v>
      </c>
      <c r="F112" s="384">
        <v>2015</v>
      </c>
      <c r="G112" s="384" t="s">
        <v>334</v>
      </c>
      <c r="H112" s="384" t="s">
        <v>353</v>
      </c>
      <c r="I112" s="384" t="s">
        <v>336</v>
      </c>
      <c r="J112" s="384" t="s">
        <v>349</v>
      </c>
      <c r="K112" s="384"/>
      <c r="L112" s="384">
        <v>0</v>
      </c>
      <c r="M112" s="384">
        <v>0</v>
      </c>
      <c r="N112" s="384">
        <v>0</v>
      </c>
      <c r="O112" s="384">
        <v>0</v>
      </c>
      <c r="P112" s="384">
        <v>0</v>
      </c>
      <c r="Q112" s="384" t="s">
        <v>71</v>
      </c>
      <c r="R112" s="384">
        <v>0</v>
      </c>
      <c r="S112" s="384">
        <v>0</v>
      </c>
      <c r="T112" s="384">
        <v>0</v>
      </c>
      <c r="U112" s="384">
        <v>0</v>
      </c>
      <c r="V112" s="384">
        <v>0</v>
      </c>
      <c r="W112" s="384">
        <v>0</v>
      </c>
      <c r="X112" s="384">
        <v>0</v>
      </c>
      <c r="Y112" s="384">
        <v>0</v>
      </c>
      <c r="Z112" s="384">
        <v>0</v>
      </c>
      <c r="AA112" s="384">
        <v>0</v>
      </c>
      <c r="AB112" s="384">
        <v>0</v>
      </c>
      <c r="AC112" s="384">
        <v>0</v>
      </c>
      <c r="AD112" s="384">
        <v>0</v>
      </c>
      <c r="AE112" s="384" t="s">
        <v>72</v>
      </c>
      <c r="AF112" s="384" t="s">
        <v>73</v>
      </c>
      <c r="AG112" s="384" t="s">
        <v>338</v>
      </c>
      <c r="AH112" s="384" t="s">
        <v>158</v>
      </c>
    </row>
    <row r="113" spans="1:34" ht="15">
      <c r="A113" s="384" t="s">
        <v>62</v>
      </c>
      <c r="B113" s="384" t="s">
        <v>63</v>
      </c>
      <c r="C113" s="384" t="s">
        <v>332</v>
      </c>
      <c r="D113" s="384" t="s">
        <v>432</v>
      </c>
      <c r="E113" s="384" t="s">
        <v>151</v>
      </c>
      <c r="F113" s="384">
        <v>2015</v>
      </c>
      <c r="G113" s="384" t="s">
        <v>334</v>
      </c>
      <c r="H113" s="384" t="s">
        <v>433</v>
      </c>
      <c r="I113" s="384" t="s">
        <v>336</v>
      </c>
      <c r="J113" s="384" t="s">
        <v>349</v>
      </c>
      <c r="K113" s="384"/>
      <c r="L113" s="384">
        <v>0</v>
      </c>
      <c r="M113" s="384">
        <v>0</v>
      </c>
      <c r="N113" s="384">
        <v>-15792.800000000001</v>
      </c>
      <c r="O113" s="384">
        <v>0</v>
      </c>
      <c r="P113" s="384">
        <v>15792.800000000001</v>
      </c>
      <c r="Q113" s="384" t="s">
        <v>71</v>
      </c>
      <c r="R113" s="384">
        <v>-15792.800000000001</v>
      </c>
      <c r="S113" s="384">
        <v>0</v>
      </c>
      <c r="T113" s="384">
        <v>0</v>
      </c>
      <c r="U113" s="384">
        <v>0</v>
      </c>
      <c r="V113" s="384">
        <v>0</v>
      </c>
      <c r="W113" s="384">
        <v>0</v>
      </c>
      <c r="X113" s="384">
        <v>0</v>
      </c>
      <c r="Y113" s="384">
        <v>0</v>
      </c>
      <c r="Z113" s="384">
        <v>0</v>
      </c>
      <c r="AA113" s="384">
        <v>0</v>
      </c>
      <c r="AB113" s="384">
        <v>0</v>
      </c>
      <c r="AC113" s="384">
        <v>0</v>
      </c>
      <c r="AD113" s="384">
        <v>0</v>
      </c>
      <c r="AE113" s="384" t="s">
        <v>72</v>
      </c>
      <c r="AF113" s="384" t="s">
        <v>73</v>
      </c>
      <c r="AG113" s="384" t="s">
        <v>338</v>
      </c>
      <c r="AH113" s="384" t="s">
        <v>158</v>
      </c>
    </row>
    <row r="114" spans="1:34" ht="15">
      <c r="A114" s="384" t="s">
        <v>62</v>
      </c>
      <c r="B114" s="384" t="s">
        <v>63</v>
      </c>
      <c r="C114" s="384" t="s">
        <v>332</v>
      </c>
      <c r="D114" s="384" t="s">
        <v>419</v>
      </c>
      <c r="E114" s="384" t="s">
        <v>151</v>
      </c>
      <c r="F114" s="384">
        <v>2015</v>
      </c>
      <c r="G114" s="384" t="s">
        <v>334</v>
      </c>
      <c r="H114" s="384" t="s">
        <v>420</v>
      </c>
      <c r="I114" s="384" t="s">
        <v>364</v>
      </c>
      <c r="J114" s="384" t="s">
        <v>421</v>
      </c>
      <c r="K114" s="384"/>
      <c r="L114" s="384">
        <v>0</v>
      </c>
      <c r="M114" s="384">
        <v>0</v>
      </c>
      <c r="N114" s="384">
        <v>0</v>
      </c>
      <c r="O114" s="384">
        <v>0</v>
      </c>
      <c r="P114" s="384">
        <v>0</v>
      </c>
      <c r="Q114" s="384" t="s">
        <v>71</v>
      </c>
      <c r="R114" s="384">
        <v>0</v>
      </c>
      <c r="S114" s="384">
        <v>0</v>
      </c>
      <c r="T114" s="384">
        <v>0</v>
      </c>
      <c r="U114" s="384">
        <v>0</v>
      </c>
      <c r="V114" s="384">
        <v>0</v>
      </c>
      <c r="W114" s="384">
        <v>0</v>
      </c>
      <c r="X114" s="384">
        <v>0</v>
      </c>
      <c r="Y114" s="384">
        <v>0</v>
      </c>
      <c r="Z114" s="384">
        <v>0</v>
      </c>
      <c r="AA114" s="384">
        <v>0</v>
      </c>
      <c r="AB114" s="384">
        <v>0</v>
      </c>
      <c r="AC114" s="384">
        <v>0</v>
      </c>
      <c r="AD114" s="384">
        <v>0</v>
      </c>
      <c r="AE114" s="384" t="s">
        <v>72</v>
      </c>
      <c r="AF114" s="384" t="s">
        <v>73</v>
      </c>
      <c r="AG114" s="384" t="s">
        <v>338</v>
      </c>
      <c r="AH114" s="384" t="s">
        <v>158</v>
      </c>
    </row>
    <row r="115" spans="1:34" ht="15">
      <c r="A115" s="384" t="s">
        <v>62</v>
      </c>
      <c r="B115" s="384" t="s">
        <v>63</v>
      </c>
      <c r="C115" s="384" t="s">
        <v>64</v>
      </c>
      <c r="D115" s="384" t="s">
        <v>65</v>
      </c>
      <c r="E115" s="384" t="s">
        <v>66</v>
      </c>
      <c r="F115" s="384">
        <v>2015</v>
      </c>
      <c r="G115" s="384" t="s">
        <v>67</v>
      </c>
      <c r="H115" s="384" t="s">
        <v>68</v>
      </c>
      <c r="I115" s="384" t="s">
        <v>416</v>
      </c>
      <c r="J115" s="384" t="s">
        <v>70</v>
      </c>
      <c r="K115" s="384"/>
      <c r="L115" s="384">
        <v>0</v>
      </c>
      <c r="M115" s="384">
        <v>0</v>
      </c>
      <c r="N115" s="384">
        <v>0</v>
      </c>
      <c r="O115" s="384">
        <v>0</v>
      </c>
      <c r="P115" s="384">
        <v>0</v>
      </c>
      <c r="Q115" s="384" t="s">
        <v>71</v>
      </c>
      <c r="R115" s="384">
        <v>0</v>
      </c>
      <c r="S115" s="384">
        <v>0</v>
      </c>
      <c r="T115" s="384">
        <v>0</v>
      </c>
      <c r="U115" s="384">
        <v>0</v>
      </c>
      <c r="V115" s="384">
        <v>0</v>
      </c>
      <c r="W115" s="384">
        <v>0</v>
      </c>
      <c r="X115" s="384">
        <v>0</v>
      </c>
      <c r="Y115" s="384">
        <v>0</v>
      </c>
      <c r="Z115" s="384">
        <v>0</v>
      </c>
      <c r="AA115" s="384">
        <v>0</v>
      </c>
      <c r="AB115" s="384">
        <v>0</v>
      </c>
      <c r="AC115" s="384">
        <v>0</v>
      </c>
      <c r="AD115" s="384">
        <v>0</v>
      </c>
      <c r="AE115" s="384" t="s">
        <v>72</v>
      </c>
      <c r="AF115" s="384" t="s">
        <v>73</v>
      </c>
      <c r="AG115" s="384" t="s">
        <v>74</v>
      </c>
      <c r="AH115" s="384" t="s">
        <v>75</v>
      </c>
    </row>
    <row r="116" spans="1:34" ht="15">
      <c r="A116" s="384" t="s">
        <v>62</v>
      </c>
      <c r="B116" s="384" t="s">
        <v>63</v>
      </c>
      <c r="C116" s="384" t="s">
        <v>64</v>
      </c>
      <c r="D116" s="384" t="s">
        <v>76</v>
      </c>
      <c r="E116" s="384" t="s">
        <v>66</v>
      </c>
      <c r="F116" s="384">
        <v>2015</v>
      </c>
      <c r="G116" s="384" t="s">
        <v>67</v>
      </c>
      <c r="H116" s="384" t="s">
        <v>77</v>
      </c>
      <c r="I116" s="384" t="s">
        <v>416</v>
      </c>
      <c r="J116" s="384" t="s">
        <v>70</v>
      </c>
      <c r="K116" s="384"/>
      <c r="L116" s="384">
        <v>0</v>
      </c>
      <c r="M116" s="384">
        <v>0</v>
      </c>
      <c r="N116" s="384">
        <v>0</v>
      </c>
      <c r="O116" s="384">
        <v>0</v>
      </c>
      <c r="P116" s="384">
        <v>0</v>
      </c>
      <c r="Q116" s="384" t="s">
        <v>71</v>
      </c>
      <c r="R116" s="384">
        <v>0</v>
      </c>
      <c r="S116" s="384">
        <v>0</v>
      </c>
      <c r="T116" s="384">
        <v>0</v>
      </c>
      <c r="U116" s="384">
        <v>0</v>
      </c>
      <c r="V116" s="384">
        <v>0</v>
      </c>
      <c r="W116" s="384">
        <v>0</v>
      </c>
      <c r="X116" s="384">
        <v>0</v>
      </c>
      <c r="Y116" s="384">
        <v>0</v>
      </c>
      <c r="Z116" s="384">
        <v>0</v>
      </c>
      <c r="AA116" s="384">
        <v>0</v>
      </c>
      <c r="AB116" s="384">
        <v>0</v>
      </c>
      <c r="AC116" s="384">
        <v>0</v>
      </c>
      <c r="AD116" s="384">
        <v>0</v>
      </c>
      <c r="AE116" s="384" t="s">
        <v>72</v>
      </c>
      <c r="AF116" s="384" t="s">
        <v>73</v>
      </c>
      <c r="AG116" s="384" t="s">
        <v>74</v>
      </c>
      <c r="AH116" s="384" t="s">
        <v>75</v>
      </c>
    </row>
    <row r="117" spans="1:34" ht="15">
      <c r="A117" s="384" t="s">
        <v>62</v>
      </c>
      <c r="B117" s="384" t="s">
        <v>63</v>
      </c>
      <c r="C117" s="384" t="s">
        <v>78</v>
      </c>
      <c r="D117" s="384" t="s">
        <v>79</v>
      </c>
      <c r="E117" s="384" t="s">
        <v>66</v>
      </c>
      <c r="F117" s="384">
        <v>2015</v>
      </c>
      <c r="G117" s="384" t="s">
        <v>67</v>
      </c>
      <c r="H117" s="384" t="s">
        <v>80</v>
      </c>
      <c r="I117" s="384" t="s">
        <v>416</v>
      </c>
      <c r="J117" s="384" t="s">
        <v>70</v>
      </c>
      <c r="K117" s="384"/>
      <c r="L117" s="384">
        <v>0</v>
      </c>
      <c r="M117" s="384">
        <v>0</v>
      </c>
      <c r="N117" s="384">
        <v>0</v>
      </c>
      <c r="O117" s="384">
        <v>0</v>
      </c>
      <c r="P117" s="384">
        <v>0</v>
      </c>
      <c r="Q117" s="384" t="s">
        <v>71</v>
      </c>
      <c r="R117" s="384">
        <v>0</v>
      </c>
      <c r="S117" s="384">
        <v>0</v>
      </c>
      <c r="T117" s="384">
        <v>0</v>
      </c>
      <c r="U117" s="384">
        <v>0</v>
      </c>
      <c r="V117" s="384">
        <v>0</v>
      </c>
      <c r="W117" s="384">
        <v>0</v>
      </c>
      <c r="X117" s="384">
        <v>0</v>
      </c>
      <c r="Y117" s="384">
        <v>0</v>
      </c>
      <c r="Z117" s="384">
        <v>0</v>
      </c>
      <c r="AA117" s="384">
        <v>0</v>
      </c>
      <c r="AB117" s="384">
        <v>0</v>
      </c>
      <c r="AC117" s="384">
        <v>0</v>
      </c>
      <c r="AD117" s="384">
        <v>0</v>
      </c>
      <c r="AE117" s="384" t="s">
        <v>72</v>
      </c>
      <c r="AF117" s="384" t="s">
        <v>73</v>
      </c>
      <c r="AG117" s="384" t="s">
        <v>81</v>
      </c>
      <c r="AH117" s="384" t="s">
        <v>75</v>
      </c>
    </row>
    <row r="118" spans="1:34" ht="15">
      <c r="A118" s="384" t="s">
        <v>62</v>
      </c>
      <c r="B118" s="384" t="s">
        <v>63</v>
      </c>
      <c r="C118" s="384" t="s">
        <v>96</v>
      </c>
      <c r="D118" s="384" t="s">
        <v>150</v>
      </c>
      <c r="E118" s="384" t="s">
        <v>151</v>
      </c>
      <c r="F118" s="384">
        <v>2015</v>
      </c>
      <c r="G118" s="384" t="s">
        <v>152</v>
      </c>
      <c r="H118" s="384" t="s">
        <v>153</v>
      </c>
      <c r="I118" s="384" t="s">
        <v>154</v>
      </c>
      <c r="J118" s="384" t="s">
        <v>155</v>
      </c>
      <c r="K118" s="384"/>
      <c r="L118" s="384">
        <v>0</v>
      </c>
      <c r="M118" s="384">
        <v>0</v>
      </c>
      <c r="N118" s="384">
        <v>-39688.11</v>
      </c>
      <c r="O118" s="384">
        <v>0</v>
      </c>
      <c r="P118" s="384">
        <v>39688.11</v>
      </c>
      <c r="Q118" s="384" t="s">
        <v>71</v>
      </c>
      <c r="R118" s="384">
        <v>5141.29</v>
      </c>
      <c r="S118" s="384">
        <v>-15794</v>
      </c>
      <c r="T118" s="384">
        <v>-12095</v>
      </c>
      <c r="U118" s="384">
        <v>-16940.4</v>
      </c>
      <c r="V118" s="384">
        <v>0</v>
      </c>
      <c r="W118" s="384">
        <v>0</v>
      </c>
      <c r="X118" s="384">
        <v>0</v>
      </c>
      <c r="Y118" s="384">
        <v>0</v>
      </c>
      <c r="Z118" s="384">
        <v>0</v>
      </c>
      <c r="AA118" s="384">
        <v>0</v>
      </c>
      <c r="AB118" s="384">
        <v>0</v>
      </c>
      <c r="AC118" s="384">
        <v>0</v>
      </c>
      <c r="AD118" s="384">
        <v>0</v>
      </c>
      <c r="AE118" s="384" t="s">
        <v>72</v>
      </c>
      <c r="AF118" s="384" t="s">
        <v>73</v>
      </c>
      <c r="AG118" s="384" t="s">
        <v>101</v>
      </c>
      <c r="AH118" s="384" t="s">
        <v>158</v>
      </c>
    </row>
    <row r="119" spans="1:34" ht="15">
      <c r="A119" s="384" t="s">
        <v>62</v>
      </c>
      <c r="B119" s="384" t="s">
        <v>63</v>
      </c>
      <c r="C119" s="384" t="s">
        <v>96</v>
      </c>
      <c r="D119" s="384" t="s">
        <v>188</v>
      </c>
      <c r="E119" s="384" t="s">
        <v>151</v>
      </c>
      <c r="F119" s="384">
        <v>2015</v>
      </c>
      <c r="G119" s="384" t="s">
        <v>152</v>
      </c>
      <c r="H119" s="384" t="s">
        <v>189</v>
      </c>
      <c r="I119" s="384" t="s">
        <v>154</v>
      </c>
      <c r="J119" s="384" t="s">
        <v>155</v>
      </c>
      <c r="K119" s="384"/>
      <c r="L119" s="384">
        <v>0</v>
      </c>
      <c r="M119" s="384">
        <v>0</v>
      </c>
      <c r="N119" s="384">
        <v>0</v>
      </c>
      <c r="O119" s="384">
        <v>0</v>
      </c>
      <c r="P119" s="384">
        <v>0</v>
      </c>
      <c r="Q119" s="384" t="s">
        <v>71</v>
      </c>
      <c r="R119" s="384">
        <v>0</v>
      </c>
      <c r="S119" s="384">
        <v>0</v>
      </c>
      <c r="T119" s="384">
        <v>0</v>
      </c>
      <c r="U119" s="384">
        <v>0</v>
      </c>
      <c r="V119" s="384">
        <v>0</v>
      </c>
      <c r="W119" s="384">
        <v>0</v>
      </c>
      <c r="X119" s="384">
        <v>0</v>
      </c>
      <c r="Y119" s="384">
        <v>0</v>
      </c>
      <c r="Z119" s="384">
        <v>0</v>
      </c>
      <c r="AA119" s="384">
        <v>0</v>
      </c>
      <c r="AB119" s="384">
        <v>0</v>
      </c>
      <c r="AC119" s="384">
        <v>0</v>
      </c>
      <c r="AD119" s="384">
        <v>0</v>
      </c>
      <c r="AE119" s="384" t="s">
        <v>72</v>
      </c>
      <c r="AF119" s="384" t="s">
        <v>73</v>
      </c>
      <c r="AG119" s="384" t="s">
        <v>101</v>
      </c>
      <c r="AH119" s="384" t="s">
        <v>158</v>
      </c>
    </row>
    <row r="120" spans="1:34" ht="15">
      <c r="A120" s="384" t="s">
        <v>62</v>
      </c>
      <c r="B120" s="384" t="s">
        <v>63</v>
      </c>
      <c r="C120" s="384" t="s">
        <v>96</v>
      </c>
      <c r="D120" s="384" t="s">
        <v>65</v>
      </c>
      <c r="E120" s="384" t="s">
        <v>142</v>
      </c>
      <c r="F120" s="384">
        <v>2015</v>
      </c>
      <c r="G120" s="384" t="s">
        <v>67</v>
      </c>
      <c r="H120" s="384" t="s">
        <v>68</v>
      </c>
      <c r="I120" s="384" t="s">
        <v>416</v>
      </c>
      <c r="J120" s="384" t="s">
        <v>70</v>
      </c>
      <c r="K120" s="384"/>
      <c r="L120" s="384">
        <v>0</v>
      </c>
      <c r="M120" s="384">
        <v>0</v>
      </c>
      <c r="N120" s="384">
        <v>0</v>
      </c>
      <c r="O120" s="384">
        <v>0</v>
      </c>
      <c r="P120" s="384">
        <v>0</v>
      </c>
      <c r="Q120" s="384" t="s">
        <v>71</v>
      </c>
      <c r="R120" s="384">
        <v>0</v>
      </c>
      <c r="S120" s="384">
        <v>0</v>
      </c>
      <c r="T120" s="384">
        <v>0</v>
      </c>
      <c r="U120" s="384">
        <v>0</v>
      </c>
      <c r="V120" s="384">
        <v>0</v>
      </c>
      <c r="W120" s="384">
        <v>0</v>
      </c>
      <c r="X120" s="384">
        <v>0</v>
      </c>
      <c r="Y120" s="384">
        <v>0</v>
      </c>
      <c r="Z120" s="384">
        <v>0</v>
      </c>
      <c r="AA120" s="384">
        <v>0</v>
      </c>
      <c r="AB120" s="384">
        <v>0</v>
      </c>
      <c r="AC120" s="384">
        <v>0</v>
      </c>
      <c r="AD120" s="384">
        <v>0</v>
      </c>
      <c r="AE120" s="384" t="s">
        <v>72</v>
      </c>
      <c r="AF120" s="384" t="s">
        <v>73</v>
      </c>
      <c r="AG120" s="384" t="s">
        <v>101</v>
      </c>
      <c r="AH120" s="384" t="s">
        <v>145</v>
      </c>
    </row>
    <row r="121" spans="1:34" ht="15">
      <c r="A121" s="384" t="s">
        <v>62</v>
      </c>
      <c r="B121" s="384" t="s">
        <v>63</v>
      </c>
      <c r="C121" s="384" t="s">
        <v>96</v>
      </c>
      <c r="D121" s="384" t="s">
        <v>76</v>
      </c>
      <c r="E121" s="384" t="s">
        <v>142</v>
      </c>
      <c r="F121" s="384">
        <v>2015</v>
      </c>
      <c r="G121" s="384" t="s">
        <v>67</v>
      </c>
      <c r="H121" s="384" t="s">
        <v>77</v>
      </c>
      <c r="I121" s="384" t="s">
        <v>416</v>
      </c>
      <c r="J121" s="384" t="s">
        <v>70</v>
      </c>
      <c r="K121" s="384"/>
      <c r="L121" s="384">
        <v>0</v>
      </c>
      <c r="M121" s="384">
        <v>0</v>
      </c>
      <c r="N121" s="384">
        <v>0</v>
      </c>
      <c r="O121" s="384">
        <v>0</v>
      </c>
      <c r="P121" s="384">
        <v>0</v>
      </c>
      <c r="Q121" s="384" t="s">
        <v>71</v>
      </c>
      <c r="R121" s="384">
        <v>0</v>
      </c>
      <c r="S121" s="384">
        <v>0</v>
      </c>
      <c r="T121" s="384">
        <v>0</v>
      </c>
      <c r="U121" s="384">
        <v>0</v>
      </c>
      <c r="V121" s="384">
        <v>0</v>
      </c>
      <c r="W121" s="384">
        <v>0</v>
      </c>
      <c r="X121" s="384">
        <v>0</v>
      </c>
      <c r="Y121" s="384">
        <v>0</v>
      </c>
      <c r="Z121" s="384">
        <v>0</v>
      </c>
      <c r="AA121" s="384">
        <v>0</v>
      </c>
      <c r="AB121" s="384">
        <v>0</v>
      </c>
      <c r="AC121" s="384">
        <v>0</v>
      </c>
      <c r="AD121" s="384">
        <v>0</v>
      </c>
      <c r="AE121" s="384" t="s">
        <v>72</v>
      </c>
      <c r="AF121" s="384" t="s">
        <v>73</v>
      </c>
      <c r="AG121" s="384" t="s">
        <v>101</v>
      </c>
      <c r="AH121" s="384" t="s">
        <v>145</v>
      </c>
    </row>
    <row r="122" spans="1:34" ht="15">
      <c r="A122" s="384" t="s">
        <v>62</v>
      </c>
      <c r="B122" s="384" t="s">
        <v>63</v>
      </c>
      <c r="C122" s="384" t="s">
        <v>96</v>
      </c>
      <c r="D122" s="384" t="s">
        <v>79</v>
      </c>
      <c r="E122" s="384" t="s">
        <v>142</v>
      </c>
      <c r="F122" s="384">
        <v>2015</v>
      </c>
      <c r="G122" s="384" t="s">
        <v>67</v>
      </c>
      <c r="H122" s="384" t="s">
        <v>80</v>
      </c>
      <c r="I122" s="384" t="s">
        <v>416</v>
      </c>
      <c r="J122" s="384" t="s">
        <v>70</v>
      </c>
      <c r="K122" s="384"/>
      <c r="L122" s="384">
        <v>0</v>
      </c>
      <c r="M122" s="384">
        <v>0</v>
      </c>
      <c r="N122" s="384">
        <v>0</v>
      </c>
      <c r="O122" s="384">
        <v>0</v>
      </c>
      <c r="P122" s="384">
        <v>0</v>
      </c>
      <c r="Q122" s="384" t="s">
        <v>71</v>
      </c>
      <c r="R122" s="384">
        <v>0</v>
      </c>
      <c r="S122" s="384">
        <v>0</v>
      </c>
      <c r="T122" s="384">
        <v>0</v>
      </c>
      <c r="U122" s="384">
        <v>0</v>
      </c>
      <c r="V122" s="384">
        <v>0</v>
      </c>
      <c r="W122" s="384">
        <v>0</v>
      </c>
      <c r="X122" s="384">
        <v>0</v>
      </c>
      <c r="Y122" s="384">
        <v>0</v>
      </c>
      <c r="Z122" s="384">
        <v>0</v>
      </c>
      <c r="AA122" s="384">
        <v>0</v>
      </c>
      <c r="AB122" s="384">
        <v>0</v>
      </c>
      <c r="AC122" s="384">
        <v>0</v>
      </c>
      <c r="AD122" s="384">
        <v>0</v>
      </c>
      <c r="AE122" s="384" t="s">
        <v>72</v>
      </c>
      <c r="AF122" s="384" t="s">
        <v>73</v>
      </c>
      <c r="AG122" s="384" t="s">
        <v>101</v>
      </c>
      <c r="AH122" s="384" t="s">
        <v>145</v>
      </c>
    </row>
    <row r="123" spans="1:34" ht="15">
      <c r="A123" s="384" t="s">
        <v>62</v>
      </c>
      <c r="B123" s="384" t="s">
        <v>312</v>
      </c>
      <c r="C123" s="384" t="s">
        <v>332</v>
      </c>
      <c r="D123" s="384" t="s">
        <v>419</v>
      </c>
      <c r="E123" s="384" t="s">
        <v>151</v>
      </c>
      <c r="F123" s="384">
        <v>2015</v>
      </c>
      <c r="G123" s="384" t="s">
        <v>334</v>
      </c>
      <c r="H123" s="384" t="s">
        <v>420</v>
      </c>
      <c r="I123" s="384" t="s">
        <v>364</v>
      </c>
      <c r="J123" s="384" t="s">
        <v>421</v>
      </c>
      <c r="K123" s="384"/>
      <c r="L123" s="384">
        <v>0</v>
      </c>
      <c r="M123" s="384">
        <v>0</v>
      </c>
      <c r="N123" s="384">
        <v>0</v>
      </c>
      <c r="O123" s="384">
        <v>0</v>
      </c>
      <c r="P123" s="384">
        <v>0</v>
      </c>
      <c r="Q123" s="384" t="s">
        <v>71</v>
      </c>
      <c r="R123" s="384">
        <v>0</v>
      </c>
      <c r="S123" s="384">
        <v>0</v>
      </c>
      <c r="T123" s="384">
        <v>0</v>
      </c>
      <c r="U123" s="384">
        <v>0</v>
      </c>
      <c r="V123" s="384">
        <v>0</v>
      </c>
      <c r="W123" s="384">
        <v>0</v>
      </c>
      <c r="X123" s="384">
        <v>0</v>
      </c>
      <c r="Y123" s="384">
        <v>0</v>
      </c>
      <c r="Z123" s="384">
        <v>0</v>
      </c>
      <c r="AA123" s="384">
        <v>0</v>
      </c>
      <c r="AB123" s="384">
        <v>0</v>
      </c>
      <c r="AC123" s="384">
        <v>0</v>
      </c>
      <c r="AD123" s="384">
        <v>0</v>
      </c>
      <c r="AE123" s="384" t="s">
        <v>72</v>
      </c>
      <c r="AF123" s="384" t="s">
        <v>517</v>
      </c>
      <c r="AG123" s="384" t="s">
        <v>338</v>
      </c>
      <c r="AH123" s="384" t="s">
        <v>158</v>
      </c>
    </row>
    <row r="124" spans="1:34" ht="15">
      <c r="A124" s="384" t="s">
        <v>62</v>
      </c>
      <c r="B124" s="384" t="s">
        <v>312</v>
      </c>
      <c r="C124" s="384" t="s">
        <v>96</v>
      </c>
      <c r="D124" s="384" t="s">
        <v>97</v>
      </c>
      <c r="E124" s="384" t="s">
        <v>142</v>
      </c>
      <c r="F124" s="384">
        <v>2015</v>
      </c>
      <c r="G124" s="384" t="s">
        <v>67</v>
      </c>
      <c r="H124" s="384" t="s">
        <v>98</v>
      </c>
      <c r="I124" s="384" t="s">
        <v>416</v>
      </c>
      <c r="J124" s="384" t="s">
        <v>99</v>
      </c>
      <c r="K124" s="384" t="s">
        <v>100</v>
      </c>
      <c r="L124" s="384">
        <v>0</v>
      </c>
      <c r="M124" s="384">
        <v>0</v>
      </c>
      <c r="N124" s="384">
        <v>142840.52</v>
      </c>
      <c r="O124" s="384">
        <v>0</v>
      </c>
      <c r="P124" s="384">
        <v>-142840.52</v>
      </c>
      <c r="Q124" s="384" t="s">
        <v>71</v>
      </c>
      <c r="R124" s="384">
        <v>50685.35</v>
      </c>
      <c r="S124" s="384">
        <v>46077.590000000004</v>
      </c>
      <c r="T124" s="384">
        <v>46077.58</v>
      </c>
      <c r="U124" s="384">
        <v>0</v>
      </c>
      <c r="V124" s="384">
        <v>0</v>
      </c>
      <c r="W124" s="384">
        <v>0</v>
      </c>
      <c r="X124" s="384">
        <v>0</v>
      </c>
      <c r="Y124" s="384">
        <v>0</v>
      </c>
      <c r="Z124" s="384">
        <v>0</v>
      </c>
      <c r="AA124" s="384">
        <v>0</v>
      </c>
      <c r="AB124" s="384">
        <v>0</v>
      </c>
      <c r="AC124" s="384">
        <v>0</v>
      </c>
      <c r="AD124" s="384">
        <v>0</v>
      </c>
      <c r="AE124" s="384" t="s">
        <v>72</v>
      </c>
      <c r="AF124" s="384" t="s">
        <v>517</v>
      </c>
      <c r="AG124" s="384" t="s">
        <v>101</v>
      </c>
      <c r="AH124" s="384" t="s">
        <v>145</v>
      </c>
    </row>
    <row r="125" spans="1:34" ht="15">
      <c r="A125" s="384" t="s">
        <v>62</v>
      </c>
      <c r="B125" s="384" t="s">
        <v>312</v>
      </c>
      <c r="C125" s="384" t="s">
        <v>96</v>
      </c>
      <c r="D125" s="384" t="s">
        <v>541</v>
      </c>
      <c r="E125" s="384" t="s">
        <v>142</v>
      </c>
      <c r="F125" s="384">
        <v>2015</v>
      </c>
      <c r="G125" s="384" t="s">
        <v>67</v>
      </c>
      <c r="H125" s="384" t="s">
        <v>542</v>
      </c>
      <c r="I125" s="384" t="s">
        <v>416</v>
      </c>
      <c r="J125" s="384" t="s">
        <v>99</v>
      </c>
      <c r="K125" s="384" t="s">
        <v>100</v>
      </c>
      <c r="L125" s="384">
        <v>0</v>
      </c>
      <c r="M125" s="384">
        <v>0</v>
      </c>
      <c r="N125" s="384">
        <v>0</v>
      </c>
      <c r="O125" s="384">
        <v>0</v>
      </c>
      <c r="P125" s="384">
        <v>0</v>
      </c>
      <c r="Q125" s="384" t="s">
        <v>71</v>
      </c>
      <c r="R125" s="384">
        <v>0</v>
      </c>
      <c r="S125" s="384">
        <v>0</v>
      </c>
      <c r="T125" s="384">
        <v>0</v>
      </c>
      <c r="U125" s="384">
        <v>0</v>
      </c>
      <c r="V125" s="384">
        <v>0</v>
      </c>
      <c r="W125" s="384">
        <v>0</v>
      </c>
      <c r="X125" s="384">
        <v>0</v>
      </c>
      <c r="Y125" s="384">
        <v>0</v>
      </c>
      <c r="Z125" s="384">
        <v>0</v>
      </c>
      <c r="AA125" s="384">
        <v>0</v>
      </c>
      <c r="AB125" s="384">
        <v>0</v>
      </c>
      <c r="AC125" s="384">
        <v>0</v>
      </c>
      <c r="AD125" s="384">
        <v>0</v>
      </c>
      <c r="AE125" s="384" t="s">
        <v>72</v>
      </c>
      <c r="AF125" s="384" t="s">
        <v>517</v>
      </c>
      <c r="AG125" s="384" t="s">
        <v>101</v>
      </c>
      <c r="AH125" s="384" t="s">
        <v>145</v>
      </c>
    </row>
    <row r="126" spans="1:34" ht="15">
      <c r="A126" s="384" t="s">
        <v>62</v>
      </c>
      <c r="B126" s="384" t="s">
        <v>312</v>
      </c>
      <c r="C126" s="384" t="s">
        <v>96</v>
      </c>
      <c r="D126" s="384" t="s">
        <v>102</v>
      </c>
      <c r="E126" s="384" t="s">
        <v>142</v>
      </c>
      <c r="F126" s="384">
        <v>2015</v>
      </c>
      <c r="G126" s="384" t="s">
        <v>67</v>
      </c>
      <c r="H126" s="384" t="s">
        <v>103</v>
      </c>
      <c r="I126" s="384" t="s">
        <v>416</v>
      </c>
      <c r="J126" s="384" t="s">
        <v>99</v>
      </c>
      <c r="K126" s="384" t="s">
        <v>104</v>
      </c>
      <c r="L126" s="384">
        <v>0</v>
      </c>
      <c r="M126" s="384">
        <v>0</v>
      </c>
      <c r="N126" s="384">
        <v>21135</v>
      </c>
      <c r="O126" s="384">
        <v>0</v>
      </c>
      <c r="P126" s="384">
        <v>-21135</v>
      </c>
      <c r="Q126" s="384" t="s">
        <v>71</v>
      </c>
      <c r="R126" s="384">
        <v>7045</v>
      </c>
      <c r="S126" s="384">
        <v>7045</v>
      </c>
      <c r="T126" s="384">
        <v>7045</v>
      </c>
      <c r="U126" s="384">
        <v>0</v>
      </c>
      <c r="V126" s="384">
        <v>0</v>
      </c>
      <c r="W126" s="384">
        <v>0</v>
      </c>
      <c r="X126" s="384">
        <v>0</v>
      </c>
      <c r="Y126" s="384">
        <v>0</v>
      </c>
      <c r="Z126" s="384">
        <v>0</v>
      </c>
      <c r="AA126" s="384">
        <v>0</v>
      </c>
      <c r="AB126" s="384">
        <v>0</v>
      </c>
      <c r="AC126" s="384">
        <v>0</v>
      </c>
      <c r="AD126" s="384">
        <v>0</v>
      </c>
      <c r="AE126" s="384" t="s">
        <v>72</v>
      </c>
      <c r="AF126" s="384" t="s">
        <v>517</v>
      </c>
      <c r="AG126" s="384" t="s">
        <v>101</v>
      </c>
      <c r="AH126" s="384" t="s">
        <v>145</v>
      </c>
    </row>
    <row r="127" spans="1:34" ht="15">
      <c r="A127" s="384" t="s">
        <v>62</v>
      </c>
      <c r="B127" s="384" t="s">
        <v>312</v>
      </c>
      <c r="C127" s="384" t="s">
        <v>96</v>
      </c>
      <c r="D127" s="384" t="s">
        <v>105</v>
      </c>
      <c r="E127" s="384" t="s">
        <v>142</v>
      </c>
      <c r="F127" s="384">
        <v>2015</v>
      </c>
      <c r="G127" s="384" t="s">
        <v>67</v>
      </c>
      <c r="H127" s="384" t="s">
        <v>106</v>
      </c>
      <c r="I127" s="384" t="s">
        <v>416</v>
      </c>
      <c r="J127" s="384" t="s">
        <v>99</v>
      </c>
      <c r="K127" s="384" t="s">
        <v>104</v>
      </c>
      <c r="L127" s="384">
        <v>0</v>
      </c>
      <c r="M127" s="384">
        <v>0</v>
      </c>
      <c r="N127" s="384">
        <v>10950.960000000001</v>
      </c>
      <c r="O127" s="384">
        <v>0</v>
      </c>
      <c r="P127" s="384">
        <v>-10950.960000000001</v>
      </c>
      <c r="Q127" s="384" t="s">
        <v>71</v>
      </c>
      <c r="R127" s="384">
        <v>3879.4900000000002</v>
      </c>
      <c r="S127" s="384">
        <v>3535.7400000000002</v>
      </c>
      <c r="T127" s="384">
        <v>3535.73</v>
      </c>
      <c r="U127" s="384">
        <v>0</v>
      </c>
      <c r="V127" s="384">
        <v>0</v>
      </c>
      <c r="W127" s="384">
        <v>0</v>
      </c>
      <c r="X127" s="384">
        <v>0</v>
      </c>
      <c r="Y127" s="384">
        <v>0</v>
      </c>
      <c r="Z127" s="384">
        <v>0</v>
      </c>
      <c r="AA127" s="384">
        <v>0</v>
      </c>
      <c r="AB127" s="384">
        <v>0</v>
      </c>
      <c r="AC127" s="384">
        <v>0</v>
      </c>
      <c r="AD127" s="384">
        <v>0</v>
      </c>
      <c r="AE127" s="384" t="s">
        <v>72</v>
      </c>
      <c r="AF127" s="384" t="s">
        <v>517</v>
      </c>
      <c r="AG127" s="384" t="s">
        <v>101</v>
      </c>
      <c r="AH127" s="384" t="s">
        <v>145</v>
      </c>
    </row>
    <row r="128" spans="1:34" ht="15">
      <c r="A128" s="384" t="s">
        <v>62</v>
      </c>
      <c r="B128" s="384" t="s">
        <v>312</v>
      </c>
      <c r="C128" s="384" t="s">
        <v>96</v>
      </c>
      <c r="D128" s="384" t="s">
        <v>107</v>
      </c>
      <c r="E128" s="384" t="s">
        <v>142</v>
      </c>
      <c r="F128" s="384">
        <v>2015</v>
      </c>
      <c r="G128" s="384" t="s">
        <v>67</v>
      </c>
      <c r="H128" s="384" t="s">
        <v>108</v>
      </c>
      <c r="I128" s="384" t="s">
        <v>416</v>
      </c>
      <c r="J128" s="384" t="s">
        <v>99</v>
      </c>
      <c r="K128" s="384" t="s">
        <v>104</v>
      </c>
      <c r="L128" s="384">
        <v>0</v>
      </c>
      <c r="M128" s="384">
        <v>0</v>
      </c>
      <c r="N128" s="384">
        <v>13143.81</v>
      </c>
      <c r="O128" s="384">
        <v>0</v>
      </c>
      <c r="P128" s="384">
        <v>-13143.81</v>
      </c>
      <c r="Q128" s="384" t="s">
        <v>71</v>
      </c>
      <c r="R128" s="384">
        <v>4656.33</v>
      </c>
      <c r="S128" s="384">
        <v>4243.74</v>
      </c>
      <c r="T128" s="384">
        <v>4243.74</v>
      </c>
      <c r="U128" s="384">
        <v>0</v>
      </c>
      <c r="V128" s="384">
        <v>0</v>
      </c>
      <c r="W128" s="384">
        <v>0</v>
      </c>
      <c r="X128" s="384">
        <v>0</v>
      </c>
      <c r="Y128" s="384">
        <v>0</v>
      </c>
      <c r="Z128" s="384">
        <v>0</v>
      </c>
      <c r="AA128" s="384">
        <v>0</v>
      </c>
      <c r="AB128" s="384">
        <v>0</v>
      </c>
      <c r="AC128" s="384">
        <v>0</v>
      </c>
      <c r="AD128" s="384">
        <v>0</v>
      </c>
      <c r="AE128" s="384" t="s">
        <v>72</v>
      </c>
      <c r="AF128" s="384" t="s">
        <v>517</v>
      </c>
      <c r="AG128" s="384" t="s">
        <v>101</v>
      </c>
      <c r="AH128" s="384" t="s">
        <v>145</v>
      </c>
    </row>
    <row r="129" spans="1:34" ht="15">
      <c r="A129" s="384" t="s">
        <v>62</v>
      </c>
      <c r="B129" s="384" t="s">
        <v>312</v>
      </c>
      <c r="C129" s="384" t="s">
        <v>96</v>
      </c>
      <c r="D129" s="384" t="s">
        <v>435</v>
      </c>
      <c r="E129" s="384" t="s">
        <v>142</v>
      </c>
      <c r="F129" s="384">
        <v>2015</v>
      </c>
      <c r="G129" s="384" t="s">
        <v>67</v>
      </c>
      <c r="H129" s="384" t="s">
        <v>436</v>
      </c>
      <c r="I129" s="384" t="s">
        <v>416</v>
      </c>
      <c r="J129" s="384" t="s">
        <v>99</v>
      </c>
      <c r="K129" s="384" t="s">
        <v>104</v>
      </c>
      <c r="L129" s="384">
        <v>0</v>
      </c>
      <c r="M129" s="384">
        <v>0</v>
      </c>
      <c r="N129" s="384">
        <v>199.64000000000001</v>
      </c>
      <c r="O129" s="384">
        <v>0</v>
      </c>
      <c r="P129" s="384">
        <v>-199.64000000000001</v>
      </c>
      <c r="Q129" s="384" t="s">
        <v>71</v>
      </c>
      <c r="R129" s="384">
        <v>69.64</v>
      </c>
      <c r="S129" s="384">
        <v>65</v>
      </c>
      <c r="T129" s="384">
        <v>65</v>
      </c>
      <c r="U129" s="384">
        <v>0</v>
      </c>
      <c r="V129" s="384">
        <v>0</v>
      </c>
      <c r="W129" s="384">
        <v>0</v>
      </c>
      <c r="X129" s="384">
        <v>0</v>
      </c>
      <c r="Y129" s="384">
        <v>0</v>
      </c>
      <c r="Z129" s="384">
        <v>0</v>
      </c>
      <c r="AA129" s="384">
        <v>0</v>
      </c>
      <c r="AB129" s="384">
        <v>0</v>
      </c>
      <c r="AC129" s="384">
        <v>0</v>
      </c>
      <c r="AD129" s="384">
        <v>0</v>
      </c>
      <c r="AE129" s="384" t="s">
        <v>72</v>
      </c>
      <c r="AF129" s="384" t="s">
        <v>517</v>
      </c>
      <c r="AG129" s="384" t="s">
        <v>101</v>
      </c>
      <c r="AH129" s="384" t="s">
        <v>145</v>
      </c>
    </row>
    <row r="130" spans="1:34" ht="15">
      <c r="A130" s="384" t="s">
        <v>62</v>
      </c>
      <c r="B130" s="384" t="s">
        <v>312</v>
      </c>
      <c r="C130" s="384" t="s">
        <v>96</v>
      </c>
      <c r="D130" s="384" t="s">
        <v>543</v>
      </c>
      <c r="E130" s="384" t="s">
        <v>142</v>
      </c>
      <c r="F130" s="384">
        <v>2015</v>
      </c>
      <c r="G130" s="384" t="s">
        <v>67</v>
      </c>
      <c r="H130" s="384" t="s">
        <v>544</v>
      </c>
      <c r="I130" s="384" t="s">
        <v>416</v>
      </c>
      <c r="J130" s="384" t="s">
        <v>99</v>
      </c>
      <c r="K130" s="384" t="s">
        <v>104</v>
      </c>
      <c r="L130" s="384">
        <v>0</v>
      </c>
      <c r="M130" s="384">
        <v>0</v>
      </c>
      <c r="N130" s="384">
        <v>0</v>
      </c>
      <c r="O130" s="384">
        <v>0</v>
      </c>
      <c r="P130" s="384">
        <v>0</v>
      </c>
      <c r="Q130" s="384" t="s">
        <v>71</v>
      </c>
      <c r="R130" s="384">
        <v>0</v>
      </c>
      <c r="S130" s="384">
        <v>0</v>
      </c>
      <c r="T130" s="384">
        <v>0</v>
      </c>
      <c r="U130" s="384">
        <v>0</v>
      </c>
      <c r="V130" s="384">
        <v>0</v>
      </c>
      <c r="W130" s="384">
        <v>0</v>
      </c>
      <c r="X130" s="384">
        <v>0</v>
      </c>
      <c r="Y130" s="384">
        <v>0</v>
      </c>
      <c r="Z130" s="384">
        <v>0</v>
      </c>
      <c r="AA130" s="384">
        <v>0</v>
      </c>
      <c r="AB130" s="384">
        <v>0</v>
      </c>
      <c r="AC130" s="384">
        <v>0</v>
      </c>
      <c r="AD130" s="384">
        <v>0</v>
      </c>
      <c r="AE130" s="384" t="s">
        <v>72</v>
      </c>
      <c r="AF130" s="384" t="s">
        <v>517</v>
      </c>
      <c r="AG130" s="384" t="s">
        <v>101</v>
      </c>
      <c r="AH130" s="384" t="s">
        <v>145</v>
      </c>
    </row>
    <row r="131" spans="1:34" ht="15">
      <c r="A131" s="384" t="s">
        <v>62</v>
      </c>
      <c r="B131" s="384" t="s">
        <v>312</v>
      </c>
      <c r="C131" s="384" t="s">
        <v>96</v>
      </c>
      <c r="D131" s="384" t="s">
        <v>437</v>
      </c>
      <c r="E131" s="384" t="s">
        <v>142</v>
      </c>
      <c r="F131" s="384">
        <v>2015</v>
      </c>
      <c r="G131" s="384" t="s">
        <v>67</v>
      </c>
      <c r="H131" s="384" t="s">
        <v>438</v>
      </c>
      <c r="I131" s="384" t="s">
        <v>416</v>
      </c>
      <c r="J131" s="384" t="s">
        <v>111</v>
      </c>
      <c r="K131" s="384"/>
      <c r="L131" s="384">
        <v>0</v>
      </c>
      <c r="M131" s="384">
        <v>0</v>
      </c>
      <c r="N131" s="384">
        <v>1226.04</v>
      </c>
      <c r="O131" s="384">
        <v>0</v>
      </c>
      <c r="P131" s="384">
        <v>-1226.04</v>
      </c>
      <c r="Q131" s="384" t="s">
        <v>71</v>
      </c>
      <c r="R131" s="384">
        <v>538.16</v>
      </c>
      <c r="S131" s="384">
        <v>186.28</v>
      </c>
      <c r="T131" s="384">
        <v>501.6</v>
      </c>
      <c r="U131" s="384">
        <v>0</v>
      </c>
      <c r="V131" s="384">
        <v>0</v>
      </c>
      <c r="W131" s="384">
        <v>0</v>
      </c>
      <c r="X131" s="384">
        <v>0</v>
      </c>
      <c r="Y131" s="384">
        <v>0</v>
      </c>
      <c r="Z131" s="384">
        <v>0</v>
      </c>
      <c r="AA131" s="384">
        <v>0</v>
      </c>
      <c r="AB131" s="384">
        <v>0</v>
      </c>
      <c r="AC131" s="384">
        <v>0</v>
      </c>
      <c r="AD131" s="384">
        <v>0</v>
      </c>
      <c r="AE131" s="384" t="s">
        <v>72</v>
      </c>
      <c r="AF131" s="384" t="s">
        <v>517</v>
      </c>
      <c r="AG131" s="384" t="s">
        <v>101</v>
      </c>
      <c r="AH131" s="384" t="s">
        <v>145</v>
      </c>
    </row>
    <row r="132" spans="1:34" ht="15">
      <c r="A132" s="384" t="s">
        <v>62</v>
      </c>
      <c r="B132" s="384" t="s">
        <v>312</v>
      </c>
      <c r="C132" s="384" t="s">
        <v>96</v>
      </c>
      <c r="D132" s="384" t="s">
        <v>439</v>
      </c>
      <c r="E132" s="384" t="s">
        <v>142</v>
      </c>
      <c r="F132" s="384">
        <v>2015</v>
      </c>
      <c r="G132" s="384" t="s">
        <v>67</v>
      </c>
      <c r="H132" s="384" t="s">
        <v>440</v>
      </c>
      <c r="I132" s="384" t="s">
        <v>416</v>
      </c>
      <c r="J132" s="384" t="s">
        <v>111</v>
      </c>
      <c r="K132" s="384"/>
      <c r="L132" s="384">
        <v>0</v>
      </c>
      <c r="M132" s="384">
        <v>0</v>
      </c>
      <c r="N132" s="384">
        <v>0</v>
      </c>
      <c r="O132" s="384">
        <v>0</v>
      </c>
      <c r="P132" s="384">
        <v>0</v>
      </c>
      <c r="Q132" s="384" t="s">
        <v>71</v>
      </c>
      <c r="R132" s="384">
        <v>0</v>
      </c>
      <c r="S132" s="384">
        <v>0</v>
      </c>
      <c r="T132" s="384">
        <v>0</v>
      </c>
      <c r="U132" s="384">
        <v>0</v>
      </c>
      <c r="V132" s="384">
        <v>0</v>
      </c>
      <c r="W132" s="384">
        <v>0</v>
      </c>
      <c r="X132" s="384">
        <v>0</v>
      </c>
      <c r="Y132" s="384">
        <v>0</v>
      </c>
      <c r="Z132" s="384">
        <v>0</v>
      </c>
      <c r="AA132" s="384">
        <v>0</v>
      </c>
      <c r="AB132" s="384">
        <v>0</v>
      </c>
      <c r="AC132" s="384">
        <v>0</v>
      </c>
      <c r="AD132" s="384">
        <v>0</v>
      </c>
      <c r="AE132" s="384" t="s">
        <v>72</v>
      </c>
      <c r="AF132" s="384" t="s">
        <v>517</v>
      </c>
      <c r="AG132" s="384" t="s">
        <v>101</v>
      </c>
      <c r="AH132" s="384" t="s">
        <v>145</v>
      </c>
    </row>
    <row r="133" spans="1:34" ht="15">
      <c r="A133" s="384" t="s">
        <v>62</v>
      </c>
      <c r="B133" s="384" t="s">
        <v>312</v>
      </c>
      <c r="C133" s="384" t="s">
        <v>96</v>
      </c>
      <c r="D133" s="384" t="s">
        <v>441</v>
      </c>
      <c r="E133" s="384" t="s">
        <v>142</v>
      </c>
      <c r="F133" s="384">
        <v>2015</v>
      </c>
      <c r="G133" s="384" t="s">
        <v>67</v>
      </c>
      <c r="H133" s="384" t="s">
        <v>442</v>
      </c>
      <c r="I133" s="384" t="s">
        <v>416</v>
      </c>
      <c r="J133" s="384" t="s">
        <v>111</v>
      </c>
      <c r="K133" s="384"/>
      <c r="L133" s="384">
        <v>0</v>
      </c>
      <c r="M133" s="384">
        <v>0</v>
      </c>
      <c r="N133" s="384">
        <v>0</v>
      </c>
      <c r="O133" s="384">
        <v>0</v>
      </c>
      <c r="P133" s="384">
        <v>0</v>
      </c>
      <c r="Q133" s="384" t="s">
        <v>71</v>
      </c>
      <c r="R133" s="384">
        <v>0</v>
      </c>
      <c r="S133" s="384">
        <v>0</v>
      </c>
      <c r="T133" s="384">
        <v>0</v>
      </c>
      <c r="U133" s="384">
        <v>0</v>
      </c>
      <c r="V133" s="384">
        <v>0</v>
      </c>
      <c r="W133" s="384">
        <v>0</v>
      </c>
      <c r="X133" s="384">
        <v>0</v>
      </c>
      <c r="Y133" s="384">
        <v>0</v>
      </c>
      <c r="Z133" s="384">
        <v>0</v>
      </c>
      <c r="AA133" s="384">
        <v>0</v>
      </c>
      <c r="AB133" s="384">
        <v>0</v>
      </c>
      <c r="AC133" s="384">
        <v>0</v>
      </c>
      <c r="AD133" s="384">
        <v>0</v>
      </c>
      <c r="AE133" s="384" t="s">
        <v>72</v>
      </c>
      <c r="AF133" s="384" t="s">
        <v>517</v>
      </c>
      <c r="AG133" s="384" t="s">
        <v>101</v>
      </c>
      <c r="AH133" s="384" t="s">
        <v>145</v>
      </c>
    </row>
    <row r="134" spans="1:34" ht="15">
      <c r="A134" s="384" t="s">
        <v>62</v>
      </c>
      <c r="B134" s="384" t="s">
        <v>312</v>
      </c>
      <c r="C134" s="384" t="s">
        <v>96</v>
      </c>
      <c r="D134" s="384" t="s">
        <v>109</v>
      </c>
      <c r="E134" s="384" t="s">
        <v>142</v>
      </c>
      <c r="F134" s="384">
        <v>2015</v>
      </c>
      <c r="G134" s="384" t="s">
        <v>67</v>
      </c>
      <c r="H134" s="384" t="s">
        <v>110</v>
      </c>
      <c r="I134" s="384" t="s">
        <v>416</v>
      </c>
      <c r="J134" s="384" t="s">
        <v>111</v>
      </c>
      <c r="K134" s="384"/>
      <c r="L134" s="384">
        <v>0</v>
      </c>
      <c r="M134" s="384">
        <v>0</v>
      </c>
      <c r="N134" s="384">
        <v>904.38</v>
      </c>
      <c r="O134" s="384">
        <v>0</v>
      </c>
      <c r="P134" s="384">
        <v>-904.38</v>
      </c>
      <c r="Q134" s="384" t="s">
        <v>71</v>
      </c>
      <c r="R134" s="384">
        <v>0</v>
      </c>
      <c r="S134" s="384">
        <v>338.03000000000003</v>
      </c>
      <c r="T134" s="384">
        <v>278.73</v>
      </c>
      <c r="U134" s="384">
        <v>287.62</v>
      </c>
      <c r="V134" s="384">
        <v>0</v>
      </c>
      <c r="W134" s="384">
        <v>0</v>
      </c>
      <c r="X134" s="384">
        <v>0</v>
      </c>
      <c r="Y134" s="384">
        <v>0</v>
      </c>
      <c r="Z134" s="384">
        <v>0</v>
      </c>
      <c r="AA134" s="384">
        <v>0</v>
      </c>
      <c r="AB134" s="384">
        <v>0</v>
      </c>
      <c r="AC134" s="384">
        <v>0</v>
      </c>
      <c r="AD134" s="384">
        <v>0</v>
      </c>
      <c r="AE134" s="384" t="s">
        <v>72</v>
      </c>
      <c r="AF134" s="384" t="s">
        <v>517</v>
      </c>
      <c r="AG134" s="384" t="s">
        <v>101</v>
      </c>
      <c r="AH134" s="384" t="s">
        <v>145</v>
      </c>
    </row>
    <row r="135" spans="1:34" ht="15">
      <c r="A135" s="384" t="s">
        <v>62</v>
      </c>
      <c r="B135" s="384" t="s">
        <v>312</v>
      </c>
      <c r="C135" s="384" t="s">
        <v>96</v>
      </c>
      <c r="D135" s="384" t="s">
        <v>443</v>
      </c>
      <c r="E135" s="384" t="s">
        <v>142</v>
      </c>
      <c r="F135" s="384">
        <v>2015</v>
      </c>
      <c r="G135" s="384" t="s">
        <v>67</v>
      </c>
      <c r="H135" s="384" t="s">
        <v>444</v>
      </c>
      <c r="I135" s="384" t="s">
        <v>416</v>
      </c>
      <c r="J135" s="384" t="s">
        <v>111</v>
      </c>
      <c r="K135" s="384"/>
      <c r="L135" s="384">
        <v>0</v>
      </c>
      <c r="M135" s="384">
        <v>0</v>
      </c>
      <c r="N135" s="384">
        <v>0</v>
      </c>
      <c r="O135" s="384">
        <v>0</v>
      </c>
      <c r="P135" s="384">
        <v>0</v>
      </c>
      <c r="Q135" s="384" t="s">
        <v>71</v>
      </c>
      <c r="R135" s="384">
        <v>0</v>
      </c>
      <c r="S135" s="384">
        <v>0</v>
      </c>
      <c r="T135" s="384">
        <v>0</v>
      </c>
      <c r="U135" s="384">
        <v>0</v>
      </c>
      <c r="V135" s="384">
        <v>0</v>
      </c>
      <c r="W135" s="384">
        <v>0</v>
      </c>
      <c r="X135" s="384">
        <v>0</v>
      </c>
      <c r="Y135" s="384">
        <v>0</v>
      </c>
      <c r="Z135" s="384">
        <v>0</v>
      </c>
      <c r="AA135" s="384">
        <v>0</v>
      </c>
      <c r="AB135" s="384">
        <v>0</v>
      </c>
      <c r="AC135" s="384">
        <v>0</v>
      </c>
      <c r="AD135" s="384">
        <v>0</v>
      </c>
      <c r="AE135" s="384" t="s">
        <v>72</v>
      </c>
      <c r="AF135" s="384" t="s">
        <v>517</v>
      </c>
      <c r="AG135" s="384" t="s">
        <v>101</v>
      </c>
      <c r="AH135" s="384" t="s">
        <v>145</v>
      </c>
    </row>
    <row r="136" spans="1:34" ht="15">
      <c r="A136" s="384" t="s">
        <v>62</v>
      </c>
      <c r="B136" s="384" t="s">
        <v>312</v>
      </c>
      <c r="C136" s="384" t="s">
        <v>96</v>
      </c>
      <c r="D136" s="384" t="s">
        <v>445</v>
      </c>
      <c r="E136" s="384" t="s">
        <v>142</v>
      </c>
      <c r="F136" s="384">
        <v>2015</v>
      </c>
      <c r="G136" s="384" t="s">
        <v>67</v>
      </c>
      <c r="H136" s="384" t="s">
        <v>446</v>
      </c>
      <c r="I136" s="384" t="s">
        <v>416</v>
      </c>
      <c r="J136" s="384" t="s">
        <v>111</v>
      </c>
      <c r="K136" s="384"/>
      <c r="L136" s="384">
        <v>0</v>
      </c>
      <c r="M136" s="384">
        <v>0</v>
      </c>
      <c r="N136" s="384">
        <v>0</v>
      </c>
      <c r="O136" s="384">
        <v>0</v>
      </c>
      <c r="P136" s="384">
        <v>0</v>
      </c>
      <c r="Q136" s="384" t="s">
        <v>71</v>
      </c>
      <c r="R136" s="384">
        <v>0</v>
      </c>
      <c r="S136" s="384">
        <v>0</v>
      </c>
      <c r="T136" s="384">
        <v>0</v>
      </c>
      <c r="U136" s="384">
        <v>0</v>
      </c>
      <c r="V136" s="384">
        <v>0</v>
      </c>
      <c r="W136" s="384">
        <v>0</v>
      </c>
      <c r="X136" s="384">
        <v>0</v>
      </c>
      <c r="Y136" s="384">
        <v>0</v>
      </c>
      <c r="Z136" s="384">
        <v>0</v>
      </c>
      <c r="AA136" s="384">
        <v>0</v>
      </c>
      <c r="AB136" s="384">
        <v>0</v>
      </c>
      <c r="AC136" s="384">
        <v>0</v>
      </c>
      <c r="AD136" s="384">
        <v>0</v>
      </c>
      <c r="AE136" s="384" t="s">
        <v>72</v>
      </c>
      <c r="AF136" s="384" t="s">
        <v>517</v>
      </c>
      <c r="AG136" s="384" t="s">
        <v>101</v>
      </c>
      <c r="AH136" s="384" t="s">
        <v>145</v>
      </c>
    </row>
    <row r="137" spans="1:34" ht="15">
      <c r="A137" s="384" t="s">
        <v>62</v>
      </c>
      <c r="B137" s="384" t="s">
        <v>312</v>
      </c>
      <c r="C137" s="384" t="s">
        <v>96</v>
      </c>
      <c r="D137" s="384" t="s">
        <v>447</v>
      </c>
      <c r="E137" s="384" t="s">
        <v>142</v>
      </c>
      <c r="F137" s="384">
        <v>2015</v>
      </c>
      <c r="G137" s="384" t="s">
        <v>67</v>
      </c>
      <c r="H137" s="384" t="s">
        <v>448</v>
      </c>
      <c r="I137" s="384" t="s">
        <v>416</v>
      </c>
      <c r="J137" s="384" t="s">
        <v>116</v>
      </c>
      <c r="K137" s="384"/>
      <c r="L137" s="384">
        <v>0</v>
      </c>
      <c r="M137" s="384">
        <v>0</v>
      </c>
      <c r="N137" s="384">
        <v>0</v>
      </c>
      <c r="O137" s="384">
        <v>0</v>
      </c>
      <c r="P137" s="384">
        <v>0</v>
      </c>
      <c r="Q137" s="384" t="s">
        <v>71</v>
      </c>
      <c r="R137" s="384">
        <v>0</v>
      </c>
      <c r="S137" s="384">
        <v>0</v>
      </c>
      <c r="T137" s="384">
        <v>0</v>
      </c>
      <c r="U137" s="384">
        <v>0</v>
      </c>
      <c r="V137" s="384">
        <v>0</v>
      </c>
      <c r="W137" s="384">
        <v>0</v>
      </c>
      <c r="X137" s="384">
        <v>0</v>
      </c>
      <c r="Y137" s="384">
        <v>0</v>
      </c>
      <c r="Z137" s="384">
        <v>0</v>
      </c>
      <c r="AA137" s="384">
        <v>0</v>
      </c>
      <c r="AB137" s="384">
        <v>0</v>
      </c>
      <c r="AC137" s="384">
        <v>0</v>
      </c>
      <c r="AD137" s="384">
        <v>0</v>
      </c>
      <c r="AE137" s="384" t="s">
        <v>72</v>
      </c>
      <c r="AF137" s="384" t="s">
        <v>517</v>
      </c>
      <c r="AG137" s="384" t="s">
        <v>101</v>
      </c>
      <c r="AH137" s="384" t="s">
        <v>145</v>
      </c>
    </row>
    <row r="138" spans="1:34" ht="15">
      <c r="A138" s="384" t="s">
        <v>62</v>
      </c>
      <c r="B138" s="384" t="s">
        <v>312</v>
      </c>
      <c r="C138" s="384" t="s">
        <v>96</v>
      </c>
      <c r="D138" s="384" t="s">
        <v>449</v>
      </c>
      <c r="E138" s="384" t="s">
        <v>142</v>
      </c>
      <c r="F138" s="384">
        <v>2015</v>
      </c>
      <c r="G138" s="384" t="s">
        <v>67</v>
      </c>
      <c r="H138" s="384" t="s">
        <v>450</v>
      </c>
      <c r="I138" s="384" t="s">
        <v>416</v>
      </c>
      <c r="J138" s="384" t="s">
        <v>116</v>
      </c>
      <c r="K138" s="384"/>
      <c r="L138" s="384">
        <v>0</v>
      </c>
      <c r="M138" s="384">
        <v>0</v>
      </c>
      <c r="N138" s="384">
        <v>0</v>
      </c>
      <c r="O138" s="384">
        <v>0</v>
      </c>
      <c r="P138" s="384">
        <v>0</v>
      </c>
      <c r="Q138" s="384" t="s">
        <v>71</v>
      </c>
      <c r="R138" s="384">
        <v>0</v>
      </c>
      <c r="S138" s="384">
        <v>0</v>
      </c>
      <c r="T138" s="384">
        <v>0</v>
      </c>
      <c r="U138" s="384">
        <v>0</v>
      </c>
      <c r="V138" s="384">
        <v>0</v>
      </c>
      <c r="W138" s="384">
        <v>0</v>
      </c>
      <c r="X138" s="384">
        <v>0</v>
      </c>
      <c r="Y138" s="384">
        <v>0</v>
      </c>
      <c r="Z138" s="384">
        <v>0</v>
      </c>
      <c r="AA138" s="384">
        <v>0</v>
      </c>
      <c r="AB138" s="384">
        <v>0</v>
      </c>
      <c r="AC138" s="384">
        <v>0</v>
      </c>
      <c r="AD138" s="384">
        <v>0</v>
      </c>
      <c r="AE138" s="384" t="s">
        <v>72</v>
      </c>
      <c r="AF138" s="384" t="s">
        <v>517</v>
      </c>
      <c r="AG138" s="384" t="s">
        <v>101</v>
      </c>
      <c r="AH138" s="384" t="s">
        <v>145</v>
      </c>
    </row>
    <row r="139" spans="1:34" ht="15">
      <c r="A139" s="384" t="s">
        <v>62</v>
      </c>
      <c r="B139" s="384" t="s">
        <v>312</v>
      </c>
      <c r="C139" s="384" t="s">
        <v>96</v>
      </c>
      <c r="D139" s="384" t="s">
        <v>451</v>
      </c>
      <c r="E139" s="384" t="s">
        <v>142</v>
      </c>
      <c r="F139" s="384">
        <v>2015</v>
      </c>
      <c r="G139" s="384" t="s">
        <v>67</v>
      </c>
      <c r="H139" s="384" t="s">
        <v>452</v>
      </c>
      <c r="I139" s="384" t="s">
        <v>416</v>
      </c>
      <c r="J139" s="384" t="s">
        <v>116</v>
      </c>
      <c r="K139" s="384"/>
      <c r="L139" s="384">
        <v>0</v>
      </c>
      <c r="M139" s="384">
        <v>0</v>
      </c>
      <c r="N139" s="384">
        <v>0</v>
      </c>
      <c r="O139" s="384">
        <v>0</v>
      </c>
      <c r="P139" s="384">
        <v>0</v>
      </c>
      <c r="Q139" s="384" t="s">
        <v>71</v>
      </c>
      <c r="R139" s="384">
        <v>0</v>
      </c>
      <c r="S139" s="384">
        <v>0</v>
      </c>
      <c r="T139" s="384">
        <v>0</v>
      </c>
      <c r="U139" s="384">
        <v>0</v>
      </c>
      <c r="V139" s="384">
        <v>0</v>
      </c>
      <c r="W139" s="384">
        <v>0</v>
      </c>
      <c r="X139" s="384">
        <v>0</v>
      </c>
      <c r="Y139" s="384">
        <v>0</v>
      </c>
      <c r="Z139" s="384">
        <v>0</v>
      </c>
      <c r="AA139" s="384">
        <v>0</v>
      </c>
      <c r="AB139" s="384">
        <v>0</v>
      </c>
      <c r="AC139" s="384">
        <v>0</v>
      </c>
      <c r="AD139" s="384">
        <v>0</v>
      </c>
      <c r="AE139" s="384" t="s">
        <v>72</v>
      </c>
      <c r="AF139" s="384" t="s">
        <v>517</v>
      </c>
      <c r="AG139" s="384" t="s">
        <v>101</v>
      </c>
      <c r="AH139" s="384" t="s">
        <v>145</v>
      </c>
    </row>
    <row r="140" spans="1:34" ht="15">
      <c r="A140" s="384" t="s">
        <v>62</v>
      </c>
      <c r="B140" s="384" t="s">
        <v>312</v>
      </c>
      <c r="C140" s="384" t="s">
        <v>96</v>
      </c>
      <c r="D140" s="384" t="s">
        <v>114</v>
      </c>
      <c r="E140" s="384" t="s">
        <v>142</v>
      </c>
      <c r="F140" s="384">
        <v>2015</v>
      </c>
      <c r="G140" s="384" t="s">
        <v>67</v>
      </c>
      <c r="H140" s="384" t="s">
        <v>115</v>
      </c>
      <c r="I140" s="384" t="s">
        <v>416</v>
      </c>
      <c r="J140" s="384" t="s">
        <v>116</v>
      </c>
      <c r="K140" s="384"/>
      <c r="L140" s="384">
        <v>0</v>
      </c>
      <c r="M140" s="384">
        <v>0</v>
      </c>
      <c r="N140" s="384">
        <v>123020.05</v>
      </c>
      <c r="O140" s="384">
        <v>0</v>
      </c>
      <c r="P140" s="384">
        <v>-123020.05</v>
      </c>
      <c r="Q140" s="384" t="s">
        <v>71</v>
      </c>
      <c r="R140" s="384">
        <v>0</v>
      </c>
      <c r="S140" s="384">
        <v>52582.65</v>
      </c>
      <c r="T140" s="384">
        <v>70437.40000000001</v>
      </c>
      <c r="U140" s="384">
        <v>0</v>
      </c>
      <c r="V140" s="384">
        <v>0</v>
      </c>
      <c r="W140" s="384">
        <v>0</v>
      </c>
      <c r="X140" s="384">
        <v>0</v>
      </c>
      <c r="Y140" s="384">
        <v>0</v>
      </c>
      <c r="Z140" s="384">
        <v>0</v>
      </c>
      <c r="AA140" s="384">
        <v>0</v>
      </c>
      <c r="AB140" s="384">
        <v>0</v>
      </c>
      <c r="AC140" s="384">
        <v>0</v>
      </c>
      <c r="AD140" s="384">
        <v>0</v>
      </c>
      <c r="AE140" s="384" t="s">
        <v>72</v>
      </c>
      <c r="AF140" s="384" t="s">
        <v>517</v>
      </c>
      <c r="AG140" s="384" t="s">
        <v>101</v>
      </c>
      <c r="AH140" s="384" t="s">
        <v>145</v>
      </c>
    </row>
    <row r="141" spans="1:34" ht="15">
      <c r="A141" s="384" t="s">
        <v>62</v>
      </c>
      <c r="B141" s="384" t="s">
        <v>312</v>
      </c>
      <c r="C141" s="384" t="s">
        <v>96</v>
      </c>
      <c r="D141" s="384" t="s">
        <v>545</v>
      </c>
      <c r="E141" s="384" t="s">
        <v>142</v>
      </c>
      <c r="F141" s="384">
        <v>2015</v>
      </c>
      <c r="G141" s="384" t="s">
        <v>67</v>
      </c>
      <c r="H141" s="384" t="s">
        <v>546</v>
      </c>
      <c r="I141" s="384" t="s">
        <v>416</v>
      </c>
      <c r="J141" s="384" t="s">
        <v>116</v>
      </c>
      <c r="K141" s="384"/>
      <c r="L141" s="384">
        <v>0</v>
      </c>
      <c r="M141" s="384">
        <v>0</v>
      </c>
      <c r="N141" s="384">
        <v>0</v>
      </c>
      <c r="O141" s="384">
        <v>0</v>
      </c>
      <c r="P141" s="384">
        <v>0</v>
      </c>
      <c r="Q141" s="384" t="s">
        <v>71</v>
      </c>
      <c r="R141" s="384">
        <v>0</v>
      </c>
      <c r="S141" s="384">
        <v>0</v>
      </c>
      <c r="T141" s="384">
        <v>0</v>
      </c>
      <c r="U141" s="384">
        <v>0</v>
      </c>
      <c r="V141" s="384">
        <v>0</v>
      </c>
      <c r="W141" s="384">
        <v>0</v>
      </c>
      <c r="X141" s="384">
        <v>0</v>
      </c>
      <c r="Y141" s="384">
        <v>0</v>
      </c>
      <c r="Z141" s="384">
        <v>0</v>
      </c>
      <c r="AA141" s="384">
        <v>0</v>
      </c>
      <c r="AB141" s="384">
        <v>0</v>
      </c>
      <c r="AC141" s="384">
        <v>0</v>
      </c>
      <c r="AD141" s="384">
        <v>0</v>
      </c>
      <c r="AE141" s="384" t="s">
        <v>72</v>
      </c>
      <c r="AF141" s="384" t="s">
        <v>517</v>
      </c>
      <c r="AG141" s="384" t="s">
        <v>101</v>
      </c>
      <c r="AH141" s="384" t="s">
        <v>145</v>
      </c>
    </row>
    <row r="142" spans="1:34" ht="15">
      <c r="A142" s="384" t="s">
        <v>62</v>
      </c>
      <c r="B142" s="384" t="s">
        <v>312</v>
      </c>
      <c r="C142" s="384" t="s">
        <v>96</v>
      </c>
      <c r="D142" s="384" t="s">
        <v>117</v>
      </c>
      <c r="E142" s="384" t="s">
        <v>142</v>
      </c>
      <c r="F142" s="384">
        <v>2015</v>
      </c>
      <c r="G142" s="384" t="s">
        <v>67</v>
      </c>
      <c r="H142" s="384" t="s">
        <v>118</v>
      </c>
      <c r="I142" s="384" t="s">
        <v>416</v>
      </c>
      <c r="J142" s="384" t="s">
        <v>116</v>
      </c>
      <c r="K142" s="384"/>
      <c r="L142" s="384">
        <v>0</v>
      </c>
      <c r="M142" s="384">
        <v>0</v>
      </c>
      <c r="N142" s="384">
        <v>0</v>
      </c>
      <c r="O142" s="384">
        <v>0</v>
      </c>
      <c r="P142" s="384">
        <v>0</v>
      </c>
      <c r="Q142" s="384" t="s">
        <v>71</v>
      </c>
      <c r="R142" s="384">
        <v>0</v>
      </c>
      <c r="S142" s="384">
        <v>0</v>
      </c>
      <c r="T142" s="384">
        <v>0</v>
      </c>
      <c r="U142" s="384">
        <v>0</v>
      </c>
      <c r="V142" s="384">
        <v>0</v>
      </c>
      <c r="W142" s="384">
        <v>0</v>
      </c>
      <c r="X142" s="384">
        <v>0</v>
      </c>
      <c r="Y142" s="384">
        <v>0</v>
      </c>
      <c r="Z142" s="384">
        <v>0</v>
      </c>
      <c r="AA142" s="384">
        <v>0</v>
      </c>
      <c r="AB142" s="384">
        <v>0</v>
      </c>
      <c r="AC142" s="384">
        <v>0</v>
      </c>
      <c r="AD142" s="384">
        <v>0</v>
      </c>
      <c r="AE142" s="384" t="s">
        <v>72</v>
      </c>
      <c r="AF142" s="384" t="s">
        <v>517</v>
      </c>
      <c r="AG142" s="384" t="s">
        <v>101</v>
      </c>
      <c r="AH142" s="384" t="s">
        <v>145</v>
      </c>
    </row>
    <row r="143" spans="1:34" ht="15">
      <c r="A143" s="384" t="s">
        <v>62</v>
      </c>
      <c r="B143" s="384" t="s">
        <v>312</v>
      </c>
      <c r="C143" s="384" t="s">
        <v>96</v>
      </c>
      <c r="D143" s="384" t="s">
        <v>119</v>
      </c>
      <c r="E143" s="384" t="s">
        <v>142</v>
      </c>
      <c r="F143" s="384">
        <v>2015</v>
      </c>
      <c r="G143" s="384" t="s">
        <v>67</v>
      </c>
      <c r="H143" s="384" t="s">
        <v>120</v>
      </c>
      <c r="I143" s="384" t="s">
        <v>416</v>
      </c>
      <c r="J143" s="384" t="s">
        <v>116</v>
      </c>
      <c r="K143" s="384"/>
      <c r="L143" s="384">
        <v>0</v>
      </c>
      <c r="M143" s="384">
        <v>0</v>
      </c>
      <c r="N143" s="384">
        <v>2497</v>
      </c>
      <c r="O143" s="384">
        <v>0</v>
      </c>
      <c r="P143" s="384">
        <v>-2497</v>
      </c>
      <c r="Q143" s="384" t="s">
        <v>71</v>
      </c>
      <c r="R143" s="384">
        <v>0</v>
      </c>
      <c r="S143" s="384">
        <v>1342.04</v>
      </c>
      <c r="T143" s="384">
        <v>0</v>
      </c>
      <c r="U143" s="384">
        <v>1154.96</v>
      </c>
      <c r="V143" s="384">
        <v>0</v>
      </c>
      <c r="W143" s="384">
        <v>0</v>
      </c>
      <c r="X143" s="384">
        <v>0</v>
      </c>
      <c r="Y143" s="384">
        <v>0</v>
      </c>
      <c r="Z143" s="384">
        <v>0</v>
      </c>
      <c r="AA143" s="384">
        <v>0</v>
      </c>
      <c r="AB143" s="384">
        <v>0</v>
      </c>
      <c r="AC143" s="384">
        <v>0</v>
      </c>
      <c r="AD143" s="384">
        <v>0</v>
      </c>
      <c r="AE143" s="384" t="s">
        <v>72</v>
      </c>
      <c r="AF143" s="384" t="s">
        <v>517</v>
      </c>
      <c r="AG143" s="384" t="s">
        <v>101</v>
      </c>
      <c r="AH143" s="384" t="s">
        <v>145</v>
      </c>
    </row>
    <row r="144" spans="1:34" ht="15">
      <c r="A144" s="384" t="s">
        <v>62</v>
      </c>
      <c r="B144" s="384" t="s">
        <v>312</v>
      </c>
      <c r="C144" s="384" t="s">
        <v>96</v>
      </c>
      <c r="D144" s="384" t="s">
        <v>121</v>
      </c>
      <c r="E144" s="384" t="s">
        <v>142</v>
      </c>
      <c r="F144" s="384">
        <v>2015</v>
      </c>
      <c r="G144" s="384" t="s">
        <v>67</v>
      </c>
      <c r="H144" s="384" t="s">
        <v>122</v>
      </c>
      <c r="I144" s="384" t="s">
        <v>416</v>
      </c>
      <c r="J144" s="384" t="s">
        <v>116</v>
      </c>
      <c r="K144" s="384"/>
      <c r="L144" s="384">
        <v>0</v>
      </c>
      <c r="M144" s="384">
        <v>0</v>
      </c>
      <c r="N144" s="384">
        <v>0</v>
      </c>
      <c r="O144" s="384">
        <v>0</v>
      </c>
      <c r="P144" s="384">
        <v>0</v>
      </c>
      <c r="Q144" s="384" t="s">
        <v>71</v>
      </c>
      <c r="R144" s="384">
        <v>0</v>
      </c>
      <c r="S144" s="384">
        <v>0</v>
      </c>
      <c r="T144" s="384">
        <v>0</v>
      </c>
      <c r="U144" s="384">
        <v>0</v>
      </c>
      <c r="V144" s="384">
        <v>0</v>
      </c>
      <c r="W144" s="384">
        <v>0</v>
      </c>
      <c r="X144" s="384">
        <v>0</v>
      </c>
      <c r="Y144" s="384">
        <v>0</v>
      </c>
      <c r="Z144" s="384">
        <v>0</v>
      </c>
      <c r="AA144" s="384">
        <v>0</v>
      </c>
      <c r="AB144" s="384">
        <v>0</v>
      </c>
      <c r="AC144" s="384">
        <v>0</v>
      </c>
      <c r="AD144" s="384">
        <v>0</v>
      </c>
      <c r="AE144" s="384" t="s">
        <v>72</v>
      </c>
      <c r="AF144" s="384" t="s">
        <v>517</v>
      </c>
      <c r="AG144" s="384" t="s">
        <v>101</v>
      </c>
      <c r="AH144" s="384" t="s">
        <v>145</v>
      </c>
    </row>
    <row r="145" spans="1:34" ht="15">
      <c r="A145" s="384" t="s">
        <v>62</v>
      </c>
      <c r="B145" s="384" t="s">
        <v>312</v>
      </c>
      <c r="C145" s="384" t="s">
        <v>96</v>
      </c>
      <c r="D145" s="384" t="s">
        <v>123</v>
      </c>
      <c r="E145" s="384" t="s">
        <v>142</v>
      </c>
      <c r="F145" s="384">
        <v>2015</v>
      </c>
      <c r="G145" s="384" t="s">
        <v>67</v>
      </c>
      <c r="H145" s="384" t="s">
        <v>124</v>
      </c>
      <c r="I145" s="384" t="s">
        <v>416</v>
      </c>
      <c r="J145" s="384" t="s">
        <v>116</v>
      </c>
      <c r="K145" s="384"/>
      <c r="L145" s="384">
        <v>0</v>
      </c>
      <c r="M145" s="384">
        <v>0</v>
      </c>
      <c r="N145" s="384">
        <v>473.55</v>
      </c>
      <c r="O145" s="384">
        <v>0</v>
      </c>
      <c r="P145" s="384">
        <v>-473.55</v>
      </c>
      <c r="Q145" s="384" t="s">
        <v>71</v>
      </c>
      <c r="R145" s="384">
        <v>0</v>
      </c>
      <c r="S145" s="384">
        <v>243.09</v>
      </c>
      <c r="T145" s="384">
        <v>0</v>
      </c>
      <c r="U145" s="384">
        <v>230.46</v>
      </c>
      <c r="V145" s="384">
        <v>0</v>
      </c>
      <c r="W145" s="384">
        <v>0</v>
      </c>
      <c r="X145" s="384">
        <v>0</v>
      </c>
      <c r="Y145" s="384">
        <v>0</v>
      </c>
      <c r="Z145" s="384">
        <v>0</v>
      </c>
      <c r="AA145" s="384">
        <v>0</v>
      </c>
      <c r="AB145" s="384">
        <v>0</v>
      </c>
      <c r="AC145" s="384">
        <v>0</v>
      </c>
      <c r="AD145" s="384">
        <v>0</v>
      </c>
      <c r="AE145" s="384" t="s">
        <v>72</v>
      </c>
      <c r="AF145" s="384" t="s">
        <v>517</v>
      </c>
      <c r="AG145" s="384" t="s">
        <v>101</v>
      </c>
      <c r="AH145" s="384" t="s">
        <v>145</v>
      </c>
    </row>
    <row r="146" spans="1:34" ht="15">
      <c r="A146" s="384" t="s">
        <v>62</v>
      </c>
      <c r="B146" s="384" t="s">
        <v>312</v>
      </c>
      <c r="C146" s="384" t="s">
        <v>96</v>
      </c>
      <c r="D146" s="384" t="s">
        <v>547</v>
      </c>
      <c r="E146" s="384" t="s">
        <v>142</v>
      </c>
      <c r="F146" s="384">
        <v>2015</v>
      </c>
      <c r="G146" s="384" t="s">
        <v>67</v>
      </c>
      <c r="H146" s="384" t="s">
        <v>548</v>
      </c>
      <c r="I146" s="384" t="s">
        <v>416</v>
      </c>
      <c r="J146" s="384" t="s">
        <v>116</v>
      </c>
      <c r="K146" s="384"/>
      <c r="L146" s="384">
        <v>0</v>
      </c>
      <c r="M146" s="384">
        <v>0</v>
      </c>
      <c r="N146" s="384">
        <v>41.22</v>
      </c>
      <c r="O146" s="384">
        <v>0</v>
      </c>
      <c r="P146" s="384">
        <v>-41.22</v>
      </c>
      <c r="Q146" s="384" t="s">
        <v>71</v>
      </c>
      <c r="R146" s="384">
        <v>0</v>
      </c>
      <c r="S146" s="384">
        <v>0</v>
      </c>
      <c r="T146" s="384">
        <v>41.22</v>
      </c>
      <c r="U146" s="384">
        <v>0</v>
      </c>
      <c r="V146" s="384">
        <v>0</v>
      </c>
      <c r="W146" s="384">
        <v>0</v>
      </c>
      <c r="X146" s="384">
        <v>0</v>
      </c>
      <c r="Y146" s="384">
        <v>0</v>
      </c>
      <c r="Z146" s="384">
        <v>0</v>
      </c>
      <c r="AA146" s="384">
        <v>0</v>
      </c>
      <c r="AB146" s="384">
        <v>0</v>
      </c>
      <c r="AC146" s="384">
        <v>0</v>
      </c>
      <c r="AD146" s="384">
        <v>0</v>
      </c>
      <c r="AE146" s="384" t="s">
        <v>72</v>
      </c>
      <c r="AF146" s="384" t="s">
        <v>517</v>
      </c>
      <c r="AG146" s="384" t="s">
        <v>101</v>
      </c>
      <c r="AH146" s="384" t="s">
        <v>145</v>
      </c>
    </row>
    <row r="147" spans="1:34" ht="15">
      <c r="A147" s="384" t="s">
        <v>62</v>
      </c>
      <c r="B147" s="384" t="s">
        <v>312</v>
      </c>
      <c r="C147" s="384" t="s">
        <v>96</v>
      </c>
      <c r="D147" s="384" t="s">
        <v>549</v>
      </c>
      <c r="E147" s="384" t="s">
        <v>142</v>
      </c>
      <c r="F147" s="384">
        <v>2015</v>
      </c>
      <c r="G147" s="384" t="s">
        <v>67</v>
      </c>
      <c r="H147" s="384" t="s">
        <v>550</v>
      </c>
      <c r="I147" s="384" t="s">
        <v>416</v>
      </c>
      <c r="J147" s="384" t="s">
        <v>116</v>
      </c>
      <c r="K147" s="384"/>
      <c r="L147" s="384">
        <v>0</v>
      </c>
      <c r="M147" s="384">
        <v>0</v>
      </c>
      <c r="N147" s="384">
        <v>1609.97</v>
      </c>
      <c r="O147" s="384">
        <v>0</v>
      </c>
      <c r="P147" s="384">
        <v>-1609.97</v>
      </c>
      <c r="Q147" s="384" t="s">
        <v>71</v>
      </c>
      <c r="R147" s="384">
        <v>0</v>
      </c>
      <c r="S147" s="384">
        <v>0</v>
      </c>
      <c r="T147" s="384">
        <v>0</v>
      </c>
      <c r="U147" s="384">
        <v>1609.97</v>
      </c>
      <c r="V147" s="384">
        <v>0</v>
      </c>
      <c r="W147" s="384">
        <v>0</v>
      </c>
      <c r="X147" s="384">
        <v>0</v>
      </c>
      <c r="Y147" s="384">
        <v>0</v>
      </c>
      <c r="Z147" s="384">
        <v>0</v>
      </c>
      <c r="AA147" s="384">
        <v>0</v>
      </c>
      <c r="AB147" s="384">
        <v>0</v>
      </c>
      <c r="AC147" s="384">
        <v>0</v>
      </c>
      <c r="AD147" s="384">
        <v>0</v>
      </c>
      <c r="AE147" s="384" t="s">
        <v>72</v>
      </c>
      <c r="AF147" s="384" t="s">
        <v>517</v>
      </c>
      <c r="AG147" s="384" t="s">
        <v>101</v>
      </c>
      <c r="AH147" s="384" t="s">
        <v>145</v>
      </c>
    </row>
    <row r="148" spans="1:34" ht="15">
      <c r="A148" s="384" t="s">
        <v>62</v>
      </c>
      <c r="B148" s="384" t="s">
        <v>312</v>
      </c>
      <c r="C148" s="384" t="s">
        <v>96</v>
      </c>
      <c r="D148" s="384" t="s">
        <v>551</v>
      </c>
      <c r="E148" s="384" t="s">
        <v>142</v>
      </c>
      <c r="F148" s="384">
        <v>2015</v>
      </c>
      <c r="G148" s="384" t="s">
        <v>67</v>
      </c>
      <c r="H148" s="384" t="s">
        <v>552</v>
      </c>
      <c r="I148" s="384" t="s">
        <v>416</v>
      </c>
      <c r="J148" s="384" t="s">
        <v>116</v>
      </c>
      <c r="K148" s="384"/>
      <c r="L148" s="384">
        <v>0</v>
      </c>
      <c r="M148" s="384">
        <v>0</v>
      </c>
      <c r="N148" s="384">
        <v>0</v>
      </c>
      <c r="O148" s="384">
        <v>0</v>
      </c>
      <c r="P148" s="384">
        <v>0</v>
      </c>
      <c r="Q148" s="384" t="s">
        <v>71</v>
      </c>
      <c r="R148" s="384">
        <v>0</v>
      </c>
      <c r="S148" s="384">
        <v>0</v>
      </c>
      <c r="T148" s="384">
        <v>0</v>
      </c>
      <c r="U148" s="384">
        <v>0</v>
      </c>
      <c r="V148" s="384">
        <v>0</v>
      </c>
      <c r="W148" s="384">
        <v>0</v>
      </c>
      <c r="X148" s="384">
        <v>0</v>
      </c>
      <c r="Y148" s="384">
        <v>0</v>
      </c>
      <c r="Z148" s="384">
        <v>0</v>
      </c>
      <c r="AA148" s="384">
        <v>0</v>
      </c>
      <c r="AB148" s="384">
        <v>0</v>
      </c>
      <c r="AC148" s="384">
        <v>0</v>
      </c>
      <c r="AD148" s="384">
        <v>0</v>
      </c>
      <c r="AE148" s="384" t="s">
        <v>72</v>
      </c>
      <c r="AF148" s="384" t="s">
        <v>517</v>
      </c>
      <c r="AG148" s="384" t="s">
        <v>101</v>
      </c>
      <c r="AH148" s="384" t="s">
        <v>145</v>
      </c>
    </row>
    <row r="149" spans="1:34" ht="15">
      <c r="A149" s="384" t="s">
        <v>62</v>
      </c>
      <c r="B149" s="384" t="s">
        <v>312</v>
      </c>
      <c r="C149" s="384" t="s">
        <v>96</v>
      </c>
      <c r="D149" s="384" t="s">
        <v>125</v>
      </c>
      <c r="E149" s="384" t="s">
        <v>142</v>
      </c>
      <c r="F149" s="384">
        <v>2015</v>
      </c>
      <c r="G149" s="384" t="s">
        <v>67</v>
      </c>
      <c r="H149" s="384" t="s">
        <v>126</v>
      </c>
      <c r="I149" s="384" t="s">
        <v>416</v>
      </c>
      <c r="J149" s="384" t="s">
        <v>116</v>
      </c>
      <c r="K149" s="384"/>
      <c r="L149" s="384">
        <v>0</v>
      </c>
      <c r="M149" s="384">
        <v>0</v>
      </c>
      <c r="N149" s="384">
        <v>477.5</v>
      </c>
      <c r="O149" s="384">
        <v>0</v>
      </c>
      <c r="P149" s="384">
        <v>-477.5</v>
      </c>
      <c r="Q149" s="384" t="s">
        <v>71</v>
      </c>
      <c r="R149" s="384">
        <v>0</v>
      </c>
      <c r="S149" s="384">
        <v>0</v>
      </c>
      <c r="T149" s="384">
        <v>477.5</v>
      </c>
      <c r="U149" s="384">
        <v>0</v>
      </c>
      <c r="V149" s="384">
        <v>0</v>
      </c>
      <c r="W149" s="384">
        <v>0</v>
      </c>
      <c r="X149" s="384">
        <v>0</v>
      </c>
      <c r="Y149" s="384">
        <v>0</v>
      </c>
      <c r="Z149" s="384">
        <v>0</v>
      </c>
      <c r="AA149" s="384">
        <v>0</v>
      </c>
      <c r="AB149" s="384">
        <v>0</v>
      </c>
      <c r="AC149" s="384">
        <v>0</v>
      </c>
      <c r="AD149" s="384">
        <v>0</v>
      </c>
      <c r="AE149" s="384" t="s">
        <v>72</v>
      </c>
      <c r="AF149" s="384" t="s">
        <v>517</v>
      </c>
      <c r="AG149" s="384" t="s">
        <v>101</v>
      </c>
      <c r="AH149" s="384" t="s">
        <v>145</v>
      </c>
    </row>
    <row r="150" spans="1:34" ht="15">
      <c r="A150" s="384" t="s">
        <v>62</v>
      </c>
      <c r="B150" s="384" t="s">
        <v>312</v>
      </c>
      <c r="C150" s="384" t="s">
        <v>96</v>
      </c>
      <c r="D150" s="384" t="s">
        <v>553</v>
      </c>
      <c r="E150" s="384" t="s">
        <v>142</v>
      </c>
      <c r="F150" s="384">
        <v>2015</v>
      </c>
      <c r="G150" s="384" t="s">
        <v>67</v>
      </c>
      <c r="H150" s="384" t="s">
        <v>554</v>
      </c>
      <c r="I150" s="384" t="s">
        <v>416</v>
      </c>
      <c r="J150" s="384" t="s">
        <v>116</v>
      </c>
      <c r="K150" s="384"/>
      <c r="L150" s="384">
        <v>0</v>
      </c>
      <c r="M150" s="384">
        <v>0</v>
      </c>
      <c r="N150" s="384">
        <v>199</v>
      </c>
      <c r="O150" s="384">
        <v>0</v>
      </c>
      <c r="P150" s="384">
        <v>-199</v>
      </c>
      <c r="Q150" s="384" t="s">
        <v>71</v>
      </c>
      <c r="R150" s="384">
        <v>0</v>
      </c>
      <c r="S150" s="384">
        <v>199</v>
      </c>
      <c r="T150" s="384">
        <v>0</v>
      </c>
      <c r="U150" s="384">
        <v>0</v>
      </c>
      <c r="V150" s="384">
        <v>0</v>
      </c>
      <c r="W150" s="384">
        <v>0</v>
      </c>
      <c r="X150" s="384">
        <v>0</v>
      </c>
      <c r="Y150" s="384">
        <v>0</v>
      </c>
      <c r="Z150" s="384">
        <v>0</v>
      </c>
      <c r="AA150" s="384">
        <v>0</v>
      </c>
      <c r="AB150" s="384">
        <v>0</v>
      </c>
      <c r="AC150" s="384">
        <v>0</v>
      </c>
      <c r="AD150" s="384">
        <v>0</v>
      </c>
      <c r="AE150" s="384" t="s">
        <v>72</v>
      </c>
      <c r="AF150" s="384" t="s">
        <v>517</v>
      </c>
      <c r="AG150" s="384" t="s">
        <v>101</v>
      </c>
      <c r="AH150" s="384" t="s">
        <v>145</v>
      </c>
    </row>
    <row r="151" spans="1:34" ht="15">
      <c r="A151" s="384" t="s">
        <v>62</v>
      </c>
      <c r="B151" s="384" t="s">
        <v>312</v>
      </c>
      <c r="C151" s="384" t="s">
        <v>96</v>
      </c>
      <c r="D151" s="384" t="s">
        <v>127</v>
      </c>
      <c r="E151" s="384" t="s">
        <v>142</v>
      </c>
      <c r="F151" s="384">
        <v>2015</v>
      </c>
      <c r="G151" s="384" t="s">
        <v>67</v>
      </c>
      <c r="H151" s="384" t="s">
        <v>128</v>
      </c>
      <c r="I151" s="384" t="s">
        <v>416</v>
      </c>
      <c r="J151" s="384" t="s">
        <v>116</v>
      </c>
      <c r="K151" s="384"/>
      <c r="L151" s="384">
        <v>0</v>
      </c>
      <c r="M151" s="384">
        <v>0</v>
      </c>
      <c r="N151" s="384">
        <v>43.75</v>
      </c>
      <c r="O151" s="384">
        <v>0</v>
      </c>
      <c r="P151" s="384">
        <v>-43.75</v>
      </c>
      <c r="Q151" s="384" t="s">
        <v>71</v>
      </c>
      <c r="R151" s="384">
        <v>0</v>
      </c>
      <c r="S151" s="384">
        <v>31.7</v>
      </c>
      <c r="T151" s="384">
        <v>0</v>
      </c>
      <c r="U151" s="384">
        <v>12.05</v>
      </c>
      <c r="V151" s="384">
        <v>0</v>
      </c>
      <c r="W151" s="384">
        <v>0</v>
      </c>
      <c r="X151" s="384">
        <v>0</v>
      </c>
      <c r="Y151" s="384">
        <v>0</v>
      </c>
      <c r="Z151" s="384">
        <v>0</v>
      </c>
      <c r="AA151" s="384">
        <v>0</v>
      </c>
      <c r="AB151" s="384">
        <v>0</v>
      </c>
      <c r="AC151" s="384">
        <v>0</v>
      </c>
      <c r="AD151" s="384">
        <v>0</v>
      </c>
      <c r="AE151" s="384" t="s">
        <v>72</v>
      </c>
      <c r="AF151" s="384" t="s">
        <v>517</v>
      </c>
      <c r="AG151" s="384" t="s">
        <v>101</v>
      </c>
      <c r="AH151" s="384" t="s">
        <v>145</v>
      </c>
    </row>
    <row r="152" spans="1:34" ht="15">
      <c r="A152" s="384" t="s">
        <v>62</v>
      </c>
      <c r="B152" s="384" t="s">
        <v>312</v>
      </c>
      <c r="C152" s="384" t="s">
        <v>96</v>
      </c>
      <c r="D152" s="384" t="s">
        <v>555</v>
      </c>
      <c r="E152" s="384" t="s">
        <v>142</v>
      </c>
      <c r="F152" s="384">
        <v>2015</v>
      </c>
      <c r="G152" s="384" t="s">
        <v>67</v>
      </c>
      <c r="H152" s="384" t="s">
        <v>556</v>
      </c>
      <c r="I152" s="384" t="s">
        <v>416</v>
      </c>
      <c r="J152" s="384" t="s">
        <v>116</v>
      </c>
      <c r="K152" s="384"/>
      <c r="L152" s="384">
        <v>0</v>
      </c>
      <c r="M152" s="384">
        <v>0</v>
      </c>
      <c r="N152" s="384">
        <v>0</v>
      </c>
      <c r="O152" s="384">
        <v>0</v>
      </c>
      <c r="P152" s="384">
        <v>0</v>
      </c>
      <c r="Q152" s="384" t="s">
        <v>71</v>
      </c>
      <c r="R152" s="384">
        <v>0</v>
      </c>
      <c r="S152" s="384">
        <v>0</v>
      </c>
      <c r="T152" s="384">
        <v>0</v>
      </c>
      <c r="U152" s="384">
        <v>0</v>
      </c>
      <c r="V152" s="384">
        <v>0</v>
      </c>
      <c r="W152" s="384">
        <v>0</v>
      </c>
      <c r="X152" s="384">
        <v>0</v>
      </c>
      <c r="Y152" s="384">
        <v>0</v>
      </c>
      <c r="Z152" s="384">
        <v>0</v>
      </c>
      <c r="AA152" s="384">
        <v>0</v>
      </c>
      <c r="AB152" s="384">
        <v>0</v>
      </c>
      <c r="AC152" s="384">
        <v>0</v>
      </c>
      <c r="AD152" s="384">
        <v>0</v>
      </c>
      <c r="AE152" s="384" t="s">
        <v>72</v>
      </c>
      <c r="AF152" s="384" t="s">
        <v>517</v>
      </c>
      <c r="AG152" s="384" t="s">
        <v>101</v>
      </c>
      <c r="AH152" s="384" t="s">
        <v>145</v>
      </c>
    </row>
    <row r="153" spans="1:34" ht="15">
      <c r="A153" s="384" t="s">
        <v>62</v>
      </c>
      <c r="B153" s="384" t="s">
        <v>312</v>
      </c>
      <c r="C153" s="384" t="s">
        <v>96</v>
      </c>
      <c r="D153" s="384" t="s">
        <v>92</v>
      </c>
      <c r="E153" s="384" t="s">
        <v>142</v>
      </c>
      <c r="F153" s="384">
        <v>2015</v>
      </c>
      <c r="G153" s="384" t="s">
        <v>67</v>
      </c>
      <c r="H153" s="384" t="s">
        <v>93</v>
      </c>
      <c r="I153" s="384" t="s">
        <v>416</v>
      </c>
      <c r="J153" s="384" t="s">
        <v>70</v>
      </c>
      <c r="K153" s="384"/>
      <c r="L153" s="384">
        <v>0</v>
      </c>
      <c r="M153" s="384">
        <v>0</v>
      </c>
      <c r="N153" s="384">
        <v>1689</v>
      </c>
      <c r="O153" s="384">
        <v>0</v>
      </c>
      <c r="P153" s="384">
        <v>-1689</v>
      </c>
      <c r="Q153" s="384" t="s">
        <v>71</v>
      </c>
      <c r="R153" s="384">
        <v>426</v>
      </c>
      <c r="S153" s="384">
        <v>654</v>
      </c>
      <c r="T153" s="384">
        <v>609</v>
      </c>
      <c r="U153" s="384">
        <v>0</v>
      </c>
      <c r="V153" s="384">
        <v>0</v>
      </c>
      <c r="W153" s="384">
        <v>0</v>
      </c>
      <c r="X153" s="384">
        <v>0</v>
      </c>
      <c r="Y153" s="384">
        <v>0</v>
      </c>
      <c r="Z153" s="384">
        <v>0</v>
      </c>
      <c r="AA153" s="384">
        <v>0</v>
      </c>
      <c r="AB153" s="384">
        <v>0</v>
      </c>
      <c r="AC153" s="384">
        <v>0</v>
      </c>
      <c r="AD153" s="384">
        <v>0</v>
      </c>
      <c r="AE153" s="384" t="s">
        <v>72</v>
      </c>
      <c r="AF153" s="384" t="s">
        <v>517</v>
      </c>
      <c r="AG153" s="384" t="s">
        <v>101</v>
      </c>
      <c r="AH153" s="384" t="s">
        <v>145</v>
      </c>
    </row>
    <row r="154" spans="1:34" ht="15">
      <c r="A154" s="384" t="s">
        <v>62</v>
      </c>
      <c r="B154" s="384" t="s">
        <v>312</v>
      </c>
      <c r="C154" s="384" t="s">
        <v>96</v>
      </c>
      <c r="D154" s="384" t="s">
        <v>557</v>
      </c>
      <c r="E154" s="384" t="s">
        <v>142</v>
      </c>
      <c r="F154" s="384">
        <v>2015</v>
      </c>
      <c r="G154" s="384" t="s">
        <v>67</v>
      </c>
      <c r="H154" s="384" t="s">
        <v>558</v>
      </c>
      <c r="I154" s="384" t="s">
        <v>416</v>
      </c>
      <c r="J154" s="384" t="s">
        <v>70</v>
      </c>
      <c r="K154" s="384"/>
      <c r="L154" s="384">
        <v>0</v>
      </c>
      <c r="M154" s="384">
        <v>0</v>
      </c>
      <c r="N154" s="384">
        <v>0</v>
      </c>
      <c r="O154" s="384">
        <v>0</v>
      </c>
      <c r="P154" s="384">
        <v>0</v>
      </c>
      <c r="Q154" s="384" t="s">
        <v>71</v>
      </c>
      <c r="R154" s="384">
        <v>0</v>
      </c>
      <c r="S154" s="384">
        <v>0</v>
      </c>
      <c r="T154" s="384">
        <v>0</v>
      </c>
      <c r="U154" s="384">
        <v>0</v>
      </c>
      <c r="V154" s="384">
        <v>0</v>
      </c>
      <c r="W154" s="384">
        <v>0</v>
      </c>
      <c r="X154" s="384">
        <v>0</v>
      </c>
      <c r="Y154" s="384">
        <v>0</v>
      </c>
      <c r="Z154" s="384">
        <v>0</v>
      </c>
      <c r="AA154" s="384">
        <v>0</v>
      </c>
      <c r="AB154" s="384">
        <v>0</v>
      </c>
      <c r="AC154" s="384">
        <v>0</v>
      </c>
      <c r="AD154" s="384">
        <v>0</v>
      </c>
      <c r="AE154" s="384" t="s">
        <v>72</v>
      </c>
      <c r="AF154" s="384" t="s">
        <v>517</v>
      </c>
      <c r="AG154" s="384" t="s">
        <v>101</v>
      </c>
      <c r="AH154" s="384" t="s">
        <v>145</v>
      </c>
    </row>
    <row r="155" spans="1:34" ht="15">
      <c r="A155" s="384" t="s">
        <v>62</v>
      </c>
      <c r="B155" s="384" t="s">
        <v>312</v>
      </c>
      <c r="C155" s="384" t="s">
        <v>96</v>
      </c>
      <c r="D155" s="384" t="s">
        <v>453</v>
      </c>
      <c r="E155" s="384" t="s">
        <v>142</v>
      </c>
      <c r="F155" s="384">
        <v>2015</v>
      </c>
      <c r="G155" s="384" t="s">
        <v>67</v>
      </c>
      <c r="H155" s="384" t="s">
        <v>454</v>
      </c>
      <c r="I155" s="384" t="s">
        <v>416</v>
      </c>
      <c r="J155" s="384" t="s">
        <v>70</v>
      </c>
      <c r="K155" s="384"/>
      <c r="L155" s="384">
        <v>0</v>
      </c>
      <c r="M155" s="384">
        <v>0</v>
      </c>
      <c r="N155" s="384">
        <v>0</v>
      </c>
      <c r="O155" s="384">
        <v>0</v>
      </c>
      <c r="P155" s="384">
        <v>0</v>
      </c>
      <c r="Q155" s="384" t="s">
        <v>71</v>
      </c>
      <c r="R155" s="384">
        <v>0</v>
      </c>
      <c r="S155" s="384">
        <v>0</v>
      </c>
      <c r="T155" s="384">
        <v>0</v>
      </c>
      <c r="U155" s="384">
        <v>0</v>
      </c>
      <c r="V155" s="384">
        <v>0</v>
      </c>
      <c r="W155" s="384">
        <v>0</v>
      </c>
      <c r="X155" s="384">
        <v>0</v>
      </c>
      <c r="Y155" s="384">
        <v>0</v>
      </c>
      <c r="Z155" s="384">
        <v>0</v>
      </c>
      <c r="AA155" s="384">
        <v>0</v>
      </c>
      <c r="AB155" s="384">
        <v>0</v>
      </c>
      <c r="AC155" s="384">
        <v>0</v>
      </c>
      <c r="AD155" s="384">
        <v>0</v>
      </c>
      <c r="AE155" s="384" t="s">
        <v>72</v>
      </c>
      <c r="AF155" s="384" t="s">
        <v>517</v>
      </c>
      <c r="AG155" s="384" t="s">
        <v>101</v>
      </c>
      <c r="AH155" s="384" t="s">
        <v>145</v>
      </c>
    </row>
    <row r="156" spans="1:34" ht="15">
      <c r="A156" s="384" t="s">
        <v>62</v>
      </c>
      <c r="B156" s="384" t="s">
        <v>312</v>
      </c>
      <c r="C156" s="384" t="s">
        <v>96</v>
      </c>
      <c r="D156" s="384" t="s">
        <v>559</v>
      </c>
      <c r="E156" s="384" t="s">
        <v>142</v>
      </c>
      <c r="F156" s="384">
        <v>2015</v>
      </c>
      <c r="G156" s="384" t="s">
        <v>67</v>
      </c>
      <c r="H156" s="384" t="s">
        <v>560</v>
      </c>
      <c r="I156" s="384" t="s">
        <v>416</v>
      </c>
      <c r="J156" s="384" t="s">
        <v>70</v>
      </c>
      <c r="K156" s="384"/>
      <c r="L156" s="384">
        <v>0</v>
      </c>
      <c r="M156" s="384">
        <v>0</v>
      </c>
      <c r="N156" s="384">
        <v>788.26</v>
      </c>
      <c r="O156" s="384">
        <v>0</v>
      </c>
      <c r="P156" s="384">
        <v>-788.26</v>
      </c>
      <c r="Q156" s="384" t="s">
        <v>71</v>
      </c>
      <c r="R156" s="384">
        <v>0</v>
      </c>
      <c r="S156" s="384">
        <v>788.26</v>
      </c>
      <c r="T156" s="384">
        <v>0</v>
      </c>
      <c r="U156" s="384">
        <v>0</v>
      </c>
      <c r="V156" s="384">
        <v>0</v>
      </c>
      <c r="W156" s="384">
        <v>0</v>
      </c>
      <c r="X156" s="384">
        <v>0</v>
      </c>
      <c r="Y156" s="384">
        <v>0</v>
      </c>
      <c r="Z156" s="384">
        <v>0</v>
      </c>
      <c r="AA156" s="384">
        <v>0</v>
      </c>
      <c r="AB156" s="384">
        <v>0</v>
      </c>
      <c r="AC156" s="384">
        <v>0</v>
      </c>
      <c r="AD156" s="384">
        <v>0</v>
      </c>
      <c r="AE156" s="384" t="s">
        <v>72</v>
      </c>
      <c r="AF156" s="384" t="s">
        <v>517</v>
      </c>
      <c r="AG156" s="384" t="s">
        <v>101</v>
      </c>
      <c r="AH156" s="384" t="s">
        <v>145</v>
      </c>
    </row>
    <row r="157" spans="1:34" ht="15">
      <c r="A157" s="384" t="s">
        <v>62</v>
      </c>
      <c r="B157" s="384" t="s">
        <v>312</v>
      </c>
      <c r="C157" s="384" t="s">
        <v>96</v>
      </c>
      <c r="D157" s="384" t="s">
        <v>561</v>
      </c>
      <c r="E157" s="384" t="s">
        <v>142</v>
      </c>
      <c r="F157" s="384">
        <v>2015</v>
      </c>
      <c r="G157" s="384" t="s">
        <v>67</v>
      </c>
      <c r="H157" s="384" t="s">
        <v>562</v>
      </c>
      <c r="I157" s="384" t="s">
        <v>416</v>
      </c>
      <c r="J157" s="384" t="s">
        <v>70</v>
      </c>
      <c r="K157" s="384"/>
      <c r="L157" s="384">
        <v>0</v>
      </c>
      <c r="M157" s="384">
        <v>0</v>
      </c>
      <c r="N157" s="384">
        <v>0</v>
      </c>
      <c r="O157" s="384">
        <v>0</v>
      </c>
      <c r="P157" s="384">
        <v>0</v>
      </c>
      <c r="Q157" s="384" t="s">
        <v>71</v>
      </c>
      <c r="R157" s="384">
        <v>0</v>
      </c>
      <c r="S157" s="384">
        <v>0</v>
      </c>
      <c r="T157" s="384">
        <v>0</v>
      </c>
      <c r="U157" s="384">
        <v>0</v>
      </c>
      <c r="V157" s="384">
        <v>0</v>
      </c>
      <c r="W157" s="384">
        <v>0</v>
      </c>
      <c r="X157" s="384">
        <v>0</v>
      </c>
      <c r="Y157" s="384">
        <v>0</v>
      </c>
      <c r="Z157" s="384">
        <v>0</v>
      </c>
      <c r="AA157" s="384">
        <v>0</v>
      </c>
      <c r="AB157" s="384">
        <v>0</v>
      </c>
      <c r="AC157" s="384">
        <v>0</v>
      </c>
      <c r="AD157" s="384">
        <v>0</v>
      </c>
      <c r="AE157" s="384" t="s">
        <v>72</v>
      </c>
      <c r="AF157" s="384" t="s">
        <v>517</v>
      </c>
      <c r="AG157" s="384" t="s">
        <v>101</v>
      </c>
      <c r="AH157" s="384" t="s">
        <v>145</v>
      </c>
    </row>
    <row r="158" spans="1:34" ht="15">
      <c r="A158" s="384" t="s">
        <v>62</v>
      </c>
      <c r="B158" s="384" t="s">
        <v>312</v>
      </c>
      <c r="C158" s="384" t="s">
        <v>96</v>
      </c>
      <c r="D158" s="384" t="s">
        <v>563</v>
      </c>
      <c r="E158" s="384" t="s">
        <v>142</v>
      </c>
      <c r="F158" s="384">
        <v>2015</v>
      </c>
      <c r="G158" s="384" t="s">
        <v>67</v>
      </c>
      <c r="H158" s="384" t="s">
        <v>564</v>
      </c>
      <c r="I158" s="384" t="s">
        <v>416</v>
      </c>
      <c r="J158" s="384" t="s">
        <v>70</v>
      </c>
      <c r="K158" s="384"/>
      <c r="L158" s="384">
        <v>0</v>
      </c>
      <c r="M158" s="384">
        <v>0</v>
      </c>
      <c r="N158" s="384">
        <v>0</v>
      </c>
      <c r="O158" s="384">
        <v>0</v>
      </c>
      <c r="P158" s="384">
        <v>0</v>
      </c>
      <c r="Q158" s="384" t="s">
        <v>71</v>
      </c>
      <c r="R158" s="384">
        <v>0</v>
      </c>
      <c r="S158" s="384">
        <v>0</v>
      </c>
      <c r="T158" s="384">
        <v>0</v>
      </c>
      <c r="U158" s="384">
        <v>0</v>
      </c>
      <c r="V158" s="384">
        <v>0</v>
      </c>
      <c r="W158" s="384">
        <v>0</v>
      </c>
      <c r="X158" s="384">
        <v>0</v>
      </c>
      <c r="Y158" s="384">
        <v>0</v>
      </c>
      <c r="Z158" s="384">
        <v>0</v>
      </c>
      <c r="AA158" s="384">
        <v>0</v>
      </c>
      <c r="AB158" s="384">
        <v>0</v>
      </c>
      <c r="AC158" s="384">
        <v>0</v>
      </c>
      <c r="AD158" s="384">
        <v>0</v>
      </c>
      <c r="AE158" s="384" t="s">
        <v>72</v>
      </c>
      <c r="AF158" s="384" t="s">
        <v>517</v>
      </c>
      <c r="AG158" s="384" t="s">
        <v>101</v>
      </c>
      <c r="AH158" s="384" t="s">
        <v>145</v>
      </c>
    </row>
    <row r="159" spans="1:34" ht="15">
      <c r="A159" s="384" t="s">
        <v>62</v>
      </c>
      <c r="B159" s="384" t="s">
        <v>312</v>
      </c>
      <c r="C159" s="384" t="s">
        <v>96</v>
      </c>
      <c r="D159" s="384" t="s">
        <v>84</v>
      </c>
      <c r="E159" s="384" t="s">
        <v>142</v>
      </c>
      <c r="F159" s="384">
        <v>2015</v>
      </c>
      <c r="G159" s="384" t="s">
        <v>67</v>
      </c>
      <c r="H159" s="384" t="s">
        <v>85</v>
      </c>
      <c r="I159" s="384" t="s">
        <v>416</v>
      </c>
      <c r="J159" s="384" t="s">
        <v>70</v>
      </c>
      <c r="K159" s="384"/>
      <c r="L159" s="384">
        <v>0</v>
      </c>
      <c r="M159" s="384">
        <v>0</v>
      </c>
      <c r="N159" s="384">
        <v>0</v>
      </c>
      <c r="O159" s="384">
        <v>0</v>
      </c>
      <c r="P159" s="384">
        <v>0</v>
      </c>
      <c r="Q159" s="384" t="s">
        <v>71</v>
      </c>
      <c r="R159" s="384">
        <v>0</v>
      </c>
      <c r="S159" s="384">
        <v>0</v>
      </c>
      <c r="T159" s="384">
        <v>0</v>
      </c>
      <c r="U159" s="384">
        <v>0</v>
      </c>
      <c r="V159" s="384">
        <v>0</v>
      </c>
      <c r="W159" s="384">
        <v>0</v>
      </c>
      <c r="X159" s="384">
        <v>0</v>
      </c>
      <c r="Y159" s="384">
        <v>0</v>
      </c>
      <c r="Z159" s="384">
        <v>0</v>
      </c>
      <c r="AA159" s="384">
        <v>0</v>
      </c>
      <c r="AB159" s="384">
        <v>0</v>
      </c>
      <c r="AC159" s="384">
        <v>0</v>
      </c>
      <c r="AD159" s="384">
        <v>0</v>
      </c>
      <c r="AE159" s="384" t="s">
        <v>72</v>
      </c>
      <c r="AF159" s="384" t="s">
        <v>517</v>
      </c>
      <c r="AG159" s="384" t="s">
        <v>101</v>
      </c>
      <c r="AH159" s="384" t="s">
        <v>145</v>
      </c>
    </row>
    <row r="160" spans="1:34" ht="15">
      <c r="A160" s="384" t="s">
        <v>62</v>
      </c>
      <c r="B160" s="384" t="s">
        <v>312</v>
      </c>
      <c r="C160" s="384" t="s">
        <v>96</v>
      </c>
      <c r="D160" s="384" t="s">
        <v>565</v>
      </c>
      <c r="E160" s="384" t="s">
        <v>142</v>
      </c>
      <c r="F160" s="384">
        <v>2015</v>
      </c>
      <c r="G160" s="384" t="s">
        <v>67</v>
      </c>
      <c r="H160" s="384" t="s">
        <v>566</v>
      </c>
      <c r="I160" s="384" t="s">
        <v>416</v>
      </c>
      <c r="J160" s="384" t="s">
        <v>567</v>
      </c>
      <c r="K160" s="384"/>
      <c r="L160" s="384">
        <v>0</v>
      </c>
      <c r="M160" s="384">
        <v>0</v>
      </c>
      <c r="N160" s="384">
        <v>0</v>
      </c>
      <c r="O160" s="384">
        <v>0</v>
      </c>
      <c r="P160" s="384">
        <v>0</v>
      </c>
      <c r="Q160" s="384" t="s">
        <v>71</v>
      </c>
      <c r="R160" s="384">
        <v>0</v>
      </c>
      <c r="S160" s="384">
        <v>0</v>
      </c>
      <c r="T160" s="384">
        <v>0</v>
      </c>
      <c r="U160" s="384">
        <v>0</v>
      </c>
      <c r="V160" s="384">
        <v>0</v>
      </c>
      <c r="W160" s="384">
        <v>0</v>
      </c>
      <c r="X160" s="384">
        <v>0</v>
      </c>
      <c r="Y160" s="384">
        <v>0</v>
      </c>
      <c r="Z160" s="384">
        <v>0</v>
      </c>
      <c r="AA160" s="384">
        <v>0</v>
      </c>
      <c r="AB160" s="384">
        <v>0</v>
      </c>
      <c r="AC160" s="384">
        <v>0</v>
      </c>
      <c r="AD160" s="384">
        <v>0</v>
      </c>
      <c r="AE160" s="384" t="s">
        <v>72</v>
      </c>
      <c r="AF160" s="384" t="s">
        <v>517</v>
      </c>
      <c r="AG160" s="384" t="s">
        <v>101</v>
      </c>
      <c r="AH160" s="384" t="s">
        <v>145</v>
      </c>
    </row>
    <row r="161" spans="1:34" ht="15">
      <c r="A161" s="384" t="s">
        <v>62</v>
      </c>
      <c r="B161" s="384" t="s">
        <v>190</v>
      </c>
      <c r="C161" s="384" t="s">
        <v>332</v>
      </c>
      <c r="D161" s="384" t="s">
        <v>419</v>
      </c>
      <c r="E161" s="384" t="s">
        <v>151</v>
      </c>
      <c r="F161" s="384">
        <v>2015</v>
      </c>
      <c r="G161" s="384" t="s">
        <v>334</v>
      </c>
      <c r="H161" s="384" t="s">
        <v>420</v>
      </c>
      <c r="I161" s="384" t="s">
        <v>364</v>
      </c>
      <c r="J161" s="384" t="s">
        <v>421</v>
      </c>
      <c r="K161" s="384"/>
      <c r="L161" s="384">
        <v>0</v>
      </c>
      <c r="M161" s="384">
        <v>0</v>
      </c>
      <c r="N161" s="384">
        <v>0</v>
      </c>
      <c r="O161" s="384">
        <v>0</v>
      </c>
      <c r="P161" s="384">
        <v>0</v>
      </c>
      <c r="Q161" s="384" t="s">
        <v>71</v>
      </c>
      <c r="R161" s="384">
        <v>0</v>
      </c>
      <c r="S161" s="384">
        <v>0</v>
      </c>
      <c r="T161" s="384">
        <v>0</v>
      </c>
      <c r="U161" s="384">
        <v>0</v>
      </c>
      <c r="V161" s="384">
        <v>0</v>
      </c>
      <c r="W161" s="384">
        <v>0</v>
      </c>
      <c r="X161" s="384">
        <v>0</v>
      </c>
      <c r="Y161" s="384">
        <v>0</v>
      </c>
      <c r="Z161" s="384">
        <v>0</v>
      </c>
      <c r="AA161" s="384">
        <v>0</v>
      </c>
      <c r="AB161" s="384">
        <v>0</v>
      </c>
      <c r="AC161" s="384">
        <v>0</v>
      </c>
      <c r="AD161" s="384">
        <v>0</v>
      </c>
      <c r="AE161" s="384" t="s">
        <v>72</v>
      </c>
      <c r="AF161" s="384" t="s">
        <v>194</v>
      </c>
      <c r="AG161" s="384" t="s">
        <v>338</v>
      </c>
      <c r="AH161" s="384" t="s">
        <v>158</v>
      </c>
    </row>
    <row r="162" spans="1:34" ht="15">
      <c r="A162" s="384" t="s">
        <v>62</v>
      </c>
      <c r="B162" s="384" t="s">
        <v>190</v>
      </c>
      <c r="C162" s="384" t="s">
        <v>96</v>
      </c>
      <c r="D162" s="384" t="s">
        <v>191</v>
      </c>
      <c r="E162" s="384" t="s">
        <v>151</v>
      </c>
      <c r="F162" s="384">
        <v>2015</v>
      </c>
      <c r="G162" s="384" t="s">
        <v>152</v>
      </c>
      <c r="H162" s="384" t="s">
        <v>192</v>
      </c>
      <c r="I162" s="384" t="s">
        <v>154</v>
      </c>
      <c r="J162" s="384" t="s">
        <v>193</v>
      </c>
      <c r="K162" s="384"/>
      <c r="L162" s="384">
        <v>0</v>
      </c>
      <c r="M162" s="384">
        <v>0</v>
      </c>
      <c r="N162" s="384">
        <v>0</v>
      </c>
      <c r="O162" s="384">
        <v>0</v>
      </c>
      <c r="P162" s="384">
        <v>0</v>
      </c>
      <c r="Q162" s="384" t="s">
        <v>71</v>
      </c>
      <c r="R162" s="384">
        <v>0</v>
      </c>
      <c r="S162" s="384">
        <v>0</v>
      </c>
      <c r="T162" s="384">
        <v>0</v>
      </c>
      <c r="U162" s="384">
        <v>0</v>
      </c>
      <c r="V162" s="384">
        <v>0</v>
      </c>
      <c r="W162" s="384">
        <v>0</v>
      </c>
      <c r="X162" s="384">
        <v>0</v>
      </c>
      <c r="Y162" s="384">
        <v>0</v>
      </c>
      <c r="Z162" s="384">
        <v>0</v>
      </c>
      <c r="AA162" s="384">
        <v>0</v>
      </c>
      <c r="AB162" s="384">
        <v>0</v>
      </c>
      <c r="AC162" s="384">
        <v>0</v>
      </c>
      <c r="AD162" s="384">
        <v>0</v>
      </c>
      <c r="AE162" s="384" t="s">
        <v>72</v>
      </c>
      <c r="AF162" s="384" t="s">
        <v>194</v>
      </c>
      <c r="AG162" s="384" t="s">
        <v>101</v>
      </c>
      <c r="AH162" s="384" t="s">
        <v>158</v>
      </c>
    </row>
    <row r="163" spans="1:34" ht="15">
      <c r="A163" s="384" t="s">
        <v>62</v>
      </c>
      <c r="B163" s="384" t="s">
        <v>190</v>
      </c>
      <c r="C163" s="384" t="s">
        <v>96</v>
      </c>
      <c r="D163" s="384" t="s">
        <v>443</v>
      </c>
      <c r="E163" s="384" t="s">
        <v>142</v>
      </c>
      <c r="F163" s="384">
        <v>2015</v>
      </c>
      <c r="G163" s="384" t="s">
        <v>67</v>
      </c>
      <c r="H163" s="384" t="s">
        <v>444</v>
      </c>
      <c r="I163" s="384" t="s">
        <v>416</v>
      </c>
      <c r="J163" s="384" t="s">
        <v>111</v>
      </c>
      <c r="K163" s="384"/>
      <c r="L163" s="384">
        <v>0</v>
      </c>
      <c r="M163" s="384">
        <v>0</v>
      </c>
      <c r="N163" s="384">
        <v>0</v>
      </c>
      <c r="O163" s="384">
        <v>0</v>
      </c>
      <c r="P163" s="384">
        <v>0</v>
      </c>
      <c r="Q163" s="384" t="s">
        <v>71</v>
      </c>
      <c r="R163" s="384">
        <v>0</v>
      </c>
      <c r="S163" s="384">
        <v>0</v>
      </c>
      <c r="T163" s="384">
        <v>0</v>
      </c>
      <c r="U163" s="384">
        <v>0</v>
      </c>
      <c r="V163" s="384">
        <v>0</v>
      </c>
      <c r="W163" s="384">
        <v>0</v>
      </c>
      <c r="X163" s="384">
        <v>0</v>
      </c>
      <c r="Y163" s="384">
        <v>0</v>
      </c>
      <c r="Z163" s="384">
        <v>0</v>
      </c>
      <c r="AA163" s="384">
        <v>0</v>
      </c>
      <c r="AB163" s="384">
        <v>0</v>
      </c>
      <c r="AC163" s="384">
        <v>0</v>
      </c>
      <c r="AD163" s="384">
        <v>0</v>
      </c>
      <c r="AE163" s="384" t="s">
        <v>72</v>
      </c>
      <c r="AF163" s="384" t="s">
        <v>194</v>
      </c>
      <c r="AG163" s="384" t="s">
        <v>101</v>
      </c>
      <c r="AH163" s="384" t="s">
        <v>145</v>
      </c>
    </row>
    <row r="164" spans="1:34" ht="15">
      <c r="A164" s="384" t="s">
        <v>62</v>
      </c>
      <c r="B164" s="384" t="s">
        <v>190</v>
      </c>
      <c r="C164" s="384" t="s">
        <v>96</v>
      </c>
      <c r="D164" s="384" t="s">
        <v>455</v>
      </c>
      <c r="E164" s="384" t="s">
        <v>142</v>
      </c>
      <c r="F164" s="384">
        <v>2015</v>
      </c>
      <c r="G164" s="384" t="s">
        <v>67</v>
      </c>
      <c r="H164" s="384" t="s">
        <v>456</v>
      </c>
      <c r="I164" s="384" t="s">
        <v>416</v>
      </c>
      <c r="J164" s="384" t="s">
        <v>70</v>
      </c>
      <c r="K164" s="384"/>
      <c r="L164" s="384">
        <v>0</v>
      </c>
      <c r="M164" s="384">
        <v>0</v>
      </c>
      <c r="N164" s="384">
        <v>0</v>
      </c>
      <c r="O164" s="384">
        <v>0</v>
      </c>
      <c r="P164" s="384">
        <v>0</v>
      </c>
      <c r="Q164" s="384" t="s">
        <v>71</v>
      </c>
      <c r="R164" s="384">
        <v>0</v>
      </c>
      <c r="S164" s="384">
        <v>0</v>
      </c>
      <c r="T164" s="384">
        <v>0</v>
      </c>
      <c r="U164" s="384">
        <v>0</v>
      </c>
      <c r="V164" s="384">
        <v>0</v>
      </c>
      <c r="W164" s="384">
        <v>0</v>
      </c>
      <c r="X164" s="384">
        <v>0</v>
      </c>
      <c r="Y164" s="384">
        <v>0</v>
      </c>
      <c r="Z164" s="384">
        <v>0</v>
      </c>
      <c r="AA164" s="384">
        <v>0</v>
      </c>
      <c r="AB164" s="384">
        <v>0</v>
      </c>
      <c r="AC164" s="384">
        <v>0</v>
      </c>
      <c r="AD164" s="384">
        <v>0</v>
      </c>
      <c r="AE164" s="384" t="s">
        <v>72</v>
      </c>
      <c r="AF164" s="384" t="s">
        <v>194</v>
      </c>
      <c r="AG164" s="384" t="s">
        <v>101</v>
      </c>
      <c r="AH164" s="384" t="s">
        <v>145</v>
      </c>
    </row>
    <row r="165" spans="1:34" ht="15">
      <c r="A165" s="384" t="s">
        <v>62</v>
      </c>
      <c r="B165" s="384" t="s">
        <v>146</v>
      </c>
      <c r="C165" s="384" t="s">
        <v>332</v>
      </c>
      <c r="D165" s="384" t="s">
        <v>419</v>
      </c>
      <c r="E165" s="384" t="s">
        <v>151</v>
      </c>
      <c r="F165" s="384">
        <v>2015</v>
      </c>
      <c r="G165" s="384" t="s">
        <v>334</v>
      </c>
      <c r="H165" s="384" t="s">
        <v>420</v>
      </c>
      <c r="I165" s="384" t="s">
        <v>364</v>
      </c>
      <c r="J165" s="384" t="s">
        <v>421</v>
      </c>
      <c r="K165" s="384"/>
      <c r="L165" s="384">
        <v>0</v>
      </c>
      <c r="M165" s="384">
        <v>0</v>
      </c>
      <c r="N165" s="384">
        <v>0</v>
      </c>
      <c r="O165" s="384">
        <v>0</v>
      </c>
      <c r="P165" s="384">
        <v>0</v>
      </c>
      <c r="Q165" s="384" t="s">
        <v>71</v>
      </c>
      <c r="R165" s="384">
        <v>0</v>
      </c>
      <c r="S165" s="384">
        <v>0</v>
      </c>
      <c r="T165" s="384">
        <v>0</v>
      </c>
      <c r="U165" s="384">
        <v>0</v>
      </c>
      <c r="V165" s="384">
        <v>0</v>
      </c>
      <c r="W165" s="384">
        <v>0</v>
      </c>
      <c r="X165" s="384">
        <v>0</v>
      </c>
      <c r="Y165" s="384">
        <v>0</v>
      </c>
      <c r="Z165" s="384">
        <v>0</v>
      </c>
      <c r="AA165" s="384">
        <v>0</v>
      </c>
      <c r="AB165" s="384">
        <v>0</v>
      </c>
      <c r="AC165" s="384">
        <v>0</v>
      </c>
      <c r="AD165" s="384">
        <v>0</v>
      </c>
      <c r="AE165" s="384" t="s">
        <v>72</v>
      </c>
      <c r="AF165" s="384" t="s">
        <v>147</v>
      </c>
      <c r="AG165" s="384" t="s">
        <v>338</v>
      </c>
      <c r="AH165" s="384" t="s">
        <v>158</v>
      </c>
    </row>
    <row r="166" spans="1:34" ht="15">
      <c r="A166" s="384" t="s">
        <v>62</v>
      </c>
      <c r="B166" s="384" t="s">
        <v>146</v>
      </c>
      <c r="C166" s="384" t="s">
        <v>96</v>
      </c>
      <c r="D166" s="384" t="s">
        <v>132</v>
      </c>
      <c r="E166" s="384" t="s">
        <v>142</v>
      </c>
      <c r="F166" s="384">
        <v>2015</v>
      </c>
      <c r="G166" s="384" t="s">
        <v>67</v>
      </c>
      <c r="H166" s="384" t="s">
        <v>133</v>
      </c>
      <c r="I166" s="384" t="s">
        <v>416</v>
      </c>
      <c r="J166" s="384" t="s">
        <v>111</v>
      </c>
      <c r="K166" s="384"/>
      <c r="L166" s="384">
        <v>0</v>
      </c>
      <c r="M166" s="384">
        <v>0</v>
      </c>
      <c r="N166" s="384">
        <v>0</v>
      </c>
      <c r="O166" s="384">
        <v>0</v>
      </c>
      <c r="P166" s="384">
        <v>0</v>
      </c>
      <c r="Q166" s="384" t="s">
        <v>71</v>
      </c>
      <c r="R166" s="384">
        <v>0</v>
      </c>
      <c r="S166" s="384">
        <v>0</v>
      </c>
      <c r="T166" s="384">
        <v>0</v>
      </c>
      <c r="U166" s="384">
        <v>0</v>
      </c>
      <c r="V166" s="384">
        <v>0</v>
      </c>
      <c r="W166" s="384">
        <v>0</v>
      </c>
      <c r="X166" s="384">
        <v>0</v>
      </c>
      <c r="Y166" s="384">
        <v>0</v>
      </c>
      <c r="Z166" s="384">
        <v>0</v>
      </c>
      <c r="AA166" s="384">
        <v>0</v>
      </c>
      <c r="AB166" s="384">
        <v>0</v>
      </c>
      <c r="AC166" s="384">
        <v>0</v>
      </c>
      <c r="AD166" s="384">
        <v>0</v>
      </c>
      <c r="AE166" s="384" t="s">
        <v>72</v>
      </c>
      <c r="AF166" s="384" t="s">
        <v>147</v>
      </c>
      <c r="AG166" s="384" t="s">
        <v>101</v>
      </c>
      <c r="AH166" s="384" t="s">
        <v>145</v>
      </c>
    </row>
    <row r="167" spans="1:34" ht="15">
      <c r="A167" s="384" t="s">
        <v>62</v>
      </c>
      <c r="B167" s="384" t="s">
        <v>146</v>
      </c>
      <c r="C167" s="384" t="s">
        <v>96</v>
      </c>
      <c r="D167" s="384" t="s">
        <v>114</v>
      </c>
      <c r="E167" s="384" t="s">
        <v>142</v>
      </c>
      <c r="F167" s="384">
        <v>2015</v>
      </c>
      <c r="G167" s="384" t="s">
        <v>67</v>
      </c>
      <c r="H167" s="384" t="s">
        <v>115</v>
      </c>
      <c r="I167" s="384" t="s">
        <v>416</v>
      </c>
      <c r="J167" s="384" t="s">
        <v>116</v>
      </c>
      <c r="K167" s="384"/>
      <c r="L167" s="384">
        <v>0</v>
      </c>
      <c r="M167" s="384">
        <v>0</v>
      </c>
      <c r="N167" s="384">
        <v>0</v>
      </c>
      <c r="O167" s="384">
        <v>0</v>
      </c>
      <c r="P167" s="384">
        <v>0</v>
      </c>
      <c r="Q167" s="384" t="s">
        <v>71</v>
      </c>
      <c r="R167" s="384">
        <v>0</v>
      </c>
      <c r="S167" s="384">
        <v>0</v>
      </c>
      <c r="T167" s="384">
        <v>0</v>
      </c>
      <c r="U167" s="384">
        <v>0</v>
      </c>
      <c r="V167" s="384">
        <v>0</v>
      </c>
      <c r="W167" s="384">
        <v>0</v>
      </c>
      <c r="X167" s="384">
        <v>0</v>
      </c>
      <c r="Y167" s="384">
        <v>0</v>
      </c>
      <c r="Z167" s="384">
        <v>0</v>
      </c>
      <c r="AA167" s="384">
        <v>0</v>
      </c>
      <c r="AB167" s="384">
        <v>0</v>
      </c>
      <c r="AC167" s="384">
        <v>0</v>
      </c>
      <c r="AD167" s="384">
        <v>0</v>
      </c>
      <c r="AE167" s="384" t="s">
        <v>72</v>
      </c>
      <c r="AF167" s="384" t="s">
        <v>147</v>
      </c>
      <c r="AG167" s="384" t="s">
        <v>101</v>
      </c>
      <c r="AH167" s="384" t="s">
        <v>145</v>
      </c>
    </row>
    <row r="168" spans="1:34" ht="15">
      <c r="A168" s="384" t="s">
        <v>62</v>
      </c>
      <c r="B168" s="384" t="s">
        <v>146</v>
      </c>
      <c r="C168" s="384" t="s">
        <v>96</v>
      </c>
      <c r="D168" s="384" t="s">
        <v>136</v>
      </c>
      <c r="E168" s="384" t="s">
        <v>142</v>
      </c>
      <c r="F168" s="384">
        <v>2015</v>
      </c>
      <c r="G168" s="384" t="s">
        <v>67</v>
      </c>
      <c r="H168" s="384" t="s">
        <v>137</v>
      </c>
      <c r="I168" s="384" t="s">
        <v>416</v>
      </c>
      <c r="J168" s="384" t="s">
        <v>116</v>
      </c>
      <c r="K168" s="384"/>
      <c r="L168" s="384">
        <v>0</v>
      </c>
      <c r="M168" s="384">
        <v>0</v>
      </c>
      <c r="N168" s="384">
        <v>0</v>
      </c>
      <c r="O168" s="384">
        <v>0</v>
      </c>
      <c r="P168" s="384">
        <v>0</v>
      </c>
      <c r="Q168" s="384" t="s">
        <v>71</v>
      </c>
      <c r="R168" s="384">
        <v>0</v>
      </c>
      <c r="S168" s="384">
        <v>0</v>
      </c>
      <c r="T168" s="384">
        <v>0</v>
      </c>
      <c r="U168" s="384">
        <v>0</v>
      </c>
      <c r="V168" s="384">
        <v>0</v>
      </c>
      <c r="W168" s="384">
        <v>0</v>
      </c>
      <c r="X168" s="384">
        <v>0</v>
      </c>
      <c r="Y168" s="384">
        <v>0</v>
      </c>
      <c r="Z168" s="384">
        <v>0</v>
      </c>
      <c r="AA168" s="384">
        <v>0</v>
      </c>
      <c r="AB168" s="384">
        <v>0</v>
      </c>
      <c r="AC168" s="384">
        <v>0</v>
      </c>
      <c r="AD168" s="384">
        <v>0</v>
      </c>
      <c r="AE168" s="384" t="s">
        <v>72</v>
      </c>
      <c r="AF168" s="384" t="s">
        <v>147</v>
      </c>
      <c r="AG168" s="384" t="s">
        <v>101</v>
      </c>
      <c r="AH168" s="384" t="s">
        <v>145</v>
      </c>
    </row>
    <row r="169" spans="1:34" ht="15">
      <c r="A169" s="384" t="s">
        <v>62</v>
      </c>
      <c r="B169" s="384" t="s">
        <v>146</v>
      </c>
      <c r="C169" s="384" t="s">
        <v>96</v>
      </c>
      <c r="D169" s="384" t="s">
        <v>136</v>
      </c>
      <c r="E169" s="384" t="s">
        <v>66</v>
      </c>
      <c r="F169" s="384">
        <v>2015</v>
      </c>
      <c r="G169" s="384" t="s">
        <v>67</v>
      </c>
      <c r="H169" s="384" t="s">
        <v>137</v>
      </c>
      <c r="I169" s="384" t="s">
        <v>416</v>
      </c>
      <c r="J169" s="384" t="s">
        <v>116</v>
      </c>
      <c r="K169" s="384"/>
      <c r="L169" s="384">
        <v>0</v>
      </c>
      <c r="M169" s="384">
        <v>0</v>
      </c>
      <c r="N169" s="384">
        <v>0</v>
      </c>
      <c r="O169" s="384">
        <v>0</v>
      </c>
      <c r="P169" s="384">
        <v>0</v>
      </c>
      <c r="Q169" s="384" t="s">
        <v>71</v>
      </c>
      <c r="R169" s="384">
        <v>0</v>
      </c>
      <c r="S169" s="384">
        <v>0</v>
      </c>
      <c r="T169" s="384">
        <v>0</v>
      </c>
      <c r="U169" s="384">
        <v>0</v>
      </c>
      <c r="V169" s="384">
        <v>0</v>
      </c>
      <c r="W169" s="384">
        <v>0</v>
      </c>
      <c r="X169" s="384">
        <v>0</v>
      </c>
      <c r="Y169" s="384">
        <v>0</v>
      </c>
      <c r="Z169" s="384">
        <v>0</v>
      </c>
      <c r="AA169" s="384">
        <v>0</v>
      </c>
      <c r="AB169" s="384">
        <v>0</v>
      </c>
      <c r="AC169" s="384">
        <v>0</v>
      </c>
      <c r="AD169" s="384">
        <v>0</v>
      </c>
      <c r="AE169" s="384" t="s">
        <v>72</v>
      </c>
      <c r="AF169" s="384" t="s">
        <v>147</v>
      </c>
      <c r="AG169" s="384" t="s">
        <v>101</v>
      </c>
      <c r="AH169" s="384" t="s">
        <v>75</v>
      </c>
    </row>
    <row r="170" spans="1:34" ht="15">
      <c r="A170" s="384" t="s">
        <v>62</v>
      </c>
      <c r="B170" s="384" t="s">
        <v>146</v>
      </c>
      <c r="C170" s="384" t="s">
        <v>96</v>
      </c>
      <c r="D170" s="384" t="s">
        <v>455</v>
      </c>
      <c r="E170" s="384" t="s">
        <v>142</v>
      </c>
      <c r="F170" s="384">
        <v>2015</v>
      </c>
      <c r="G170" s="384" t="s">
        <v>67</v>
      </c>
      <c r="H170" s="384" t="s">
        <v>456</v>
      </c>
      <c r="I170" s="384" t="s">
        <v>416</v>
      </c>
      <c r="J170" s="384" t="s">
        <v>70</v>
      </c>
      <c r="K170" s="384"/>
      <c r="L170" s="384">
        <v>0</v>
      </c>
      <c r="M170" s="384">
        <v>0</v>
      </c>
      <c r="N170" s="384">
        <v>0</v>
      </c>
      <c r="O170" s="384">
        <v>0</v>
      </c>
      <c r="P170" s="384">
        <v>0</v>
      </c>
      <c r="Q170" s="384" t="s">
        <v>71</v>
      </c>
      <c r="R170" s="384">
        <v>0</v>
      </c>
      <c r="S170" s="384">
        <v>0</v>
      </c>
      <c r="T170" s="384">
        <v>0</v>
      </c>
      <c r="U170" s="384">
        <v>0</v>
      </c>
      <c r="V170" s="384">
        <v>0</v>
      </c>
      <c r="W170" s="384">
        <v>0</v>
      </c>
      <c r="X170" s="384">
        <v>0</v>
      </c>
      <c r="Y170" s="384">
        <v>0</v>
      </c>
      <c r="Z170" s="384">
        <v>0</v>
      </c>
      <c r="AA170" s="384">
        <v>0</v>
      </c>
      <c r="AB170" s="384">
        <v>0</v>
      </c>
      <c r="AC170" s="384">
        <v>0</v>
      </c>
      <c r="AD170" s="384">
        <v>0</v>
      </c>
      <c r="AE170" s="384" t="s">
        <v>72</v>
      </c>
      <c r="AF170" s="384" t="s">
        <v>147</v>
      </c>
      <c r="AG170" s="384" t="s">
        <v>101</v>
      </c>
      <c r="AH170" s="384" t="s">
        <v>145</v>
      </c>
    </row>
    <row r="171" spans="1:34" ht="15">
      <c r="A171" s="384" t="s">
        <v>62</v>
      </c>
      <c r="B171" s="384" t="s">
        <v>457</v>
      </c>
      <c r="C171" s="384" t="s">
        <v>332</v>
      </c>
      <c r="D171" s="384" t="s">
        <v>391</v>
      </c>
      <c r="E171" s="384" t="s">
        <v>151</v>
      </c>
      <c r="F171" s="384">
        <v>2015</v>
      </c>
      <c r="G171" s="384" t="s">
        <v>374</v>
      </c>
      <c r="H171" s="384" t="s">
        <v>392</v>
      </c>
      <c r="I171" s="384" t="s">
        <v>376</v>
      </c>
      <c r="J171" s="384" t="s">
        <v>393</v>
      </c>
      <c r="K171" s="384"/>
      <c r="L171" s="384">
        <v>0</v>
      </c>
      <c r="M171" s="384">
        <v>0</v>
      </c>
      <c r="N171" s="384">
        <v>0</v>
      </c>
      <c r="O171" s="384">
        <v>0</v>
      </c>
      <c r="P171" s="384">
        <v>0</v>
      </c>
      <c r="Q171" s="384" t="s">
        <v>71</v>
      </c>
      <c r="R171" s="384">
        <v>0</v>
      </c>
      <c r="S171" s="384">
        <v>0</v>
      </c>
      <c r="T171" s="384">
        <v>0</v>
      </c>
      <c r="U171" s="384">
        <v>0</v>
      </c>
      <c r="V171" s="384">
        <v>0</v>
      </c>
      <c r="W171" s="384">
        <v>0</v>
      </c>
      <c r="X171" s="384">
        <v>0</v>
      </c>
      <c r="Y171" s="384">
        <v>0</v>
      </c>
      <c r="Z171" s="384">
        <v>0</v>
      </c>
      <c r="AA171" s="384">
        <v>0</v>
      </c>
      <c r="AB171" s="384">
        <v>0</v>
      </c>
      <c r="AC171" s="384">
        <v>0</v>
      </c>
      <c r="AD171" s="384">
        <v>0</v>
      </c>
      <c r="AE171" s="384" t="s">
        <v>72</v>
      </c>
      <c r="AF171" s="384" t="s">
        <v>458</v>
      </c>
      <c r="AG171" s="384" t="s">
        <v>338</v>
      </c>
      <c r="AH171" s="384" t="s">
        <v>158</v>
      </c>
    </row>
    <row r="172" spans="1:34" ht="15">
      <c r="A172" s="384" t="s">
        <v>62</v>
      </c>
      <c r="B172" s="384" t="s">
        <v>457</v>
      </c>
      <c r="C172" s="384" t="s">
        <v>332</v>
      </c>
      <c r="D172" s="384" t="s">
        <v>394</v>
      </c>
      <c r="E172" s="384" t="s">
        <v>151</v>
      </c>
      <c r="F172" s="384">
        <v>2015</v>
      </c>
      <c r="G172" s="384" t="s">
        <v>67</v>
      </c>
      <c r="H172" s="384" t="s">
        <v>395</v>
      </c>
      <c r="I172" s="384" t="s">
        <v>376</v>
      </c>
      <c r="J172" s="384" t="s">
        <v>393</v>
      </c>
      <c r="K172" s="384"/>
      <c r="L172" s="384">
        <v>0</v>
      </c>
      <c r="M172" s="384">
        <v>0</v>
      </c>
      <c r="N172" s="384">
        <v>0</v>
      </c>
      <c r="O172" s="384">
        <v>0</v>
      </c>
      <c r="P172" s="384">
        <v>0</v>
      </c>
      <c r="Q172" s="384" t="s">
        <v>71</v>
      </c>
      <c r="R172" s="384">
        <v>0</v>
      </c>
      <c r="S172" s="384">
        <v>0</v>
      </c>
      <c r="T172" s="384">
        <v>0</v>
      </c>
      <c r="U172" s="384">
        <v>0</v>
      </c>
      <c r="V172" s="384">
        <v>0</v>
      </c>
      <c r="W172" s="384">
        <v>0</v>
      </c>
      <c r="X172" s="384">
        <v>0</v>
      </c>
      <c r="Y172" s="384">
        <v>0</v>
      </c>
      <c r="Z172" s="384">
        <v>0</v>
      </c>
      <c r="AA172" s="384">
        <v>0</v>
      </c>
      <c r="AB172" s="384">
        <v>0</v>
      </c>
      <c r="AC172" s="384">
        <v>0</v>
      </c>
      <c r="AD172" s="384">
        <v>0</v>
      </c>
      <c r="AE172" s="384" t="s">
        <v>72</v>
      </c>
      <c r="AF172" s="384" t="s">
        <v>458</v>
      </c>
      <c r="AG172" s="384" t="s">
        <v>338</v>
      </c>
      <c r="AH172" s="384" t="s">
        <v>158</v>
      </c>
    </row>
    <row r="173" spans="1:34" ht="15">
      <c r="A173" s="384" t="s">
        <v>62</v>
      </c>
      <c r="B173" s="384" t="s">
        <v>457</v>
      </c>
      <c r="C173" s="384" t="s">
        <v>332</v>
      </c>
      <c r="D173" s="384" t="s">
        <v>396</v>
      </c>
      <c r="E173" s="384" t="s">
        <v>151</v>
      </c>
      <c r="F173" s="384">
        <v>2015</v>
      </c>
      <c r="G173" s="384" t="s">
        <v>374</v>
      </c>
      <c r="H173" s="384" t="s">
        <v>397</v>
      </c>
      <c r="I173" s="384" t="s">
        <v>376</v>
      </c>
      <c r="J173" s="384" t="s">
        <v>393</v>
      </c>
      <c r="K173" s="384"/>
      <c r="L173" s="384">
        <v>0</v>
      </c>
      <c r="M173" s="384">
        <v>0</v>
      </c>
      <c r="N173" s="384">
        <v>0</v>
      </c>
      <c r="O173" s="384">
        <v>0</v>
      </c>
      <c r="P173" s="384">
        <v>0</v>
      </c>
      <c r="Q173" s="384" t="s">
        <v>71</v>
      </c>
      <c r="R173" s="384">
        <v>0</v>
      </c>
      <c r="S173" s="384">
        <v>0</v>
      </c>
      <c r="T173" s="384">
        <v>0</v>
      </c>
      <c r="U173" s="384">
        <v>0</v>
      </c>
      <c r="V173" s="384">
        <v>0</v>
      </c>
      <c r="W173" s="384">
        <v>0</v>
      </c>
      <c r="X173" s="384">
        <v>0</v>
      </c>
      <c r="Y173" s="384">
        <v>0</v>
      </c>
      <c r="Z173" s="384">
        <v>0</v>
      </c>
      <c r="AA173" s="384">
        <v>0</v>
      </c>
      <c r="AB173" s="384">
        <v>0</v>
      </c>
      <c r="AC173" s="384">
        <v>0</v>
      </c>
      <c r="AD173" s="384">
        <v>0</v>
      </c>
      <c r="AE173" s="384" t="s">
        <v>72</v>
      </c>
      <c r="AF173" s="384" t="s">
        <v>458</v>
      </c>
      <c r="AG173" s="384" t="s">
        <v>338</v>
      </c>
      <c r="AH173" s="384" t="s">
        <v>158</v>
      </c>
    </row>
    <row r="174" spans="1:34" s="383" customFormat="1" ht="15">
      <c r="A174" s="384"/>
      <c r="B174" s="384"/>
      <c r="C174" s="384"/>
      <c r="D174" s="384"/>
      <c r="E174" s="384"/>
      <c r="F174" s="384"/>
      <c r="G174" s="384"/>
      <c r="H174" s="384"/>
      <c r="I174" s="384"/>
      <c r="J174" s="384"/>
      <c r="K174" s="384"/>
      <c r="L174" s="384"/>
      <c r="M174" s="384"/>
      <c r="N174" s="384"/>
      <c r="O174" s="384"/>
      <c r="P174" s="384"/>
      <c r="Q174" s="384"/>
      <c r="R174" s="384"/>
      <c r="S174" s="384"/>
      <c r="T174" s="384"/>
      <c r="U174" s="384"/>
      <c r="V174" s="384"/>
      <c r="W174" s="384"/>
      <c r="X174" s="384"/>
      <c r="Y174" s="384"/>
      <c r="Z174" s="384"/>
      <c r="AA174" s="384"/>
      <c r="AB174" s="384"/>
      <c r="AC174" s="384"/>
      <c r="AD174" s="384"/>
      <c r="AE174" s="384"/>
      <c r="AF174" s="384"/>
      <c r="AG174" s="384"/>
      <c r="AH174" s="384"/>
    </row>
    <row r="175" spans="1:34" s="383" customFormat="1" ht="15">
      <c r="A175" s="384"/>
      <c r="B175" s="384"/>
      <c r="C175" s="384"/>
      <c r="D175" s="384"/>
      <c r="E175" s="384"/>
      <c r="F175" s="384"/>
      <c r="G175" s="384"/>
      <c r="H175" s="384"/>
      <c r="I175" s="384"/>
      <c r="J175" s="384"/>
      <c r="K175" s="384"/>
      <c r="L175" s="384"/>
      <c r="M175" s="384"/>
      <c r="N175" s="384"/>
      <c r="O175" s="384"/>
      <c r="P175" s="384"/>
      <c r="Q175" s="384"/>
      <c r="R175" s="384"/>
      <c r="S175" s="384"/>
      <c r="T175" s="384"/>
      <c r="U175" s="384"/>
      <c r="V175" s="384"/>
      <c r="W175" s="384"/>
      <c r="X175" s="384"/>
      <c r="Y175" s="384"/>
      <c r="Z175" s="384"/>
      <c r="AA175" s="384"/>
      <c r="AB175" s="384"/>
      <c r="AC175" s="384"/>
      <c r="AD175" s="384"/>
      <c r="AE175" s="384"/>
      <c r="AF175" s="384"/>
      <c r="AG175" s="384"/>
      <c r="AH175" s="384"/>
    </row>
    <row r="176" spans="1:2" ht="15">
      <c r="A176" s="58" t="s">
        <v>30</v>
      </c>
      <c r="B176" s="383" t="s">
        <v>460</v>
      </c>
    </row>
    <row r="178" spans="1:2" ht="15">
      <c r="A178" s="58" t="s">
        <v>229</v>
      </c>
      <c r="B178" t="s">
        <v>231</v>
      </c>
    </row>
    <row r="179" spans="1:2" ht="15">
      <c r="A179" s="59" t="s">
        <v>67</v>
      </c>
      <c r="B179" s="77">
        <v>321239.65</v>
      </c>
    </row>
    <row r="180" spans="1:2" ht="15">
      <c r="A180" s="59" t="s">
        <v>152</v>
      </c>
      <c r="B180" s="77">
        <v>-132975.65000000002</v>
      </c>
    </row>
    <row r="181" spans="1:2" ht="15">
      <c r="A181" s="59" t="s">
        <v>230</v>
      </c>
      <c r="B181" s="77">
        <v>188264</v>
      </c>
    </row>
  </sheetData>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topLeftCell="A10">
      <selection activeCell="C42" sqref="C42"/>
    </sheetView>
  </sheetViews>
  <sheetFormatPr defaultColWidth="9.140625" defaultRowHeight="15"/>
  <cols>
    <col min="1" max="1" width="17.7109375" style="341" bestFit="1" customWidth="1"/>
    <col min="2" max="2" width="11.57421875" style="341" bestFit="1" customWidth="1"/>
    <col min="3" max="3" width="25.57421875" style="341" bestFit="1" customWidth="1"/>
    <col min="4" max="4" width="21.140625" style="341" bestFit="1" customWidth="1"/>
    <col min="5" max="5" width="22.7109375" style="341" bestFit="1" customWidth="1"/>
    <col min="6" max="7" width="9.140625" style="341" customWidth="1"/>
    <col min="8" max="8" width="10.421875" style="341" bestFit="1" customWidth="1"/>
    <col min="9" max="9" width="9.8515625" style="341" bestFit="1" customWidth="1"/>
    <col min="10" max="10" width="12.8515625" style="341" bestFit="1" customWidth="1"/>
    <col min="11" max="256" width="9.140625" style="341" customWidth="1"/>
    <col min="257" max="257" width="17.7109375" style="341" bestFit="1" customWidth="1"/>
    <col min="258" max="258" width="11.57421875" style="341" bestFit="1" customWidth="1"/>
    <col min="259" max="259" width="25.57421875" style="341" bestFit="1" customWidth="1"/>
    <col min="260" max="260" width="21.140625" style="341" bestFit="1" customWidth="1"/>
    <col min="261" max="261" width="22.7109375" style="341" bestFit="1" customWidth="1"/>
    <col min="262" max="263" width="9.140625" style="341" customWidth="1"/>
    <col min="264" max="264" width="10.421875" style="341" bestFit="1" customWidth="1"/>
    <col min="265" max="265" width="9.8515625" style="341" bestFit="1" customWidth="1"/>
    <col min="266" max="266" width="12.28125" style="341" bestFit="1" customWidth="1"/>
    <col min="267" max="512" width="9.140625" style="341" customWidth="1"/>
    <col min="513" max="513" width="17.7109375" style="341" bestFit="1" customWidth="1"/>
    <col min="514" max="514" width="11.57421875" style="341" bestFit="1" customWidth="1"/>
    <col min="515" max="515" width="25.57421875" style="341" bestFit="1" customWidth="1"/>
    <col min="516" max="516" width="21.140625" style="341" bestFit="1" customWidth="1"/>
    <col min="517" max="517" width="22.7109375" style="341" bestFit="1" customWidth="1"/>
    <col min="518" max="519" width="9.140625" style="341" customWidth="1"/>
    <col min="520" max="520" width="10.421875" style="341" bestFit="1" customWidth="1"/>
    <col min="521" max="521" width="9.8515625" style="341" bestFit="1" customWidth="1"/>
    <col min="522" max="522" width="12.28125" style="341" bestFit="1" customWidth="1"/>
    <col min="523" max="768" width="9.140625" style="341" customWidth="1"/>
    <col min="769" max="769" width="17.7109375" style="341" bestFit="1" customWidth="1"/>
    <col min="770" max="770" width="11.57421875" style="341" bestFit="1" customWidth="1"/>
    <col min="771" max="771" width="25.57421875" style="341" bestFit="1" customWidth="1"/>
    <col min="772" max="772" width="21.140625" style="341" bestFit="1" customWidth="1"/>
    <col min="773" max="773" width="22.7109375" style="341" bestFit="1" customWidth="1"/>
    <col min="774" max="775" width="9.140625" style="341" customWidth="1"/>
    <col min="776" max="776" width="10.421875" style="341" bestFit="1" customWidth="1"/>
    <col min="777" max="777" width="9.8515625" style="341" bestFit="1" customWidth="1"/>
    <col min="778" max="778" width="12.28125" style="341" bestFit="1" customWidth="1"/>
    <col min="779" max="1024" width="9.140625" style="341" customWidth="1"/>
    <col min="1025" max="1025" width="17.7109375" style="341" bestFit="1" customWidth="1"/>
    <col min="1026" max="1026" width="11.57421875" style="341" bestFit="1" customWidth="1"/>
    <col min="1027" max="1027" width="25.57421875" style="341" bestFit="1" customWidth="1"/>
    <col min="1028" max="1028" width="21.140625" style="341" bestFit="1" customWidth="1"/>
    <col min="1029" max="1029" width="22.7109375" style="341" bestFit="1" customWidth="1"/>
    <col min="1030" max="1031" width="9.140625" style="341" customWidth="1"/>
    <col min="1032" max="1032" width="10.421875" style="341" bestFit="1" customWidth="1"/>
    <col min="1033" max="1033" width="9.8515625" style="341" bestFit="1" customWidth="1"/>
    <col min="1034" max="1034" width="12.28125" style="341" bestFit="1" customWidth="1"/>
    <col min="1035" max="1280" width="9.140625" style="341" customWidth="1"/>
    <col min="1281" max="1281" width="17.7109375" style="341" bestFit="1" customWidth="1"/>
    <col min="1282" max="1282" width="11.57421875" style="341" bestFit="1" customWidth="1"/>
    <col min="1283" max="1283" width="25.57421875" style="341" bestFit="1" customWidth="1"/>
    <col min="1284" max="1284" width="21.140625" style="341" bestFit="1" customWidth="1"/>
    <col min="1285" max="1285" width="22.7109375" style="341" bestFit="1" customWidth="1"/>
    <col min="1286" max="1287" width="9.140625" style="341" customWidth="1"/>
    <col min="1288" max="1288" width="10.421875" style="341" bestFit="1" customWidth="1"/>
    <col min="1289" max="1289" width="9.8515625" style="341" bestFit="1" customWidth="1"/>
    <col min="1290" max="1290" width="12.28125" style="341" bestFit="1" customWidth="1"/>
    <col min="1291" max="1536" width="9.140625" style="341" customWidth="1"/>
    <col min="1537" max="1537" width="17.7109375" style="341" bestFit="1" customWidth="1"/>
    <col min="1538" max="1538" width="11.57421875" style="341" bestFit="1" customWidth="1"/>
    <col min="1539" max="1539" width="25.57421875" style="341" bestFit="1" customWidth="1"/>
    <col min="1540" max="1540" width="21.140625" style="341" bestFit="1" customWidth="1"/>
    <col min="1541" max="1541" width="22.7109375" style="341" bestFit="1" customWidth="1"/>
    <col min="1542" max="1543" width="9.140625" style="341" customWidth="1"/>
    <col min="1544" max="1544" width="10.421875" style="341" bestFit="1" customWidth="1"/>
    <col min="1545" max="1545" width="9.8515625" style="341" bestFit="1" customWidth="1"/>
    <col min="1546" max="1546" width="12.28125" style="341" bestFit="1" customWidth="1"/>
    <col min="1547" max="1792" width="9.140625" style="341" customWidth="1"/>
    <col min="1793" max="1793" width="17.7109375" style="341" bestFit="1" customWidth="1"/>
    <col min="1794" max="1794" width="11.57421875" style="341" bestFit="1" customWidth="1"/>
    <col min="1795" max="1795" width="25.57421875" style="341" bestFit="1" customWidth="1"/>
    <col min="1796" max="1796" width="21.140625" style="341" bestFit="1" customWidth="1"/>
    <col min="1797" max="1797" width="22.7109375" style="341" bestFit="1" customWidth="1"/>
    <col min="1798" max="1799" width="9.140625" style="341" customWidth="1"/>
    <col min="1800" max="1800" width="10.421875" style="341" bestFit="1" customWidth="1"/>
    <col min="1801" max="1801" width="9.8515625" style="341" bestFit="1" customWidth="1"/>
    <col min="1802" max="1802" width="12.28125" style="341" bestFit="1" customWidth="1"/>
    <col min="1803" max="2048" width="9.140625" style="341" customWidth="1"/>
    <col min="2049" max="2049" width="17.7109375" style="341" bestFit="1" customWidth="1"/>
    <col min="2050" max="2050" width="11.57421875" style="341" bestFit="1" customWidth="1"/>
    <col min="2051" max="2051" width="25.57421875" style="341" bestFit="1" customWidth="1"/>
    <col min="2052" max="2052" width="21.140625" style="341" bestFit="1" customWidth="1"/>
    <col min="2053" max="2053" width="22.7109375" style="341" bestFit="1" customWidth="1"/>
    <col min="2054" max="2055" width="9.140625" style="341" customWidth="1"/>
    <col min="2056" max="2056" width="10.421875" style="341" bestFit="1" customWidth="1"/>
    <col min="2057" max="2057" width="9.8515625" style="341" bestFit="1" customWidth="1"/>
    <col min="2058" max="2058" width="12.28125" style="341" bestFit="1" customWidth="1"/>
    <col min="2059" max="2304" width="9.140625" style="341" customWidth="1"/>
    <col min="2305" max="2305" width="17.7109375" style="341" bestFit="1" customWidth="1"/>
    <col min="2306" max="2306" width="11.57421875" style="341" bestFit="1" customWidth="1"/>
    <col min="2307" max="2307" width="25.57421875" style="341" bestFit="1" customWidth="1"/>
    <col min="2308" max="2308" width="21.140625" style="341" bestFit="1" customWidth="1"/>
    <col min="2309" max="2309" width="22.7109375" style="341" bestFit="1" customWidth="1"/>
    <col min="2310" max="2311" width="9.140625" style="341" customWidth="1"/>
    <col min="2312" max="2312" width="10.421875" style="341" bestFit="1" customWidth="1"/>
    <col min="2313" max="2313" width="9.8515625" style="341" bestFit="1" customWidth="1"/>
    <col min="2314" max="2314" width="12.28125" style="341" bestFit="1" customWidth="1"/>
    <col min="2315" max="2560" width="9.140625" style="341" customWidth="1"/>
    <col min="2561" max="2561" width="17.7109375" style="341" bestFit="1" customWidth="1"/>
    <col min="2562" max="2562" width="11.57421875" style="341" bestFit="1" customWidth="1"/>
    <col min="2563" max="2563" width="25.57421875" style="341" bestFit="1" customWidth="1"/>
    <col min="2564" max="2564" width="21.140625" style="341" bestFit="1" customWidth="1"/>
    <col min="2565" max="2565" width="22.7109375" style="341" bestFit="1" customWidth="1"/>
    <col min="2566" max="2567" width="9.140625" style="341" customWidth="1"/>
    <col min="2568" max="2568" width="10.421875" style="341" bestFit="1" customWidth="1"/>
    <col min="2569" max="2569" width="9.8515625" style="341" bestFit="1" customWidth="1"/>
    <col min="2570" max="2570" width="12.28125" style="341" bestFit="1" customWidth="1"/>
    <col min="2571" max="2816" width="9.140625" style="341" customWidth="1"/>
    <col min="2817" max="2817" width="17.7109375" style="341" bestFit="1" customWidth="1"/>
    <col min="2818" max="2818" width="11.57421875" style="341" bestFit="1" customWidth="1"/>
    <col min="2819" max="2819" width="25.57421875" style="341" bestFit="1" customWidth="1"/>
    <col min="2820" max="2820" width="21.140625" style="341" bestFit="1" customWidth="1"/>
    <col min="2821" max="2821" width="22.7109375" style="341" bestFit="1" customWidth="1"/>
    <col min="2822" max="2823" width="9.140625" style="341" customWidth="1"/>
    <col min="2824" max="2824" width="10.421875" style="341" bestFit="1" customWidth="1"/>
    <col min="2825" max="2825" width="9.8515625" style="341" bestFit="1" customWidth="1"/>
    <col min="2826" max="2826" width="12.28125" style="341" bestFit="1" customWidth="1"/>
    <col min="2827" max="3072" width="9.140625" style="341" customWidth="1"/>
    <col min="3073" max="3073" width="17.7109375" style="341" bestFit="1" customWidth="1"/>
    <col min="3074" max="3074" width="11.57421875" style="341" bestFit="1" customWidth="1"/>
    <col min="3075" max="3075" width="25.57421875" style="341" bestFit="1" customWidth="1"/>
    <col min="3076" max="3076" width="21.140625" style="341" bestFit="1" customWidth="1"/>
    <col min="3077" max="3077" width="22.7109375" style="341" bestFit="1" customWidth="1"/>
    <col min="3078" max="3079" width="9.140625" style="341" customWidth="1"/>
    <col min="3080" max="3080" width="10.421875" style="341" bestFit="1" customWidth="1"/>
    <col min="3081" max="3081" width="9.8515625" style="341" bestFit="1" customWidth="1"/>
    <col min="3082" max="3082" width="12.28125" style="341" bestFit="1" customWidth="1"/>
    <col min="3083" max="3328" width="9.140625" style="341" customWidth="1"/>
    <col min="3329" max="3329" width="17.7109375" style="341" bestFit="1" customWidth="1"/>
    <col min="3330" max="3330" width="11.57421875" style="341" bestFit="1" customWidth="1"/>
    <col min="3331" max="3331" width="25.57421875" style="341" bestFit="1" customWidth="1"/>
    <col min="3332" max="3332" width="21.140625" style="341" bestFit="1" customWidth="1"/>
    <col min="3333" max="3333" width="22.7109375" style="341" bestFit="1" customWidth="1"/>
    <col min="3334" max="3335" width="9.140625" style="341" customWidth="1"/>
    <col min="3336" max="3336" width="10.421875" style="341" bestFit="1" customWidth="1"/>
    <col min="3337" max="3337" width="9.8515625" style="341" bestFit="1" customWidth="1"/>
    <col min="3338" max="3338" width="12.28125" style="341" bestFit="1" customWidth="1"/>
    <col min="3339" max="3584" width="9.140625" style="341" customWidth="1"/>
    <col min="3585" max="3585" width="17.7109375" style="341" bestFit="1" customWidth="1"/>
    <col min="3586" max="3586" width="11.57421875" style="341" bestFit="1" customWidth="1"/>
    <col min="3587" max="3587" width="25.57421875" style="341" bestFit="1" customWidth="1"/>
    <col min="3588" max="3588" width="21.140625" style="341" bestFit="1" customWidth="1"/>
    <col min="3589" max="3589" width="22.7109375" style="341" bestFit="1" customWidth="1"/>
    <col min="3590" max="3591" width="9.140625" style="341" customWidth="1"/>
    <col min="3592" max="3592" width="10.421875" style="341" bestFit="1" customWidth="1"/>
    <col min="3593" max="3593" width="9.8515625" style="341" bestFit="1" customWidth="1"/>
    <col min="3594" max="3594" width="12.28125" style="341" bestFit="1" customWidth="1"/>
    <col min="3595" max="3840" width="9.140625" style="341" customWidth="1"/>
    <col min="3841" max="3841" width="17.7109375" style="341" bestFit="1" customWidth="1"/>
    <col min="3842" max="3842" width="11.57421875" style="341" bestFit="1" customWidth="1"/>
    <col min="3843" max="3843" width="25.57421875" style="341" bestFit="1" customWidth="1"/>
    <col min="3844" max="3844" width="21.140625" style="341" bestFit="1" customWidth="1"/>
    <col min="3845" max="3845" width="22.7109375" style="341" bestFit="1" customWidth="1"/>
    <col min="3846" max="3847" width="9.140625" style="341" customWidth="1"/>
    <col min="3848" max="3848" width="10.421875" style="341" bestFit="1" customWidth="1"/>
    <col min="3849" max="3849" width="9.8515625" style="341" bestFit="1" customWidth="1"/>
    <col min="3850" max="3850" width="12.28125" style="341" bestFit="1" customWidth="1"/>
    <col min="3851" max="4096" width="9.140625" style="341" customWidth="1"/>
    <col min="4097" max="4097" width="17.7109375" style="341" bestFit="1" customWidth="1"/>
    <col min="4098" max="4098" width="11.57421875" style="341" bestFit="1" customWidth="1"/>
    <col min="4099" max="4099" width="25.57421875" style="341" bestFit="1" customWidth="1"/>
    <col min="4100" max="4100" width="21.140625" style="341" bestFit="1" customWidth="1"/>
    <col min="4101" max="4101" width="22.7109375" style="341" bestFit="1" customWidth="1"/>
    <col min="4102" max="4103" width="9.140625" style="341" customWidth="1"/>
    <col min="4104" max="4104" width="10.421875" style="341" bestFit="1" customWidth="1"/>
    <col min="4105" max="4105" width="9.8515625" style="341" bestFit="1" customWidth="1"/>
    <col min="4106" max="4106" width="12.28125" style="341" bestFit="1" customWidth="1"/>
    <col min="4107" max="4352" width="9.140625" style="341" customWidth="1"/>
    <col min="4353" max="4353" width="17.7109375" style="341" bestFit="1" customWidth="1"/>
    <col min="4354" max="4354" width="11.57421875" style="341" bestFit="1" customWidth="1"/>
    <col min="4355" max="4355" width="25.57421875" style="341" bestFit="1" customWidth="1"/>
    <col min="4356" max="4356" width="21.140625" style="341" bestFit="1" customWidth="1"/>
    <col min="4357" max="4357" width="22.7109375" style="341" bestFit="1" customWidth="1"/>
    <col min="4358" max="4359" width="9.140625" style="341" customWidth="1"/>
    <col min="4360" max="4360" width="10.421875" style="341" bestFit="1" customWidth="1"/>
    <col min="4361" max="4361" width="9.8515625" style="341" bestFit="1" customWidth="1"/>
    <col min="4362" max="4362" width="12.28125" style="341" bestFit="1" customWidth="1"/>
    <col min="4363" max="4608" width="9.140625" style="341" customWidth="1"/>
    <col min="4609" max="4609" width="17.7109375" style="341" bestFit="1" customWidth="1"/>
    <col min="4610" max="4610" width="11.57421875" style="341" bestFit="1" customWidth="1"/>
    <col min="4611" max="4611" width="25.57421875" style="341" bestFit="1" customWidth="1"/>
    <col min="4612" max="4612" width="21.140625" style="341" bestFit="1" customWidth="1"/>
    <col min="4613" max="4613" width="22.7109375" style="341" bestFit="1" customWidth="1"/>
    <col min="4614" max="4615" width="9.140625" style="341" customWidth="1"/>
    <col min="4616" max="4616" width="10.421875" style="341" bestFit="1" customWidth="1"/>
    <col min="4617" max="4617" width="9.8515625" style="341" bestFit="1" customWidth="1"/>
    <col min="4618" max="4618" width="12.28125" style="341" bestFit="1" customWidth="1"/>
    <col min="4619" max="4864" width="9.140625" style="341" customWidth="1"/>
    <col min="4865" max="4865" width="17.7109375" style="341" bestFit="1" customWidth="1"/>
    <col min="4866" max="4866" width="11.57421875" style="341" bestFit="1" customWidth="1"/>
    <col min="4867" max="4867" width="25.57421875" style="341" bestFit="1" customWidth="1"/>
    <col min="4868" max="4868" width="21.140625" style="341" bestFit="1" customWidth="1"/>
    <col min="4869" max="4869" width="22.7109375" style="341" bestFit="1" customWidth="1"/>
    <col min="4870" max="4871" width="9.140625" style="341" customWidth="1"/>
    <col min="4872" max="4872" width="10.421875" style="341" bestFit="1" customWidth="1"/>
    <col min="4873" max="4873" width="9.8515625" style="341" bestFit="1" customWidth="1"/>
    <col min="4874" max="4874" width="12.28125" style="341" bestFit="1" customWidth="1"/>
    <col min="4875" max="5120" width="9.140625" style="341" customWidth="1"/>
    <col min="5121" max="5121" width="17.7109375" style="341" bestFit="1" customWidth="1"/>
    <col min="5122" max="5122" width="11.57421875" style="341" bestFit="1" customWidth="1"/>
    <col min="5123" max="5123" width="25.57421875" style="341" bestFit="1" customWidth="1"/>
    <col min="5124" max="5124" width="21.140625" style="341" bestFit="1" customWidth="1"/>
    <col min="5125" max="5125" width="22.7109375" style="341" bestFit="1" customWidth="1"/>
    <col min="5126" max="5127" width="9.140625" style="341" customWidth="1"/>
    <col min="5128" max="5128" width="10.421875" style="341" bestFit="1" customWidth="1"/>
    <col min="5129" max="5129" width="9.8515625" style="341" bestFit="1" customWidth="1"/>
    <col min="5130" max="5130" width="12.28125" style="341" bestFit="1" customWidth="1"/>
    <col min="5131" max="5376" width="9.140625" style="341" customWidth="1"/>
    <col min="5377" max="5377" width="17.7109375" style="341" bestFit="1" customWidth="1"/>
    <col min="5378" max="5378" width="11.57421875" style="341" bestFit="1" customWidth="1"/>
    <col min="5379" max="5379" width="25.57421875" style="341" bestFit="1" customWidth="1"/>
    <col min="5380" max="5380" width="21.140625" style="341" bestFit="1" customWidth="1"/>
    <col min="5381" max="5381" width="22.7109375" style="341" bestFit="1" customWidth="1"/>
    <col min="5382" max="5383" width="9.140625" style="341" customWidth="1"/>
    <col min="5384" max="5384" width="10.421875" style="341" bestFit="1" customWidth="1"/>
    <col min="5385" max="5385" width="9.8515625" style="341" bestFit="1" customWidth="1"/>
    <col min="5386" max="5386" width="12.28125" style="341" bestFit="1" customWidth="1"/>
    <col min="5387" max="5632" width="9.140625" style="341" customWidth="1"/>
    <col min="5633" max="5633" width="17.7109375" style="341" bestFit="1" customWidth="1"/>
    <col min="5634" max="5634" width="11.57421875" style="341" bestFit="1" customWidth="1"/>
    <col min="5635" max="5635" width="25.57421875" style="341" bestFit="1" customWidth="1"/>
    <col min="5636" max="5636" width="21.140625" style="341" bestFit="1" customWidth="1"/>
    <col min="5637" max="5637" width="22.7109375" style="341" bestFit="1" customWidth="1"/>
    <col min="5638" max="5639" width="9.140625" style="341" customWidth="1"/>
    <col min="5640" max="5640" width="10.421875" style="341" bestFit="1" customWidth="1"/>
    <col min="5641" max="5641" width="9.8515625" style="341" bestFit="1" customWidth="1"/>
    <col min="5642" max="5642" width="12.28125" style="341" bestFit="1" customWidth="1"/>
    <col min="5643" max="5888" width="9.140625" style="341" customWidth="1"/>
    <col min="5889" max="5889" width="17.7109375" style="341" bestFit="1" customWidth="1"/>
    <col min="5890" max="5890" width="11.57421875" style="341" bestFit="1" customWidth="1"/>
    <col min="5891" max="5891" width="25.57421875" style="341" bestFit="1" customWidth="1"/>
    <col min="5892" max="5892" width="21.140625" style="341" bestFit="1" customWidth="1"/>
    <col min="5893" max="5893" width="22.7109375" style="341" bestFit="1" customWidth="1"/>
    <col min="5894" max="5895" width="9.140625" style="341" customWidth="1"/>
    <col min="5896" max="5896" width="10.421875" style="341" bestFit="1" customWidth="1"/>
    <col min="5897" max="5897" width="9.8515625" style="341" bestFit="1" customWidth="1"/>
    <col min="5898" max="5898" width="12.28125" style="341" bestFit="1" customWidth="1"/>
    <col min="5899" max="6144" width="9.140625" style="341" customWidth="1"/>
    <col min="6145" max="6145" width="17.7109375" style="341" bestFit="1" customWidth="1"/>
    <col min="6146" max="6146" width="11.57421875" style="341" bestFit="1" customWidth="1"/>
    <col min="6147" max="6147" width="25.57421875" style="341" bestFit="1" customWidth="1"/>
    <col min="6148" max="6148" width="21.140625" style="341" bestFit="1" customWidth="1"/>
    <col min="6149" max="6149" width="22.7109375" style="341" bestFit="1" customWidth="1"/>
    <col min="6150" max="6151" width="9.140625" style="341" customWidth="1"/>
    <col min="6152" max="6152" width="10.421875" style="341" bestFit="1" customWidth="1"/>
    <col min="6153" max="6153" width="9.8515625" style="341" bestFit="1" customWidth="1"/>
    <col min="6154" max="6154" width="12.28125" style="341" bestFit="1" customWidth="1"/>
    <col min="6155" max="6400" width="9.140625" style="341" customWidth="1"/>
    <col min="6401" max="6401" width="17.7109375" style="341" bestFit="1" customWidth="1"/>
    <col min="6402" max="6402" width="11.57421875" style="341" bestFit="1" customWidth="1"/>
    <col min="6403" max="6403" width="25.57421875" style="341" bestFit="1" customWidth="1"/>
    <col min="6404" max="6404" width="21.140625" style="341" bestFit="1" customWidth="1"/>
    <col min="6405" max="6405" width="22.7109375" style="341" bestFit="1" customWidth="1"/>
    <col min="6406" max="6407" width="9.140625" style="341" customWidth="1"/>
    <col min="6408" max="6408" width="10.421875" style="341" bestFit="1" customWidth="1"/>
    <col min="6409" max="6409" width="9.8515625" style="341" bestFit="1" customWidth="1"/>
    <col min="6410" max="6410" width="12.28125" style="341" bestFit="1" customWidth="1"/>
    <col min="6411" max="6656" width="9.140625" style="341" customWidth="1"/>
    <col min="6657" max="6657" width="17.7109375" style="341" bestFit="1" customWidth="1"/>
    <col min="6658" max="6658" width="11.57421875" style="341" bestFit="1" customWidth="1"/>
    <col min="6659" max="6659" width="25.57421875" style="341" bestFit="1" customWidth="1"/>
    <col min="6660" max="6660" width="21.140625" style="341" bestFit="1" customWidth="1"/>
    <col min="6661" max="6661" width="22.7109375" style="341" bestFit="1" customWidth="1"/>
    <col min="6662" max="6663" width="9.140625" style="341" customWidth="1"/>
    <col min="6664" max="6664" width="10.421875" style="341" bestFit="1" customWidth="1"/>
    <col min="6665" max="6665" width="9.8515625" style="341" bestFit="1" customWidth="1"/>
    <col min="6666" max="6666" width="12.28125" style="341" bestFit="1" customWidth="1"/>
    <col min="6667" max="6912" width="9.140625" style="341" customWidth="1"/>
    <col min="6913" max="6913" width="17.7109375" style="341" bestFit="1" customWidth="1"/>
    <col min="6914" max="6914" width="11.57421875" style="341" bestFit="1" customWidth="1"/>
    <col min="6915" max="6915" width="25.57421875" style="341" bestFit="1" customWidth="1"/>
    <col min="6916" max="6916" width="21.140625" style="341" bestFit="1" customWidth="1"/>
    <col min="6917" max="6917" width="22.7109375" style="341" bestFit="1" customWidth="1"/>
    <col min="6918" max="6919" width="9.140625" style="341" customWidth="1"/>
    <col min="6920" max="6920" width="10.421875" style="341" bestFit="1" customWidth="1"/>
    <col min="6921" max="6921" width="9.8515625" style="341" bestFit="1" customWidth="1"/>
    <col min="6922" max="6922" width="12.28125" style="341" bestFit="1" customWidth="1"/>
    <col min="6923" max="7168" width="9.140625" style="341" customWidth="1"/>
    <col min="7169" max="7169" width="17.7109375" style="341" bestFit="1" customWidth="1"/>
    <col min="7170" max="7170" width="11.57421875" style="341" bestFit="1" customWidth="1"/>
    <col min="7171" max="7171" width="25.57421875" style="341" bestFit="1" customWidth="1"/>
    <col min="7172" max="7172" width="21.140625" style="341" bestFit="1" customWidth="1"/>
    <col min="7173" max="7173" width="22.7109375" style="341" bestFit="1" customWidth="1"/>
    <col min="7174" max="7175" width="9.140625" style="341" customWidth="1"/>
    <col min="7176" max="7176" width="10.421875" style="341" bestFit="1" customWidth="1"/>
    <col min="7177" max="7177" width="9.8515625" style="341" bestFit="1" customWidth="1"/>
    <col min="7178" max="7178" width="12.28125" style="341" bestFit="1" customWidth="1"/>
    <col min="7179" max="7424" width="9.140625" style="341" customWidth="1"/>
    <col min="7425" max="7425" width="17.7109375" style="341" bestFit="1" customWidth="1"/>
    <col min="7426" max="7426" width="11.57421875" style="341" bestFit="1" customWidth="1"/>
    <col min="7427" max="7427" width="25.57421875" style="341" bestFit="1" customWidth="1"/>
    <col min="7428" max="7428" width="21.140625" style="341" bestFit="1" customWidth="1"/>
    <col min="7429" max="7429" width="22.7109375" style="341" bestFit="1" customWidth="1"/>
    <col min="7430" max="7431" width="9.140625" style="341" customWidth="1"/>
    <col min="7432" max="7432" width="10.421875" style="341" bestFit="1" customWidth="1"/>
    <col min="7433" max="7433" width="9.8515625" style="341" bestFit="1" customWidth="1"/>
    <col min="7434" max="7434" width="12.28125" style="341" bestFit="1" customWidth="1"/>
    <col min="7435" max="7680" width="9.140625" style="341" customWidth="1"/>
    <col min="7681" max="7681" width="17.7109375" style="341" bestFit="1" customWidth="1"/>
    <col min="7682" max="7682" width="11.57421875" style="341" bestFit="1" customWidth="1"/>
    <col min="7683" max="7683" width="25.57421875" style="341" bestFit="1" customWidth="1"/>
    <col min="7684" max="7684" width="21.140625" style="341" bestFit="1" customWidth="1"/>
    <col min="7685" max="7685" width="22.7109375" style="341" bestFit="1" customWidth="1"/>
    <col min="7686" max="7687" width="9.140625" style="341" customWidth="1"/>
    <col min="7688" max="7688" width="10.421875" style="341" bestFit="1" customWidth="1"/>
    <col min="7689" max="7689" width="9.8515625" style="341" bestFit="1" customWidth="1"/>
    <col min="7690" max="7690" width="12.28125" style="341" bestFit="1" customWidth="1"/>
    <col min="7691" max="7936" width="9.140625" style="341" customWidth="1"/>
    <col min="7937" max="7937" width="17.7109375" style="341" bestFit="1" customWidth="1"/>
    <col min="7938" max="7938" width="11.57421875" style="341" bestFit="1" customWidth="1"/>
    <col min="7939" max="7939" width="25.57421875" style="341" bestFit="1" customWidth="1"/>
    <col min="7940" max="7940" width="21.140625" style="341" bestFit="1" customWidth="1"/>
    <col min="7941" max="7941" width="22.7109375" style="341" bestFit="1" customWidth="1"/>
    <col min="7942" max="7943" width="9.140625" style="341" customWidth="1"/>
    <col min="7944" max="7944" width="10.421875" style="341" bestFit="1" customWidth="1"/>
    <col min="7945" max="7945" width="9.8515625" style="341" bestFit="1" customWidth="1"/>
    <col min="7946" max="7946" width="12.28125" style="341" bestFit="1" customWidth="1"/>
    <col min="7947" max="8192" width="9.140625" style="341" customWidth="1"/>
    <col min="8193" max="8193" width="17.7109375" style="341" bestFit="1" customWidth="1"/>
    <col min="8194" max="8194" width="11.57421875" style="341" bestFit="1" customWidth="1"/>
    <col min="8195" max="8195" width="25.57421875" style="341" bestFit="1" customWidth="1"/>
    <col min="8196" max="8196" width="21.140625" style="341" bestFit="1" customWidth="1"/>
    <col min="8197" max="8197" width="22.7109375" style="341" bestFit="1" customWidth="1"/>
    <col min="8198" max="8199" width="9.140625" style="341" customWidth="1"/>
    <col min="8200" max="8200" width="10.421875" style="341" bestFit="1" customWidth="1"/>
    <col min="8201" max="8201" width="9.8515625" style="341" bestFit="1" customWidth="1"/>
    <col min="8202" max="8202" width="12.28125" style="341" bestFit="1" customWidth="1"/>
    <col min="8203" max="8448" width="9.140625" style="341" customWidth="1"/>
    <col min="8449" max="8449" width="17.7109375" style="341" bestFit="1" customWidth="1"/>
    <col min="8450" max="8450" width="11.57421875" style="341" bestFit="1" customWidth="1"/>
    <col min="8451" max="8451" width="25.57421875" style="341" bestFit="1" customWidth="1"/>
    <col min="8452" max="8452" width="21.140625" style="341" bestFit="1" customWidth="1"/>
    <col min="8453" max="8453" width="22.7109375" style="341" bestFit="1" customWidth="1"/>
    <col min="8454" max="8455" width="9.140625" style="341" customWidth="1"/>
    <col min="8456" max="8456" width="10.421875" style="341" bestFit="1" customWidth="1"/>
    <col min="8457" max="8457" width="9.8515625" style="341" bestFit="1" customWidth="1"/>
    <col min="8458" max="8458" width="12.28125" style="341" bestFit="1" customWidth="1"/>
    <col min="8459" max="8704" width="9.140625" style="341" customWidth="1"/>
    <col min="8705" max="8705" width="17.7109375" style="341" bestFit="1" customWidth="1"/>
    <col min="8706" max="8706" width="11.57421875" style="341" bestFit="1" customWidth="1"/>
    <col min="8707" max="8707" width="25.57421875" style="341" bestFit="1" customWidth="1"/>
    <col min="8708" max="8708" width="21.140625" style="341" bestFit="1" customWidth="1"/>
    <col min="8709" max="8709" width="22.7109375" style="341" bestFit="1" customWidth="1"/>
    <col min="8710" max="8711" width="9.140625" style="341" customWidth="1"/>
    <col min="8712" max="8712" width="10.421875" style="341" bestFit="1" customWidth="1"/>
    <col min="8713" max="8713" width="9.8515625" style="341" bestFit="1" customWidth="1"/>
    <col min="8714" max="8714" width="12.28125" style="341" bestFit="1" customWidth="1"/>
    <col min="8715" max="8960" width="9.140625" style="341" customWidth="1"/>
    <col min="8961" max="8961" width="17.7109375" style="341" bestFit="1" customWidth="1"/>
    <col min="8962" max="8962" width="11.57421875" style="341" bestFit="1" customWidth="1"/>
    <col min="8963" max="8963" width="25.57421875" style="341" bestFit="1" customWidth="1"/>
    <col min="8964" max="8964" width="21.140625" style="341" bestFit="1" customWidth="1"/>
    <col min="8965" max="8965" width="22.7109375" style="341" bestFit="1" customWidth="1"/>
    <col min="8966" max="8967" width="9.140625" style="341" customWidth="1"/>
    <col min="8968" max="8968" width="10.421875" style="341" bestFit="1" customWidth="1"/>
    <col min="8969" max="8969" width="9.8515625" style="341" bestFit="1" customWidth="1"/>
    <col min="8970" max="8970" width="12.28125" style="341" bestFit="1" customWidth="1"/>
    <col min="8971" max="9216" width="9.140625" style="341" customWidth="1"/>
    <col min="9217" max="9217" width="17.7109375" style="341" bestFit="1" customWidth="1"/>
    <col min="9218" max="9218" width="11.57421875" style="341" bestFit="1" customWidth="1"/>
    <col min="9219" max="9219" width="25.57421875" style="341" bestFit="1" customWidth="1"/>
    <col min="9220" max="9220" width="21.140625" style="341" bestFit="1" customWidth="1"/>
    <col min="9221" max="9221" width="22.7109375" style="341" bestFit="1" customWidth="1"/>
    <col min="9222" max="9223" width="9.140625" style="341" customWidth="1"/>
    <col min="9224" max="9224" width="10.421875" style="341" bestFit="1" customWidth="1"/>
    <col min="9225" max="9225" width="9.8515625" style="341" bestFit="1" customWidth="1"/>
    <col min="9226" max="9226" width="12.28125" style="341" bestFit="1" customWidth="1"/>
    <col min="9227" max="9472" width="9.140625" style="341" customWidth="1"/>
    <col min="9473" max="9473" width="17.7109375" style="341" bestFit="1" customWidth="1"/>
    <col min="9474" max="9474" width="11.57421875" style="341" bestFit="1" customWidth="1"/>
    <col min="9475" max="9475" width="25.57421875" style="341" bestFit="1" customWidth="1"/>
    <col min="9476" max="9476" width="21.140625" style="341" bestFit="1" customWidth="1"/>
    <col min="9477" max="9477" width="22.7109375" style="341" bestFit="1" customWidth="1"/>
    <col min="9478" max="9479" width="9.140625" style="341" customWidth="1"/>
    <col min="9480" max="9480" width="10.421875" style="341" bestFit="1" customWidth="1"/>
    <col min="9481" max="9481" width="9.8515625" style="341" bestFit="1" customWidth="1"/>
    <col min="9482" max="9482" width="12.28125" style="341" bestFit="1" customWidth="1"/>
    <col min="9483" max="9728" width="9.140625" style="341" customWidth="1"/>
    <col min="9729" max="9729" width="17.7109375" style="341" bestFit="1" customWidth="1"/>
    <col min="9730" max="9730" width="11.57421875" style="341" bestFit="1" customWidth="1"/>
    <col min="9731" max="9731" width="25.57421875" style="341" bestFit="1" customWidth="1"/>
    <col min="9732" max="9732" width="21.140625" style="341" bestFit="1" customWidth="1"/>
    <col min="9733" max="9733" width="22.7109375" style="341" bestFit="1" customWidth="1"/>
    <col min="9734" max="9735" width="9.140625" style="341" customWidth="1"/>
    <col min="9736" max="9736" width="10.421875" style="341" bestFit="1" customWidth="1"/>
    <col min="9737" max="9737" width="9.8515625" style="341" bestFit="1" customWidth="1"/>
    <col min="9738" max="9738" width="12.28125" style="341" bestFit="1" customWidth="1"/>
    <col min="9739" max="9984" width="9.140625" style="341" customWidth="1"/>
    <col min="9985" max="9985" width="17.7109375" style="341" bestFit="1" customWidth="1"/>
    <col min="9986" max="9986" width="11.57421875" style="341" bestFit="1" customWidth="1"/>
    <col min="9987" max="9987" width="25.57421875" style="341" bestFit="1" customWidth="1"/>
    <col min="9988" max="9988" width="21.140625" style="341" bestFit="1" customWidth="1"/>
    <col min="9989" max="9989" width="22.7109375" style="341" bestFit="1" customWidth="1"/>
    <col min="9990" max="9991" width="9.140625" style="341" customWidth="1"/>
    <col min="9992" max="9992" width="10.421875" style="341" bestFit="1" customWidth="1"/>
    <col min="9993" max="9993" width="9.8515625" style="341" bestFit="1" customWidth="1"/>
    <col min="9994" max="9994" width="12.28125" style="341" bestFit="1" customWidth="1"/>
    <col min="9995" max="10240" width="9.140625" style="341" customWidth="1"/>
    <col min="10241" max="10241" width="17.7109375" style="341" bestFit="1" customWidth="1"/>
    <col min="10242" max="10242" width="11.57421875" style="341" bestFit="1" customWidth="1"/>
    <col min="10243" max="10243" width="25.57421875" style="341" bestFit="1" customWidth="1"/>
    <col min="10244" max="10244" width="21.140625" style="341" bestFit="1" customWidth="1"/>
    <col min="10245" max="10245" width="22.7109375" style="341" bestFit="1" customWidth="1"/>
    <col min="10246" max="10247" width="9.140625" style="341" customWidth="1"/>
    <col min="10248" max="10248" width="10.421875" style="341" bestFit="1" customWidth="1"/>
    <col min="10249" max="10249" width="9.8515625" style="341" bestFit="1" customWidth="1"/>
    <col min="10250" max="10250" width="12.28125" style="341" bestFit="1" customWidth="1"/>
    <col min="10251" max="10496" width="9.140625" style="341" customWidth="1"/>
    <col min="10497" max="10497" width="17.7109375" style="341" bestFit="1" customWidth="1"/>
    <col min="10498" max="10498" width="11.57421875" style="341" bestFit="1" customWidth="1"/>
    <col min="10499" max="10499" width="25.57421875" style="341" bestFit="1" customWidth="1"/>
    <col min="10500" max="10500" width="21.140625" style="341" bestFit="1" customWidth="1"/>
    <col min="10501" max="10501" width="22.7109375" style="341" bestFit="1" customWidth="1"/>
    <col min="10502" max="10503" width="9.140625" style="341" customWidth="1"/>
    <col min="10504" max="10504" width="10.421875" style="341" bestFit="1" customWidth="1"/>
    <col min="10505" max="10505" width="9.8515625" style="341" bestFit="1" customWidth="1"/>
    <col min="10506" max="10506" width="12.28125" style="341" bestFit="1" customWidth="1"/>
    <col min="10507" max="10752" width="9.140625" style="341" customWidth="1"/>
    <col min="10753" max="10753" width="17.7109375" style="341" bestFit="1" customWidth="1"/>
    <col min="10754" max="10754" width="11.57421875" style="341" bestFit="1" customWidth="1"/>
    <col min="10755" max="10755" width="25.57421875" style="341" bestFit="1" customWidth="1"/>
    <col min="10756" max="10756" width="21.140625" style="341" bestFit="1" customWidth="1"/>
    <col min="10757" max="10757" width="22.7109375" style="341" bestFit="1" customWidth="1"/>
    <col min="10758" max="10759" width="9.140625" style="341" customWidth="1"/>
    <col min="10760" max="10760" width="10.421875" style="341" bestFit="1" customWidth="1"/>
    <col min="10761" max="10761" width="9.8515625" style="341" bestFit="1" customWidth="1"/>
    <col min="10762" max="10762" width="12.28125" style="341" bestFit="1" customWidth="1"/>
    <col min="10763" max="11008" width="9.140625" style="341" customWidth="1"/>
    <col min="11009" max="11009" width="17.7109375" style="341" bestFit="1" customWidth="1"/>
    <col min="11010" max="11010" width="11.57421875" style="341" bestFit="1" customWidth="1"/>
    <col min="11011" max="11011" width="25.57421875" style="341" bestFit="1" customWidth="1"/>
    <col min="11012" max="11012" width="21.140625" style="341" bestFit="1" customWidth="1"/>
    <col min="11013" max="11013" width="22.7109375" style="341" bestFit="1" customWidth="1"/>
    <col min="11014" max="11015" width="9.140625" style="341" customWidth="1"/>
    <col min="11016" max="11016" width="10.421875" style="341" bestFit="1" customWidth="1"/>
    <col min="11017" max="11017" width="9.8515625" style="341" bestFit="1" customWidth="1"/>
    <col min="11018" max="11018" width="12.28125" style="341" bestFit="1" customWidth="1"/>
    <col min="11019" max="11264" width="9.140625" style="341" customWidth="1"/>
    <col min="11265" max="11265" width="17.7109375" style="341" bestFit="1" customWidth="1"/>
    <col min="11266" max="11266" width="11.57421875" style="341" bestFit="1" customWidth="1"/>
    <col min="11267" max="11267" width="25.57421875" style="341" bestFit="1" customWidth="1"/>
    <col min="11268" max="11268" width="21.140625" style="341" bestFit="1" customWidth="1"/>
    <col min="11269" max="11269" width="22.7109375" style="341" bestFit="1" customWidth="1"/>
    <col min="11270" max="11271" width="9.140625" style="341" customWidth="1"/>
    <col min="11272" max="11272" width="10.421875" style="341" bestFit="1" customWidth="1"/>
    <col min="11273" max="11273" width="9.8515625" style="341" bestFit="1" customWidth="1"/>
    <col min="11274" max="11274" width="12.28125" style="341" bestFit="1" customWidth="1"/>
    <col min="11275" max="11520" width="9.140625" style="341" customWidth="1"/>
    <col min="11521" max="11521" width="17.7109375" style="341" bestFit="1" customWidth="1"/>
    <col min="11522" max="11522" width="11.57421875" style="341" bestFit="1" customWidth="1"/>
    <col min="11523" max="11523" width="25.57421875" style="341" bestFit="1" customWidth="1"/>
    <col min="11524" max="11524" width="21.140625" style="341" bestFit="1" customWidth="1"/>
    <col min="11525" max="11525" width="22.7109375" style="341" bestFit="1" customWidth="1"/>
    <col min="11526" max="11527" width="9.140625" style="341" customWidth="1"/>
    <col min="11528" max="11528" width="10.421875" style="341" bestFit="1" customWidth="1"/>
    <col min="11529" max="11529" width="9.8515625" style="341" bestFit="1" customWidth="1"/>
    <col min="11530" max="11530" width="12.28125" style="341" bestFit="1" customWidth="1"/>
    <col min="11531" max="11776" width="9.140625" style="341" customWidth="1"/>
    <col min="11777" max="11777" width="17.7109375" style="341" bestFit="1" customWidth="1"/>
    <col min="11778" max="11778" width="11.57421875" style="341" bestFit="1" customWidth="1"/>
    <col min="11779" max="11779" width="25.57421875" style="341" bestFit="1" customWidth="1"/>
    <col min="11780" max="11780" width="21.140625" style="341" bestFit="1" customWidth="1"/>
    <col min="11781" max="11781" width="22.7109375" style="341" bestFit="1" customWidth="1"/>
    <col min="11782" max="11783" width="9.140625" style="341" customWidth="1"/>
    <col min="11784" max="11784" width="10.421875" style="341" bestFit="1" customWidth="1"/>
    <col min="11785" max="11785" width="9.8515625" style="341" bestFit="1" customWidth="1"/>
    <col min="11786" max="11786" width="12.28125" style="341" bestFit="1" customWidth="1"/>
    <col min="11787" max="12032" width="9.140625" style="341" customWidth="1"/>
    <col min="12033" max="12033" width="17.7109375" style="341" bestFit="1" customWidth="1"/>
    <col min="12034" max="12034" width="11.57421875" style="341" bestFit="1" customWidth="1"/>
    <col min="12035" max="12035" width="25.57421875" style="341" bestFit="1" customWidth="1"/>
    <col min="12036" max="12036" width="21.140625" style="341" bestFit="1" customWidth="1"/>
    <col min="12037" max="12037" width="22.7109375" style="341" bestFit="1" customWidth="1"/>
    <col min="12038" max="12039" width="9.140625" style="341" customWidth="1"/>
    <col min="12040" max="12040" width="10.421875" style="341" bestFit="1" customWidth="1"/>
    <col min="12041" max="12041" width="9.8515625" style="341" bestFit="1" customWidth="1"/>
    <col min="12042" max="12042" width="12.28125" style="341" bestFit="1" customWidth="1"/>
    <col min="12043" max="12288" width="9.140625" style="341" customWidth="1"/>
    <col min="12289" max="12289" width="17.7109375" style="341" bestFit="1" customWidth="1"/>
    <col min="12290" max="12290" width="11.57421875" style="341" bestFit="1" customWidth="1"/>
    <col min="12291" max="12291" width="25.57421875" style="341" bestFit="1" customWidth="1"/>
    <col min="12292" max="12292" width="21.140625" style="341" bestFit="1" customWidth="1"/>
    <col min="12293" max="12293" width="22.7109375" style="341" bestFit="1" customWidth="1"/>
    <col min="12294" max="12295" width="9.140625" style="341" customWidth="1"/>
    <col min="12296" max="12296" width="10.421875" style="341" bestFit="1" customWidth="1"/>
    <col min="12297" max="12297" width="9.8515625" style="341" bestFit="1" customWidth="1"/>
    <col min="12298" max="12298" width="12.28125" style="341" bestFit="1" customWidth="1"/>
    <col min="12299" max="12544" width="9.140625" style="341" customWidth="1"/>
    <col min="12545" max="12545" width="17.7109375" style="341" bestFit="1" customWidth="1"/>
    <col min="12546" max="12546" width="11.57421875" style="341" bestFit="1" customWidth="1"/>
    <col min="12547" max="12547" width="25.57421875" style="341" bestFit="1" customWidth="1"/>
    <col min="12548" max="12548" width="21.140625" style="341" bestFit="1" customWidth="1"/>
    <col min="12549" max="12549" width="22.7109375" style="341" bestFit="1" customWidth="1"/>
    <col min="12550" max="12551" width="9.140625" style="341" customWidth="1"/>
    <col min="12552" max="12552" width="10.421875" style="341" bestFit="1" customWidth="1"/>
    <col min="12553" max="12553" width="9.8515625" style="341" bestFit="1" customWidth="1"/>
    <col min="12554" max="12554" width="12.28125" style="341" bestFit="1" customWidth="1"/>
    <col min="12555" max="12800" width="9.140625" style="341" customWidth="1"/>
    <col min="12801" max="12801" width="17.7109375" style="341" bestFit="1" customWidth="1"/>
    <col min="12802" max="12802" width="11.57421875" style="341" bestFit="1" customWidth="1"/>
    <col min="12803" max="12803" width="25.57421875" style="341" bestFit="1" customWidth="1"/>
    <col min="12804" max="12804" width="21.140625" style="341" bestFit="1" customWidth="1"/>
    <col min="12805" max="12805" width="22.7109375" style="341" bestFit="1" customWidth="1"/>
    <col min="12806" max="12807" width="9.140625" style="341" customWidth="1"/>
    <col min="12808" max="12808" width="10.421875" style="341" bestFit="1" customWidth="1"/>
    <col min="12809" max="12809" width="9.8515625" style="341" bestFit="1" customWidth="1"/>
    <col min="12810" max="12810" width="12.28125" style="341" bestFit="1" customWidth="1"/>
    <col min="12811" max="13056" width="9.140625" style="341" customWidth="1"/>
    <col min="13057" max="13057" width="17.7109375" style="341" bestFit="1" customWidth="1"/>
    <col min="13058" max="13058" width="11.57421875" style="341" bestFit="1" customWidth="1"/>
    <col min="13059" max="13059" width="25.57421875" style="341" bestFit="1" customWidth="1"/>
    <col min="13060" max="13060" width="21.140625" style="341" bestFit="1" customWidth="1"/>
    <col min="13061" max="13061" width="22.7109375" style="341" bestFit="1" customWidth="1"/>
    <col min="13062" max="13063" width="9.140625" style="341" customWidth="1"/>
    <col min="13064" max="13064" width="10.421875" style="341" bestFit="1" customWidth="1"/>
    <col min="13065" max="13065" width="9.8515625" style="341" bestFit="1" customWidth="1"/>
    <col min="13066" max="13066" width="12.28125" style="341" bestFit="1" customWidth="1"/>
    <col min="13067" max="13312" width="9.140625" style="341" customWidth="1"/>
    <col min="13313" max="13313" width="17.7109375" style="341" bestFit="1" customWidth="1"/>
    <col min="13314" max="13314" width="11.57421875" style="341" bestFit="1" customWidth="1"/>
    <col min="13315" max="13315" width="25.57421875" style="341" bestFit="1" customWidth="1"/>
    <col min="13316" max="13316" width="21.140625" style="341" bestFit="1" customWidth="1"/>
    <col min="13317" max="13317" width="22.7109375" style="341" bestFit="1" customWidth="1"/>
    <col min="13318" max="13319" width="9.140625" style="341" customWidth="1"/>
    <col min="13320" max="13320" width="10.421875" style="341" bestFit="1" customWidth="1"/>
    <col min="13321" max="13321" width="9.8515625" style="341" bestFit="1" customWidth="1"/>
    <col min="13322" max="13322" width="12.28125" style="341" bestFit="1" customWidth="1"/>
    <col min="13323" max="13568" width="9.140625" style="341" customWidth="1"/>
    <col min="13569" max="13569" width="17.7109375" style="341" bestFit="1" customWidth="1"/>
    <col min="13570" max="13570" width="11.57421875" style="341" bestFit="1" customWidth="1"/>
    <col min="13571" max="13571" width="25.57421875" style="341" bestFit="1" customWidth="1"/>
    <col min="13572" max="13572" width="21.140625" style="341" bestFit="1" customWidth="1"/>
    <col min="13573" max="13573" width="22.7109375" style="341" bestFit="1" customWidth="1"/>
    <col min="13574" max="13575" width="9.140625" style="341" customWidth="1"/>
    <col min="13576" max="13576" width="10.421875" style="341" bestFit="1" customWidth="1"/>
    <col min="13577" max="13577" width="9.8515625" style="341" bestFit="1" customWidth="1"/>
    <col min="13578" max="13578" width="12.28125" style="341" bestFit="1" customWidth="1"/>
    <col min="13579" max="13824" width="9.140625" style="341" customWidth="1"/>
    <col min="13825" max="13825" width="17.7109375" style="341" bestFit="1" customWidth="1"/>
    <col min="13826" max="13826" width="11.57421875" style="341" bestFit="1" customWidth="1"/>
    <col min="13827" max="13827" width="25.57421875" style="341" bestFit="1" customWidth="1"/>
    <col min="13828" max="13828" width="21.140625" style="341" bestFit="1" customWidth="1"/>
    <col min="13829" max="13829" width="22.7109375" style="341" bestFit="1" customWidth="1"/>
    <col min="13830" max="13831" width="9.140625" style="341" customWidth="1"/>
    <col min="13832" max="13832" width="10.421875" style="341" bestFit="1" customWidth="1"/>
    <col min="13833" max="13833" width="9.8515625" style="341" bestFit="1" customWidth="1"/>
    <col min="13834" max="13834" width="12.28125" style="341" bestFit="1" customWidth="1"/>
    <col min="13835" max="14080" width="9.140625" style="341" customWidth="1"/>
    <col min="14081" max="14081" width="17.7109375" style="341" bestFit="1" customWidth="1"/>
    <col min="14082" max="14082" width="11.57421875" style="341" bestFit="1" customWidth="1"/>
    <col min="14083" max="14083" width="25.57421875" style="341" bestFit="1" customWidth="1"/>
    <col min="14084" max="14084" width="21.140625" style="341" bestFit="1" customWidth="1"/>
    <col min="14085" max="14085" width="22.7109375" style="341" bestFit="1" customWidth="1"/>
    <col min="14086" max="14087" width="9.140625" style="341" customWidth="1"/>
    <col min="14088" max="14088" width="10.421875" style="341" bestFit="1" customWidth="1"/>
    <col min="14089" max="14089" width="9.8515625" style="341" bestFit="1" customWidth="1"/>
    <col min="14090" max="14090" width="12.28125" style="341" bestFit="1" customWidth="1"/>
    <col min="14091" max="14336" width="9.140625" style="341" customWidth="1"/>
    <col min="14337" max="14337" width="17.7109375" style="341" bestFit="1" customWidth="1"/>
    <col min="14338" max="14338" width="11.57421875" style="341" bestFit="1" customWidth="1"/>
    <col min="14339" max="14339" width="25.57421875" style="341" bestFit="1" customWidth="1"/>
    <col min="14340" max="14340" width="21.140625" style="341" bestFit="1" customWidth="1"/>
    <col min="14341" max="14341" width="22.7109375" style="341" bestFit="1" customWidth="1"/>
    <col min="14342" max="14343" width="9.140625" style="341" customWidth="1"/>
    <col min="14344" max="14344" width="10.421875" style="341" bestFit="1" customWidth="1"/>
    <col min="14345" max="14345" width="9.8515625" style="341" bestFit="1" customWidth="1"/>
    <col min="14346" max="14346" width="12.28125" style="341" bestFit="1" customWidth="1"/>
    <col min="14347" max="14592" width="9.140625" style="341" customWidth="1"/>
    <col min="14593" max="14593" width="17.7109375" style="341" bestFit="1" customWidth="1"/>
    <col min="14594" max="14594" width="11.57421875" style="341" bestFit="1" customWidth="1"/>
    <col min="14595" max="14595" width="25.57421875" style="341" bestFit="1" customWidth="1"/>
    <col min="14596" max="14596" width="21.140625" style="341" bestFit="1" customWidth="1"/>
    <col min="14597" max="14597" width="22.7109375" style="341" bestFit="1" customWidth="1"/>
    <col min="14598" max="14599" width="9.140625" style="341" customWidth="1"/>
    <col min="14600" max="14600" width="10.421875" style="341" bestFit="1" customWidth="1"/>
    <col min="14601" max="14601" width="9.8515625" style="341" bestFit="1" customWidth="1"/>
    <col min="14602" max="14602" width="12.28125" style="341" bestFit="1" customWidth="1"/>
    <col min="14603" max="14848" width="9.140625" style="341" customWidth="1"/>
    <col min="14849" max="14849" width="17.7109375" style="341" bestFit="1" customWidth="1"/>
    <col min="14850" max="14850" width="11.57421875" style="341" bestFit="1" customWidth="1"/>
    <col min="14851" max="14851" width="25.57421875" style="341" bestFit="1" customWidth="1"/>
    <col min="14852" max="14852" width="21.140625" style="341" bestFit="1" customWidth="1"/>
    <col min="14853" max="14853" width="22.7109375" style="341" bestFit="1" customWidth="1"/>
    <col min="14854" max="14855" width="9.140625" style="341" customWidth="1"/>
    <col min="14856" max="14856" width="10.421875" style="341" bestFit="1" customWidth="1"/>
    <col min="14857" max="14857" width="9.8515625" style="341" bestFit="1" customWidth="1"/>
    <col min="14858" max="14858" width="12.28125" style="341" bestFit="1" customWidth="1"/>
    <col min="14859" max="15104" width="9.140625" style="341" customWidth="1"/>
    <col min="15105" max="15105" width="17.7109375" style="341" bestFit="1" customWidth="1"/>
    <col min="15106" max="15106" width="11.57421875" style="341" bestFit="1" customWidth="1"/>
    <col min="15107" max="15107" width="25.57421875" style="341" bestFit="1" customWidth="1"/>
    <col min="15108" max="15108" width="21.140625" style="341" bestFit="1" customWidth="1"/>
    <col min="15109" max="15109" width="22.7109375" style="341" bestFit="1" customWidth="1"/>
    <col min="15110" max="15111" width="9.140625" style="341" customWidth="1"/>
    <col min="15112" max="15112" width="10.421875" style="341" bestFit="1" customWidth="1"/>
    <col min="15113" max="15113" width="9.8515625" style="341" bestFit="1" customWidth="1"/>
    <col min="15114" max="15114" width="12.28125" style="341" bestFit="1" customWidth="1"/>
    <col min="15115" max="15360" width="9.140625" style="341" customWidth="1"/>
    <col min="15361" max="15361" width="17.7109375" style="341" bestFit="1" customWidth="1"/>
    <col min="15362" max="15362" width="11.57421875" style="341" bestFit="1" customWidth="1"/>
    <col min="15363" max="15363" width="25.57421875" style="341" bestFit="1" customWidth="1"/>
    <col min="15364" max="15364" width="21.140625" style="341" bestFit="1" customWidth="1"/>
    <col min="15365" max="15365" width="22.7109375" style="341" bestFit="1" customWidth="1"/>
    <col min="15366" max="15367" width="9.140625" style="341" customWidth="1"/>
    <col min="15368" max="15368" width="10.421875" style="341" bestFit="1" customWidth="1"/>
    <col min="15369" max="15369" width="9.8515625" style="341" bestFit="1" customWidth="1"/>
    <col min="15370" max="15370" width="12.28125" style="341" bestFit="1" customWidth="1"/>
    <col min="15371" max="15616" width="9.140625" style="341" customWidth="1"/>
    <col min="15617" max="15617" width="17.7109375" style="341" bestFit="1" customWidth="1"/>
    <col min="15618" max="15618" width="11.57421875" style="341" bestFit="1" customWidth="1"/>
    <col min="15619" max="15619" width="25.57421875" style="341" bestFit="1" customWidth="1"/>
    <col min="15620" max="15620" width="21.140625" style="341" bestFit="1" customWidth="1"/>
    <col min="15621" max="15621" width="22.7109375" style="341" bestFit="1" customWidth="1"/>
    <col min="15622" max="15623" width="9.140625" style="341" customWidth="1"/>
    <col min="15624" max="15624" width="10.421875" style="341" bestFit="1" customWidth="1"/>
    <col min="15625" max="15625" width="9.8515625" style="341" bestFit="1" customWidth="1"/>
    <col min="15626" max="15626" width="12.28125" style="341" bestFit="1" customWidth="1"/>
    <col min="15627" max="15872" width="9.140625" style="341" customWidth="1"/>
    <col min="15873" max="15873" width="17.7109375" style="341" bestFit="1" customWidth="1"/>
    <col min="15874" max="15874" width="11.57421875" style="341" bestFit="1" customWidth="1"/>
    <col min="15875" max="15875" width="25.57421875" style="341" bestFit="1" customWidth="1"/>
    <col min="15876" max="15876" width="21.140625" style="341" bestFit="1" customWidth="1"/>
    <col min="15877" max="15877" width="22.7109375" style="341" bestFit="1" customWidth="1"/>
    <col min="15878" max="15879" width="9.140625" style="341" customWidth="1"/>
    <col min="15880" max="15880" width="10.421875" style="341" bestFit="1" customWidth="1"/>
    <col min="15881" max="15881" width="9.8515625" style="341" bestFit="1" customWidth="1"/>
    <col min="15882" max="15882" width="12.28125" style="341" bestFit="1" customWidth="1"/>
    <col min="15883" max="16128" width="9.140625" style="341" customWidth="1"/>
    <col min="16129" max="16129" width="17.7109375" style="341" bestFit="1" customWidth="1"/>
    <col min="16130" max="16130" width="11.57421875" style="341" bestFit="1" customWidth="1"/>
    <col min="16131" max="16131" width="25.57421875" style="341" bestFit="1" customWidth="1"/>
    <col min="16132" max="16132" width="21.140625" style="341" bestFit="1" customWidth="1"/>
    <col min="16133" max="16133" width="22.7109375" style="341" bestFit="1" customWidth="1"/>
    <col min="16134" max="16135" width="9.140625" style="341" customWidth="1"/>
    <col min="16136" max="16136" width="10.421875" style="341" bestFit="1" customWidth="1"/>
    <col min="16137" max="16137" width="9.8515625" style="341" bestFit="1" customWidth="1"/>
    <col min="16138" max="16138" width="12.28125" style="341" bestFit="1" customWidth="1"/>
    <col min="16139" max="16384" width="9.140625" style="341" customWidth="1"/>
  </cols>
  <sheetData>
    <row r="1" spans="1:10" ht="15">
      <c r="A1" s="366"/>
      <c r="B1" s="367"/>
      <c r="C1" s="367"/>
      <c r="D1" s="367"/>
      <c r="E1" s="368"/>
      <c r="F1" s="368"/>
      <c r="G1" s="368"/>
      <c r="H1" s="368"/>
      <c r="I1" s="368"/>
      <c r="J1" s="368"/>
    </row>
    <row r="2" spans="1:10" ht="18.75">
      <c r="A2" s="394" t="s">
        <v>518</v>
      </c>
      <c r="B2" s="394"/>
      <c r="C2" s="394"/>
      <c r="D2" s="394"/>
      <c r="E2" s="394"/>
      <c r="F2" s="394"/>
      <c r="G2" s="394"/>
      <c r="H2" s="394"/>
      <c r="I2" s="394"/>
      <c r="J2" s="394"/>
    </row>
    <row r="3" spans="1:10" ht="15">
      <c r="A3" s="369"/>
      <c r="B3" s="370"/>
      <c r="C3" s="370"/>
      <c r="D3" s="370"/>
      <c r="E3" s="366"/>
      <c r="F3" s="366"/>
      <c r="G3" s="366"/>
      <c r="H3" s="371"/>
      <c r="I3" s="372"/>
      <c r="J3" s="372"/>
    </row>
    <row r="4" spans="1:10" ht="15">
      <c r="A4" s="369"/>
      <c r="B4" s="370"/>
      <c r="C4" s="370"/>
      <c r="D4" s="370"/>
      <c r="E4" s="366"/>
      <c r="F4" s="366"/>
      <c r="G4" s="366"/>
      <c r="H4" s="371"/>
      <c r="I4" s="372"/>
      <c r="J4" s="372"/>
    </row>
    <row r="5" spans="1:10" ht="18.75">
      <c r="A5" s="373" t="s">
        <v>519</v>
      </c>
      <c r="B5" s="370"/>
      <c r="C5" s="370"/>
      <c r="D5" s="370"/>
      <c r="E5" s="366"/>
      <c r="F5" s="366"/>
      <c r="G5" s="366"/>
      <c r="H5" s="371"/>
      <c r="I5" s="372"/>
      <c r="J5" s="372"/>
    </row>
    <row r="6" spans="1:10" ht="15">
      <c r="A6" s="369"/>
      <c r="B6" s="370"/>
      <c r="C6" s="370"/>
      <c r="D6" s="370"/>
      <c r="E6" s="366"/>
      <c r="F6" s="366"/>
      <c r="G6" s="366"/>
      <c r="H6" s="371"/>
      <c r="I6" s="372"/>
      <c r="J6" s="372"/>
    </row>
    <row r="7" spans="1:10" ht="15">
      <c r="A7" s="374" t="s">
        <v>520</v>
      </c>
      <c r="B7" s="375" t="s">
        <v>521</v>
      </c>
      <c r="C7" s="374" t="s">
        <v>522</v>
      </c>
      <c r="D7" s="376" t="s">
        <v>523</v>
      </c>
      <c r="E7" s="374" t="s">
        <v>524</v>
      </c>
      <c r="F7" s="375"/>
      <c r="G7" s="366"/>
      <c r="H7" s="371"/>
      <c r="I7" s="372"/>
      <c r="J7" s="372"/>
    </row>
    <row r="8" spans="1:10" ht="15">
      <c r="A8" s="374" t="s">
        <v>525</v>
      </c>
      <c r="B8" s="376"/>
      <c r="C8" s="374" t="s">
        <v>479</v>
      </c>
      <c r="D8" s="376" t="s">
        <v>526</v>
      </c>
      <c r="E8" s="374" t="s">
        <v>527</v>
      </c>
      <c r="F8" s="376"/>
      <c r="G8" s="366"/>
      <c r="H8" s="371"/>
      <c r="I8" s="372"/>
      <c r="J8" s="372"/>
    </row>
    <row r="9" spans="1:10" ht="15">
      <c r="A9" s="374" t="s">
        <v>528</v>
      </c>
      <c r="B9" s="375"/>
      <c r="C9" s="374" t="s">
        <v>529</v>
      </c>
      <c r="D9" s="375" t="s">
        <v>530</v>
      </c>
      <c r="E9" s="374" t="s">
        <v>531</v>
      </c>
      <c r="F9" s="375"/>
      <c r="G9" s="366"/>
      <c r="H9" s="371"/>
      <c r="I9" s="372"/>
      <c r="J9" s="372"/>
    </row>
    <row r="10" ht="13.5" thickBot="1"/>
    <row r="11" spans="1:10" ht="13.5" thickBot="1">
      <c r="A11" s="377" t="s">
        <v>479</v>
      </c>
      <c r="B11" s="377" t="s">
        <v>480</v>
      </c>
      <c r="C11" s="377" t="s">
        <v>481</v>
      </c>
      <c r="D11" s="377" t="s">
        <v>28</v>
      </c>
      <c r="E11" s="378" t="s">
        <v>482</v>
      </c>
      <c r="F11" s="378" t="s">
        <v>483</v>
      </c>
      <c r="G11" s="378" t="s">
        <v>484</v>
      </c>
      <c r="H11" s="378" t="s">
        <v>485</v>
      </c>
      <c r="I11" s="378" t="s">
        <v>486</v>
      </c>
      <c r="J11" s="378" t="s">
        <v>487</v>
      </c>
    </row>
    <row r="12" spans="1:10" ht="15">
      <c r="A12" s="292" t="s">
        <v>526</v>
      </c>
      <c r="B12" s="292">
        <v>1121287</v>
      </c>
      <c r="C12" s="292" t="s">
        <v>500</v>
      </c>
      <c r="D12" s="294">
        <v>3473</v>
      </c>
      <c r="E12" s="293">
        <v>84000</v>
      </c>
      <c r="F12" s="293">
        <v>0</v>
      </c>
      <c r="G12" s="293">
        <v>0</v>
      </c>
      <c r="H12" s="293">
        <v>0</v>
      </c>
      <c r="I12" s="293">
        <v>0</v>
      </c>
      <c r="J12" s="381">
        <v>84000</v>
      </c>
    </row>
    <row r="13" spans="1:10" ht="15">
      <c r="A13" s="292" t="s">
        <v>526</v>
      </c>
      <c r="B13" s="292">
        <v>1116591</v>
      </c>
      <c r="C13" s="292" t="s">
        <v>147</v>
      </c>
      <c r="D13" s="294">
        <v>3473</v>
      </c>
      <c r="E13" s="293">
        <v>121351.07</v>
      </c>
      <c r="F13" s="293">
        <v>0</v>
      </c>
      <c r="G13" s="293">
        <v>16203.14</v>
      </c>
      <c r="H13" s="293">
        <v>87312.48</v>
      </c>
      <c r="I13" s="293">
        <v>0</v>
      </c>
      <c r="J13" s="381">
        <v>34038.59</v>
      </c>
    </row>
    <row r="14" spans="1:10" ht="15">
      <c r="A14" s="292" t="s">
        <v>526</v>
      </c>
      <c r="B14" s="292">
        <v>1115922</v>
      </c>
      <c r="C14" s="292" t="s">
        <v>194</v>
      </c>
      <c r="D14" s="294">
        <v>3473</v>
      </c>
      <c r="E14" s="293">
        <v>1250000.07</v>
      </c>
      <c r="F14" s="293">
        <v>0</v>
      </c>
      <c r="G14" s="293">
        <v>748145.65</v>
      </c>
      <c r="H14" s="293">
        <v>1194140.29</v>
      </c>
      <c r="I14" s="293">
        <v>0</v>
      </c>
      <c r="J14" s="381">
        <v>55859.78</v>
      </c>
    </row>
    <row r="15" spans="1:10" ht="15">
      <c r="A15" s="292" t="s">
        <v>526</v>
      </c>
      <c r="B15" s="292">
        <v>1115920</v>
      </c>
      <c r="C15" s="292" t="s">
        <v>517</v>
      </c>
      <c r="D15" s="294">
        <v>3473</v>
      </c>
      <c r="E15" s="293">
        <v>4965122.07</v>
      </c>
      <c r="F15" s="293">
        <v>126598.38</v>
      </c>
      <c r="G15" s="293">
        <v>972655.47</v>
      </c>
      <c r="H15" s="293">
        <v>1898344.95</v>
      </c>
      <c r="I15" s="293">
        <v>70437.4</v>
      </c>
      <c r="J15" s="381">
        <v>2996339.72</v>
      </c>
    </row>
    <row r="16" spans="1:10" ht="15">
      <c r="A16" s="292" t="s">
        <v>526</v>
      </c>
      <c r="B16" s="292">
        <v>1047320</v>
      </c>
      <c r="C16" s="292" t="s">
        <v>89</v>
      </c>
      <c r="D16" s="294">
        <v>3473</v>
      </c>
      <c r="E16" s="293">
        <v>573813.07</v>
      </c>
      <c r="F16" s="293">
        <v>0</v>
      </c>
      <c r="G16" s="293">
        <v>0</v>
      </c>
      <c r="H16" s="293">
        <v>412141.57</v>
      </c>
      <c r="I16" s="293">
        <v>0</v>
      </c>
      <c r="J16" s="381">
        <v>161671.5</v>
      </c>
    </row>
    <row r="17" spans="1:10" ht="15">
      <c r="A17" s="292" t="s">
        <v>526</v>
      </c>
      <c r="B17" s="292">
        <v>1047319</v>
      </c>
      <c r="C17" s="292" t="s">
        <v>431</v>
      </c>
      <c r="D17" s="294">
        <v>3473</v>
      </c>
      <c r="E17" s="293">
        <v>2075.07</v>
      </c>
      <c r="F17" s="293">
        <v>0</v>
      </c>
      <c r="G17" s="293">
        <v>0</v>
      </c>
      <c r="H17" s="293">
        <v>1526.38</v>
      </c>
      <c r="I17" s="293">
        <v>0</v>
      </c>
      <c r="J17" s="381">
        <v>548.69</v>
      </c>
    </row>
    <row r="18" spans="1:10" ht="15">
      <c r="A18" s="292" t="s">
        <v>526</v>
      </c>
      <c r="B18" s="292">
        <v>1047317</v>
      </c>
      <c r="C18" s="292" t="s">
        <v>140</v>
      </c>
      <c r="D18" s="294">
        <v>3473</v>
      </c>
      <c r="E18" s="293">
        <v>2888869.21</v>
      </c>
      <c r="F18" s="293">
        <v>0</v>
      </c>
      <c r="G18" s="293">
        <v>0</v>
      </c>
      <c r="H18" s="293">
        <v>2766369.66</v>
      </c>
      <c r="I18" s="293">
        <v>0</v>
      </c>
      <c r="J18" s="381">
        <v>122499.55</v>
      </c>
    </row>
    <row r="19" spans="1:10" ht="15">
      <c r="A19" s="292" t="s">
        <v>526</v>
      </c>
      <c r="B19" s="292">
        <v>1047316</v>
      </c>
      <c r="C19" s="292" t="s">
        <v>138</v>
      </c>
      <c r="D19" s="294">
        <v>3473</v>
      </c>
      <c r="E19" s="293">
        <v>171086.07</v>
      </c>
      <c r="F19" s="293">
        <v>0</v>
      </c>
      <c r="G19" s="293">
        <v>0</v>
      </c>
      <c r="H19" s="293">
        <v>110184.36</v>
      </c>
      <c r="I19" s="293">
        <v>0</v>
      </c>
      <c r="J19" s="381">
        <v>60901.71</v>
      </c>
    </row>
    <row r="20" spans="1:10" ht="15">
      <c r="A20" s="292" t="s">
        <v>526</v>
      </c>
      <c r="B20" s="292">
        <v>1047315</v>
      </c>
      <c r="C20" s="292" t="s">
        <v>134</v>
      </c>
      <c r="D20" s="294">
        <v>3473</v>
      </c>
      <c r="E20" s="293">
        <v>480000.07</v>
      </c>
      <c r="F20" s="293">
        <v>0</v>
      </c>
      <c r="G20" s="293">
        <v>4270.5</v>
      </c>
      <c r="H20" s="293">
        <v>346441.31</v>
      </c>
      <c r="I20" s="293">
        <v>0</v>
      </c>
      <c r="J20" s="381">
        <v>133558.76</v>
      </c>
    </row>
    <row r="21" spans="1:10" ht="15">
      <c r="A21" s="292" t="s">
        <v>526</v>
      </c>
      <c r="B21" s="292">
        <v>1047314</v>
      </c>
      <c r="C21" s="292" t="s">
        <v>429</v>
      </c>
      <c r="D21" s="294">
        <v>3473</v>
      </c>
      <c r="E21" s="293">
        <v>444000.07</v>
      </c>
      <c r="F21" s="293">
        <v>0</v>
      </c>
      <c r="G21" s="293">
        <v>0</v>
      </c>
      <c r="H21" s="293">
        <v>444000</v>
      </c>
      <c r="I21" s="293">
        <v>0</v>
      </c>
      <c r="J21" s="381">
        <v>0.07</v>
      </c>
    </row>
    <row r="22" spans="1:10" ht="15">
      <c r="A22" s="292" t="s">
        <v>526</v>
      </c>
      <c r="B22" s="292">
        <v>1047313</v>
      </c>
      <c r="C22" s="292" t="s">
        <v>86</v>
      </c>
      <c r="D22" s="294">
        <v>3473</v>
      </c>
      <c r="E22" s="293">
        <v>400000.06</v>
      </c>
      <c r="F22" s="293">
        <v>0</v>
      </c>
      <c r="G22" s="293">
        <v>0</v>
      </c>
      <c r="H22" s="293">
        <v>70641.13</v>
      </c>
      <c r="I22" s="293">
        <v>0</v>
      </c>
      <c r="J22" s="381">
        <v>329358.93</v>
      </c>
    </row>
    <row r="23" spans="1:10" ht="15">
      <c r="A23" s="292" t="s">
        <v>526</v>
      </c>
      <c r="B23" s="292">
        <v>1047312</v>
      </c>
      <c r="C23" s="292" t="s">
        <v>427</v>
      </c>
      <c r="D23" s="294">
        <v>3473</v>
      </c>
      <c r="E23" s="293">
        <v>81305.07</v>
      </c>
      <c r="F23" s="293">
        <v>0</v>
      </c>
      <c r="G23" s="293">
        <v>0</v>
      </c>
      <c r="H23" s="293">
        <v>61304.33</v>
      </c>
      <c r="I23" s="293">
        <v>0</v>
      </c>
      <c r="J23" s="381">
        <v>20000.74</v>
      </c>
    </row>
    <row r="24" spans="1:10" ht="15">
      <c r="A24" s="292" t="s">
        <v>526</v>
      </c>
      <c r="B24" s="292">
        <v>1047311</v>
      </c>
      <c r="C24" s="292" t="s">
        <v>94</v>
      </c>
      <c r="D24" s="294">
        <v>3473</v>
      </c>
      <c r="E24" s="293">
        <v>1214204.21</v>
      </c>
      <c r="F24" s="293">
        <v>0</v>
      </c>
      <c r="G24" s="293">
        <v>0</v>
      </c>
      <c r="H24" s="293">
        <v>1165758.99</v>
      </c>
      <c r="I24" s="293">
        <v>0</v>
      </c>
      <c r="J24" s="381">
        <v>48445.22</v>
      </c>
    </row>
    <row r="25" spans="1:10" ht="15">
      <c r="A25" s="292" t="s">
        <v>526</v>
      </c>
      <c r="B25" s="292">
        <v>1047310</v>
      </c>
      <c r="C25" s="292" t="s">
        <v>422</v>
      </c>
      <c r="D25" s="294">
        <v>3473</v>
      </c>
      <c r="E25" s="293">
        <v>1200000.07</v>
      </c>
      <c r="F25" s="293">
        <v>0</v>
      </c>
      <c r="G25" s="293">
        <v>0</v>
      </c>
      <c r="H25" s="293">
        <v>1200648.56</v>
      </c>
      <c r="I25" s="293">
        <v>0</v>
      </c>
      <c r="J25" s="381">
        <v>-648.49</v>
      </c>
    </row>
    <row r="26" spans="1:10" ht="15">
      <c r="A26" s="292" t="s">
        <v>526</v>
      </c>
      <c r="B26" s="292">
        <v>1111945</v>
      </c>
      <c r="C26" s="292" t="s">
        <v>73</v>
      </c>
      <c r="D26" s="294">
        <v>3473</v>
      </c>
      <c r="E26" s="293">
        <v>1003119.07</v>
      </c>
      <c r="F26" s="293">
        <v>0</v>
      </c>
      <c r="G26" s="293">
        <v>0</v>
      </c>
      <c r="H26" s="293">
        <v>988763.11</v>
      </c>
      <c r="I26" s="293">
        <v>0</v>
      </c>
      <c r="J26" s="381">
        <v>14355.96</v>
      </c>
    </row>
    <row r="27" spans="1:10" ht="15">
      <c r="A27" s="366"/>
      <c r="B27" s="366"/>
      <c r="C27" s="366"/>
      <c r="D27" s="366"/>
      <c r="E27" s="369"/>
      <c r="F27" s="369"/>
      <c r="G27" s="369"/>
      <c r="H27" s="369"/>
      <c r="I27" s="369"/>
      <c r="J27" s="382">
        <f>SUM(J12:J26)</f>
        <v>4060930.73</v>
      </c>
    </row>
    <row r="28" spans="1:10" ht="15">
      <c r="A28" s="366"/>
      <c r="B28" s="366"/>
      <c r="C28" s="366"/>
      <c r="D28" s="366"/>
      <c r="E28" s="366"/>
      <c r="F28" s="366"/>
      <c r="G28" s="366"/>
      <c r="H28" s="366"/>
      <c r="I28" s="366"/>
      <c r="J28" s="366"/>
    </row>
    <row r="29" spans="1:10" ht="15">
      <c r="A29" s="366"/>
      <c r="B29" s="366"/>
      <c r="C29" s="366"/>
      <c r="D29" s="366"/>
      <c r="E29" s="366"/>
      <c r="F29" s="366"/>
      <c r="G29" s="366"/>
      <c r="H29" s="366"/>
      <c r="I29" s="379"/>
      <c r="J29" s="380"/>
    </row>
  </sheetData>
  <mergeCells count="1">
    <mergeCell ref="A2:J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
  <sheetViews>
    <sheetView workbookViewId="0" topLeftCell="S1">
      <selection activeCell="K23" sqref="K23"/>
    </sheetView>
  </sheetViews>
  <sheetFormatPr defaultColWidth="9.140625" defaultRowHeight="15"/>
  <cols>
    <col min="1" max="1" width="10.00390625" style="0" bestFit="1" customWidth="1"/>
    <col min="2" max="2" width="8.00390625" style="0" bestFit="1" customWidth="1"/>
    <col min="3" max="3" width="11.28125" style="0" bestFit="1" customWidth="1"/>
    <col min="4" max="4" width="8.140625" style="0" bestFit="1" customWidth="1"/>
    <col min="5" max="5" width="8.00390625" style="0" bestFit="1" customWidth="1"/>
    <col min="6" max="6" width="11.28125" style="0" bestFit="1" customWidth="1"/>
    <col min="7" max="7" width="12.8515625" style="0" bestFit="1" customWidth="1"/>
    <col min="8" max="8" width="38.57421875" style="0" bestFit="1" customWidth="1"/>
    <col min="9" max="9" width="20.8515625" style="0" bestFit="1" customWidth="1"/>
    <col min="10" max="10" width="32.421875" style="0" bestFit="1" customWidth="1"/>
    <col min="11" max="11" width="20.8515625" style="0" bestFit="1" customWidth="1"/>
    <col min="12" max="12" width="20.57421875" style="0" bestFit="1" customWidth="1"/>
    <col min="13" max="13" width="16.8515625" style="0" bestFit="1" customWidth="1"/>
    <col min="14" max="14" width="14.00390625" style="0" bestFit="1" customWidth="1"/>
    <col min="15" max="15" width="13.00390625" style="0" bestFit="1" customWidth="1"/>
    <col min="16" max="16" width="13.28125" style="0" bestFit="1" customWidth="1"/>
    <col min="17" max="17" width="7.8515625" style="0" bestFit="1" customWidth="1"/>
    <col min="18" max="18" width="10.140625" style="0" bestFit="1" customWidth="1"/>
    <col min="19" max="19" width="10.57421875" style="0" bestFit="1" customWidth="1"/>
    <col min="20" max="20" width="10.8515625" style="0" bestFit="1" customWidth="1"/>
    <col min="21" max="21" width="10.421875" style="0" bestFit="1" customWidth="1"/>
    <col min="22" max="22" width="11.140625" style="0" bestFit="1" customWidth="1"/>
    <col min="23" max="23" width="10.28125" style="0" bestFit="1" customWidth="1"/>
    <col min="24" max="24" width="9.7109375" style="0" bestFit="1" customWidth="1"/>
    <col min="25" max="25" width="10.7109375" style="0" bestFit="1" customWidth="1"/>
    <col min="26" max="26" width="10.57421875" style="0" bestFit="1" customWidth="1"/>
    <col min="27" max="27" width="10.28125" style="0" bestFit="1" customWidth="1"/>
    <col min="28" max="28" width="10.8515625" style="0" bestFit="1" customWidth="1"/>
    <col min="29" max="29" width="10.57421875" style="0" bestFit="1" customWidth="1"/>
    <col min="30" max="30" width="10.28125" style="0" bestFit="1" customWidth="1"/>
    <col min="31" max="31" width="27.28125" style="0" bestFit="1" customWidth="1"/>
    <col min="32" max="32" width="18.140625" style="0" bestFit="1" customWidth="1"/>
    <col min="33" max="33" width="28.8515625" style="0" bestFit="1" customWidth="1"/>
    <col min="34" max="34" width="15.421875" style="0" bestFit="1" customWidth="1"/>
  </cols>
  <sheetData>
    <row r="1" spans="1:34" ht="15.75" thickBot="1">
      <c r="A1" s="361" t="s">
        <v>28</v>
      </c>
      <c r="B1" s="361" t="s">
        <v>29</v>
      </c>
      <c r="C1" s="361" t="s">
        <v>30</v>
      </c>
      <c r="D1" s="361" t="s">
        <v>31</v>
      </c>
      <c r="E1" s="361" t="s">
        <v>32</v>
      </c>
      <c r="F1" s="361" t="s">
        <v>33</v>
      </c>
      <c r="G1" s="361" t="s">
        <v>34</v>
      </c>
      <c r="H1" s="361" t="s">
        <v>35</v>
      </c>
      <c r="I1" s="361" t="s">
        <v>36</v>
      </c>
      <c r="J1" s="361" t="s">
        <v>37</v>
      </c>
      <c r="K1" s="361" t="s">
        <v>38</v>
      </c>
      <c r="L1" s="361" t="s">
        <v>39</v>
      </c>
      <c r="M1" s="361" t="s">
        <v>40</v>
      </c>
      <c r="N1" s="361" t="s">
        <v>41</v>
      </c>
      <c r="O1" s="361" t="s">
        <v>42</v>
      </c>
      <c r="P1" s="361" t="s">
        <v>43</v>
      </c>
      <c r="Q1" s="361" t="s">
        <v>44</v>
      </c>
      <c r="R1" s="361" t="s">
        <v>45</v>
      </c>
      <c r="S1" s="361" t="s">
        <v>46</v>
      </c>
      <c r="T1" s="361" t="s">
        <v>47</v>
      </c>
      <c r="U1" s="361" t="s">
        <v>48</v>
      </c>
      <c r="V1" s="361" t="s">
        <v>49</v>
      </c>
      <c r="W1" s="361" t="s">
        <v>50</v>
      </c>
      <c r="X1" s="361" t="s">
        <v>51</v>
      </c>
      <c r="Y1" s="361" t="s">
        <v>52</v>
      </c>
      <c r="Z1" s="361" t="s">
        <v>53</v>
      </c>
      <c r="AA1" s="361" t="s">
        <v>54</v>
      </c>
      <c r="AB1" s="361" t="s">
        <v>55</v>
      </c>
      <c r="AC1" s="361" t="s">
        <v>56</v>
      </c>
      <c r="AD1" s="361" t="s">
        <v>57</v>
      </c>
      <c r="AE1" s="361" t="s">
        <v>58</v>
      </c>
      <c r="AF1" s="361" t="s">
        <v>59</v>
      </c>
      <c r="AG1" s="361" t="s">
        <v>60</v>
      </c>
      <c r="AH1" s="361" t="s">
        <v>61</v>
      </c>
    </row>
    <row r="2" spans="1:34" ht="15">
      <c r="A2" s="359" t="s">
        <v>62</v>
      </c>
      <c r="B2" s="359" t="s">
        <v>151</v>
      </c>
      <c r="C2" s="359" t="s">
        <v>96</v>
      </c>
      <c r="D2" s="359" t="s">
        <v>178</v>
      </c>
      <c r="E2" s="359" t="s">
        <v>151</v>
      </c>
      <c r="F2" s="359">
        <v>2014</v>
      </c>
      <c r="G2" s="359" t="s">
        <v>152</v>
      </c>
      <c r="H2" s="359" t="s">
        <v>179</v>
      </c>
      <c r="I2" s="359" t="s">
        <v>154</v>
      </c>
      <c r="J2" s="359" t="s">
        <v>155</v>
      </c>
      <c r="K2" s="362"/>
      <c r="L2" s="362">
        <v>0</v>
      </c>
      <c r="M2" s="362">
        <v>0</v>
      </c>
      <c r="N2" s="362">
        <v>-316754.54</v>
      </c>
      <c r="O2" s="362">
        <v>0</v>
      </c>
      <c r="P2" s="362">
        <v>316754.54</v>
      </c>
      <c r="Q2" s="359" t="s">
        <v>71</v>
      </c>
      <c r="R2" s="359">
        <v>-26470.8</v>
      </c>
      <c r="S2" s="359">
        <v>-26432.8</v>
      </c>
      <c r="T2" s="359">
        <v>-25613.74</v>
      </c>
      <c r="U2" s="359">
        <v>-26318.8</v>
      </c>
      <c r="V2" s="359">
        <v>-26311.2</v>
      </c>
      <c r="W2" s="359">
        <v>-26288.4</v>
      </c>
      <c r="X2" s="359">
        <v>-26668.4</v>
      </c>
      <c r="Y2" s="359">
        <v>-26653.2</v>
      </c>
      <c r="Z2" s="359">
        <v>-26721.600000000002</v>
      </c>
      <c r="AA2" s="359">
        <v>-26676</v>
      </c>
      <c r="AB2" s="359">
        <v>-26820.4</v>
      </c>
      <c r="AC2" s="359">
        <v>-25779.2</v>
      </c>
      <c r="AD2" s="359">
        <v>0</v>
      </c>
      <c r="AE2" s="359" t="s">
        <v>72</v>
      </c>
      <c r="AF2" s="359" t="s">
        <v>158</v>
      </c>
      <c r="AG2" s="359" t="s">
        <v>101</v>
      </c>
      <c r="AH2" s="359" t="s">
        <v>158</v>
      </c>
    </row>
    <row r="3" spans="1:34" ht="15">
      <c r="A3" s="359" t="s">
        <v>62</v>
      </c>
      <c r="B3" s="359" t="s">
        <v>151</v>
      </c>
      <c r="C3" s="359" t="s">
        <v>96</v>
      </c>
      <c r="D3" s="359" t="s">
        <v>191</v>
      </c>
      <c r="E3" s="359" t="s">
        <v>151</v>
      </c>
      <c r="F3" s="359">
        <v>2014</v>
      </c>
      <c r="G3" s="359" t="s">
        <v>152</v>
      </c>
      <c r="H3" s="359" t="s">
        <v>192</v>
      </c>
      <c r="I3" s="359" t="s">
        <v>154</v>
      </c>
      <c r="J3" s="359" t="s">
        <v>193</v>
      </c>
      <c r="K3" s="362"/>
      <c r="L3" s="362">
        <v>0</v>
      </c>
      <c r="M3" s="362">
        <v>0</v>
      </c>
      <c r="N3" s="362">
        <v>-3161695</v>
      </c>
      <c r="O3" s="362">
        <v>0</v>
      </c>
      <c r="P3" s="362">
        <v>3161695</v>
      </c>
      <c r="Q3" s="359" t="s">
        <v>71</v>
      </c>
      <c r="R3" s="359">
        <v>0</v>
      </c>
      <c r="S3" s="359">
        <v>0</v>
      </c>
      <c r="T3" s="359">
        <v>0</v>
      </c>
      <c r="U3" s="359">
        <v>0</v>
      </c>
      <c r="V3" s="359">
        <v>0</v>
      </c>
      <c r="W3" s="359">
        <v>0</v>
      </c>
      <c r="X3" s="359">
        <v>0</v>
      </c>
      <c r="Y3" s="359">
        <v>0</v>
      </c>
      <c r="Z3" s="359">
        <v>0</v>
      </c>
      <c r="AA3" s="359">
        <v>-3161695</v>
      </c>
      <c r="AB3" s="359">
        <v>0</v>
      </c>
      <c r="AC3" s="359">
        <v>0</v>
      </c>
      <c r="AD3" s="359">
        <v>0</v>
      </c>
      <c r="AE3" s="359" t="s">
        <v>72</v>
      </c>
      <c r="AF3" s="359" t="s">
        <v>158</v>
      </c>
      <c r="AG3" s="359" t="s">
        <v>101</v>
      </c>
      <c r="AH3" s="359" t="s">
        <v>158</v>
      </c>
    </row>
    <row r="4" spans="1:34" ht="15">
      <c r="A4" s="359" t="s">
        <v>62</v>
      </c>
      <c r="B4" s="359" t="s">
        <v>151</v>
      </c>
      <c r="C4" s="359" t="s">
        <v>96</v>
      </c>
      <c r="D4" s="359" t="s">
        <v>176</v>
      </c>
      <c r="E4" s="359" t="s">
        <v>151</v>
      </c>
      <c r="F4" s="359">
        <v>2014</v>
      </c>
      <c r="G4" s="359" t="s">
        <v>152</v>
      </c>
      <c r="H4" s="359" t="s">
        <v>177</v>
      </c>
      <c r="I4" s="359" t="s">
        <v>154</v>
      </c>
      <c r="J4" s="359" t="s">
        <v>161</v>
      </c>
      <c r="K4" s="362"/>
      <c r="L4" s="362">
        <v>0</v>
      </c>
      <c r="M4" s="362">
        <v>0</v>
      </c>
      <c r="N4" s="362">
        <v>0</v>
      </c>
      <c r="O4" s="362">
        <v>0</v>
      </c>
      <c r="P4" s="362">
        <v>0</v>
      </c>
      <c r="Q4" s="359" t="s">
        <v>71</v>
      </c>
      <c r="R4" s="359">
        <v>0</v>
      </c>
      <c r="S4" s="359">
        <v>0</v>
      </c>
      <c r="T4" s="359">
        <v>0</v>
      </c>
      <c r="U4" s="359">
        <v>0</v>
      </c>
      <c r="V4" s="359">
        <v>0</v>
      </c>
      <c r="W4" s="359">
        <v>0</v>
      </c>
      <c r="X4" s="359">
        <v>0</v>
      </c>
      <c r="Y4" s="359">
        <v>0</v>
      </c>
      <c r="Z4" s="359">
        <v>0</v>
      </c>
      <c r="AA4" s="359">
        <v>0</v>
      </c>
      <c r="AB4" s="359">
        <v>0</v>
      </c>
      <c r="AC4" s="359">
        <v>0</v>
      </c>
      <c r="AD4" s="359">
        <v>0</v>
      </c>
      <c r="AE4" s="359" t="s">
        <v>72</v>
      </c>
      <c r="AF4" s="359" t="s">
        <v>158</v>
      </c>
      <c r="AG4" s="359" t="s">
        <v>101</v>
      </c>
      <c r="AH4" s="359" t="s">
        <v>158</v>
      </c>
    </row>
    <row r="5" spans="1:34" ht="15">
      <c r="A5" s="359" t="s">
        <v>62</v>
      </c>
      <c r="B5" s="359" t="s">
        <v>151</v>
      </c>
      <c r="C5" s="359" t="s">
        <v>96</v>
      </c>
      <c r="D5" s="359" t="s">
        <v>150</v>
      </c>
      <c r="E5" s="359" t="s">
        <v>151</v>
      </c>
      <c r="F5" s="359">
        <v>2014</v>
      </c>
      <c r="G5" s="359" t="s">
        <v>152</v>
      </c>
      <c r="H5" s="359" t="s">
        <v>153</v>
      </c>
      <c r="I5" s="359" t="s">
        <v>154</v>
      </c>
      <c r="J5" s="359" t="s">
        <v>155</v>
      </c>
      <c r="K5" s="362"/>
      <c r="L5" s="362">
        <v>0</v>
      </c>
      <c r="M5" s="362">
        <v>0</v>
      </c>
      <c r="N5" s="362">
        <v>0</v>
      </c>
      <c r="O5" s="362">
        <v>0</v>
      </c>
      <c r="P5" s="362">
        <v>0</v>
      </c>
      <c r="Q5" s="359" t="s">
        <v>71</v>
      </c>
      <c r="R5" s="359">
        <v>0</v>
      </c>
      <c r="S5" s="359">
        <v>0</v>
      </c>
      <c r="T5" s="359">
        <v>0</v>
      </c>
      <c r="U5" s="359">
        <v>0</v>
      </c>
      <c r="V5" s="359">
        <v>0</v>
      </c>
      <c r="W5" s="359">
        <v>0</v>
      </c>
      <c r="X5" s="359">
        <v>0</v>
      </c>
      <c r="Y5" s="359">
        <v>0</v>
      </c>
      <c r="Z5" s="359">
        <v>0</v>
      </c>
      <c r="AA5" s="359">
        <v>0</v>
      </c>
      <c r="AB5" s="359">
        <v>0</v>
      </c>
      <c r="AC5" s="359">
        <v>0</v>
      </c>
      <c r="AD5" s="359">
        <v>0</v>
      </c>
      <c r="AE5" s="359" t="s">
        <v>72</v>
      </c>
      <c r="AF5" s="359" t="s">
        <v>158</v>
      </c>
      <c r="AG5" s="359" t="s">
        <v>101</v>
      </c>
      <c r="AH5" s="359" t="s">
        <v>158</v>
      </c>
    </row>
    <row r="6" spans="1:34" ht="15">
      <c r="A6" s="359" t="s">
        <v>62</v>
      </c>
      <c r="B6" s="359" t="s">
        <v>151</v>
      </c>
      <c r="C6" s="359" t="s">
        <v>96</v>
      </c>
      <c r="D6" s="359" t="s">
        <v>174</v>
      </c>
      <c r="E6" s="359" t="s">
        <v>151</v>
      </c>
      <c r="F6" s="359">
        <v>2014</v>
      </c>
      <c r="G6" s="359" t="s">
        <v>152</v>
      </c>
      <c r="H6" s="359" t="s">
        <v>175</v>
      </c>
      <c r="I6" s="359" t="s">
        <v>154</v>
      </c>
      <c r="J6" s="359" t="s">
        <v>161</v>
      </c>
      <c r="K6" s="362"/>
      <c r="L6" s="362">
        <v>0</v>
      </c>
      <c r="M6" s="362">
        <v>0</v>
      </c>
      <c r="N6" s="362">
        <v>0</v>
      </c>
      <c r="O6" s="362">
        <v>0</v>
      </c>
      <c r="P6" s="362">
        <v>0</v>
      </c>
      <c r="Q6" s="359" t="s">
        <v>71</v>
      </c>
      <c r="R6" s="359">
        <v>0</v>
      </c>
      <c r="S6" s="359">
        <v>0</v>
      </c>
      <c r="T6" s="359">
        <v>0</v>
      </c>
      <c r="U6" s="359">
        <v>0</v>
      </c>
      <c r="V6" s="359">
        <v>0</v>
      </c>
      <c r="W6" s="359">
        <v>0</v>
      </c>
      <c r="X6" s="359">
        <v>0</v>
      </c>
      <c r="Y6" s="359">
        <v>0</v>
      </c>
      <c r="Z6" s="359">
        <v>0</v>
      </c>
      <c r="AA6" s="359">
        <v>0</v>
      </c>
      <c r="AB6" s="359">
        <v>0</v>
      </c>
      <c r="AC6" s="359">
        <v>0</v>
      </c>
      <c r="AD6" s="359">
        <v>0</v>
      </c>
      <c r="AE6" s="359" t="s">
        <v>72</v>
      </c>
      <c r="AF6" s="359" t="s">
        <v>158</v>
      </c>
      <c r="AG6" s="359" t="s">
        <v>101</v>
      </c>
      <c r="AH6" s="359" t="s">
        <v>158</v>
      </c>
    </row>
    <row r="7" spans="1:34" ht="15">
      <c r="A7" s="359" t="s">
        <v>62</v>
      </c>
      <c r="B7" s="359" t="s">
        <v>151</v>
      </c>
      <c r="C7" s="359" t="s">
        <v>96</v>
      </c>
      <c r="D7" s="359" t="s">
        <v>159</v>
      </c>
      <c r="E7" s="359" t="s">
        <v>151</v>
      </c>
      <c r="F7" s="359">
        <v>2014</v>
      </c>
      <c r="G7" s="359" t="s">
        <v>152</v>
      </c>
      <c r="H7" s="359" t="s">
        <v>160</v>
      </c>
      <c r="I7" s="359" t="s">
        <v>154</v>
      </c>
      <c r="J7" s="359" t="s">
        <v>161</v>
      </c>
      <c r="K7" s="362"/>
      <c r="L7" s="362">
        <v>0</v>
      </c>
      <c r="M7" s="362">
        <v>0</v>
      </c>
      <c r="N7" s="362">
        <v>-22469.510000000002</v>
      </c>
      <c r="O7" s="362">
        <v>0</v>
      </c>
      <c r="P7" s="362">
        <v>22469.510000000002</v>
      </c>
      <c r="Q7" s="359" t="s">
        <v>71</v>
      </c>
      <c r="R7" s="359">
        <v>-1316.26</v>
      </c>
      <c r="S7" s="359">
        <v>-1173.98</v>
      </c>
      <c r="T7" s="359">
        <v>167.16</v>
      </c>
      <c r="U7" s="359">
        <v>-1153.53</v>
      </c>
      <c r="V7" s="359">
        <v>-1779.3400000000001</v>
      </c>
      <c r="W7" s="359">
        <v>-2275.32</v>
      </c>
      <c r="X7" s="359">
        <v>-113.25</v>
      </c>
      <c r="Y7" s="359">
        <v>-1230.04</v>
      </c>
      <c r="Z7" s="359">
        <v>-1192.47</v>
      </c>
      <c r="AA7" s="359">
        <v>-1213.48</v>
      </c>
      <c r="AB7" s="359">
        <v>-1837.3500000000001</v>
      </c>
      <c r="AC7" s="359">
        <v>-6975.83</v>
      </c>
      <c r="AD7" s="359">
        <v>-2375.82</v>
      </c>
      <c r="AE7" s="359" t="s">
        <v>72</v>
      </c>
      <c r="AF7" s="359" t="s">
        <v>158</v>
      </c>
      <c r="AG7" s="359" t="s">
        <v>101</v>
      </c>
      <c r="AH7" s="359" t="s">
        <v>158</v>
      </c>
    </row>
    <row r="8" spans="1:34" ht="15">
      <c r="A8" s="359" t="s">
        <v>62</v>
      </c>
      <c r="B8" s="359" t="s">
        <v>151</v>
      </c>
      <c r="C8" s="359" t="s">
        <v>96</v>
      </c>
      <c r="D8" s="359" t="s">
        <v>172</v>
      </c>
      <c r="E8" s="359" t="s">
        <v>151</v>
      </c>
      <c r="F8" s="359">
        <v>2014</v>
      </c>
      <c r="G8" s="359" t="s">
        <v>152</v>
      </c>
      <c r="H8" s="359" t="s">
        <v>173</v>
      </c>
      <c r="I8" s="359" t="s">
        <v>154</v>
      </c>
      <c r="J8" s="359" t="s">
        <v>161</v>
      </c>
      <c r="K8" s="362"/>
      <c r="L8" s="362">
        <v>0</v>
      </c>
      <c r="M8" s="362">
        <v>0</v>
      </c>
      <c r="N8" s="362">
        <v>0</v>
      </c>
      <c r="O8" s="362">
        <v>0</v>
      </c>
      <c r="P8" s="362">
        <v>0</v>
      </c>
      <c r="Q8" s="359" t="s">
        <v>71</v>
      </c>
      <c r="R8" s="359">
        <v>0</v>
      </c>
      <c r="S8" s="359">
        <v>0</v>
      </c>
      <c r="T8" s="359">
        <v>0</v>
      </c>
      <c r="U8" s="359">
        <v>0</v>
      </c>
      <c r="V8" s="359">
        <v>0</v>
      </c>
      <c r="W8" s="359">
        <v>0</v>
      </c>
      <c r="X8" s="359">
        <v>0</v>
      </c>
      <c r="Y8" s="359">
        <v>0</v>
      </c>
      <c r="Z8" s="359">
        <v>0</v>
      </c>
      <c r="AA8" s="359">
        <v>0</v>
      </c>
      <c r="AB8" s="359">
        <v>0</v>
      </c>
      <c r="AC8" s="359">
        <v>0</v>
      </c>
      <c r="AD8" s="359">
        <v>0</v>
      </c>
      <c r="AE8" s="359" t="s">
        <v>72</v>
      </c>
      <c r="AF8" s="359" t="s">
        <v>158</v>
      </c>
      <c r="AG8" s="359" t="s">
        <v>101</v>
      </c>
      <c r="AH8" s="359" t="s">
        <v>158</v>
      </c>
    </row>
    <row r="9" spans="1:34" ht="15">
      <c r="A9" s="359" t="s">
        <v>62</v>
      </c>
      <c r="B9" s="359" t="s">
        <v>151</v>
      </c>
      <c r="C9" s="359" t="s">
        <v>96</v>
      </c>
      <c r="D9" s="359" t="s">
        <v>162</v>
      </c>
      <c r="E9" s="359" t="s">
        <v>151</v>
      </c>
      <c r="F9" s="359">
        <v>2014</v>
      </c>
      <c r="G9" s="359" t="s">
        <v>152</v>
      </c>
      <c r="H9" s="359" t="s">
        <v>163</v>
      </c>
      <c r="I9" s="359" t="s">
        <v>154</v>
      </c>
      <c r="J9" s="359" t="s">
        <v>161</v>
      </c>
      <c r="K9" s="362"/>
      <c r="L9" s="362">
        <v>0</v>
      </c>
      <c r="M9" s="362">
        <v>0</v>
      </c>
      <c r="N9" s="362">
        <v>257.75</v>
      </c>
      <c r="O9" s="362">
        <v>0</v>
      </c>
      <c r="P9" s="362">
        <v>-257.75</v>
      </c>
      <c r="Q9" s="359" t="s">
        <v>71</v>
      </c>
      <c r="R9" s="359">
        <v>19.740000000000002</v>
      </c>
      <c r="S9" s="359">
        <v>17.61</v>
      </c>
      <c r="T9" s="359">
        <v>-2.5100000000000002</v>
      </c>
      <c r="U9" s="359">
        <v>17.31</v>
      </c>
      <c r="V9" s="359">
        <v>18.11</v>
      </c>
      <c r="W9" s="359">
        <v>34.14</v>
      </c>
      <c r="X9" s="359">
        <v>1.7</v>
      </c>
      <c r="Y9" s="359">
        <v>18.44</v>
      </c>
      <c r="Z9" s="359">
        <v>17.900000000000002</v>
      </c>
      <c r="AA9" s="359">
        <v>18.21</v>
      </c>
      <c r="AB9" s="359">
        <v>27.55</v>
      </c>
      <c r="AC9" s="359">
        <v>33.92</v>
      </c>
      <c r="AD9" s="359">
        <v>35.63</v>
      </c>
      <c r="AE9" s="359" t="s">
        <v>72</v>
      </c>
      <c r="AF9" s="359" t="s">
        <v>158</v>
      </c>
      <c r="AG9" s="359" t="s">
        <v>101</v>
      </c>
      <c r="AH9" s="359" t="s">
        <v>158</v>
      </c>
    </row>
    <row r="10" spans="1:34" ht="15">
      <c r="A10" s="359" t="s">
        <v>62</v>
      </c>
      <c r="B10" s="359" t="s">
        <v>151</v>
      </c>
      <c r="C10" s="359" t="s">
        <v>96</v>
      </c>
      <c r="D10" s="359" t="s">
        <v>170</v>
      </c>
      <c r="E10" s="359" t="s">
        <v>151</v>
      </c>
      <c r="F10" s="359">
        <v>2014</v>
      </c>
      <c r="G10" s="359" t="s">
        <v>152</v>
      </c>
      <c r="H10" s="359" t="s">
        <v>171</v>
      </c>
      <c r="I10" s="359" t="s">
        <v>154</v>
      </c>
      <c r="J10" s="359" t="s">
        <v>161</v>
      </c>
      <c r="K10" s="362"/>
      <c r="L10" s="362">
        <v>0</v>
      </c>
      <c r="M10" s="362">
        <v>0</v>
      </c>
      <c r="N10" s="362">
        <v>-1227.65</v>
      </c>
      <c r="O10" s="362">
        <v>0</v>
      </c>
      <c r="P10" s="362">
        <v>1227.65</v>
      </c>
      <c r="Q10" s="359" t="s">
        <v>71</v>
      </c>
      <c r="R10" s="359">
        <v>0</v>
      </c>
      <c r="S10" s="359">
        <v>-5879.58</v>
      </c>
      <c r="T10" s="359">
        <v>0</v>
      </c>
      <c r="U10" s="359">
        <v>0</v>
      </c>
      <c r="V10" s="359">
        <v>0</v>
      </c>
      <c r="W10" s="359">
        <v>0</v>
      </c>
      <c r="X10" s="359">
        <v>0</v>
      </c>
      <c r="Y10" s="359">
        <v>0</v>
      </c>
      <c r="Z10" s="359">
        <v>0</v>
      </c>
      <c r="AA10" s="359">
        <v>0</v>
      </c>
      <c r="AB10" s="359">
        <v>0</v>
      </c>
      <c r="AC10" s="359">
        <v>4651.93</v>
      </c>
      <c r="AD10" s="359">
        <v>0</v>
      </c>
      <c r="AE10" s="359" t="s">
        <v>72</v>
      </c>
      <c r="AF10" s="359" t="s">
        <v>158</v>
      </c>
      <c r="AG10" s="359" t="s">
        <v>101</v>
      </c>
      <c r="AH10" s="359" t="s">
        <v>158</v>
      </c>
    </row>
    <row r="11" spans="1:34" ht="15">
      <c r="A11" s="359" t="s">
        <v>62</v>
      </c>
      <c r="B11" s="359" t="s">
        <v>151</v>
      </c>
      <c r="C11" s="359" t="s">
        <v>96</v>
      </c>
      <c r="D11" s="359" t="s">
        <v>164</v>
      </c>
      <c r="E11" s="359" t="s">
        <v>151</v>
      </c>
      <c r="F11" s="359">
        <v>2014</v>
      </c>
      <c r="G11" s="359" t="s">
        <v>152</v>
      </c>
      <c r="H11" s="359" t="s">
        <v>165</v>
      </c>
      <c r="I11" s="359" t="s">
        <v>154</v>
      </c>
      <c r="J11" s="359" t="s">
        <v>161</v>
      </c>
      <c r="K11" s="362"/>
      <c r="L11" s="362">
        <v>0</v>
      </c>
      <c r="M11" s="362">
        <v>0</v>
      </c>
      <c r="N11" s="362">
        <v>244.36</v>
      </c>
      <c r="O11" s="362">
        <v>0</v>
      </c>
      <c r="P11" s="362">
        <v>-244.36</v>
      </c>
      <c r="Q11" s="359" t="s">
        <v>71</v>
      </c>
      <c r="R11" s="359">
        <v>91.77</v>
      </c>
      <c r="S11" s="359">
        <v>88.82000000000001</v>
      </c>
      <c r="T11" s="359">
        <v>-13.06</v>
      </c>
      <c r="U11" s="359">
        <v>84.85000000000001</v>
      </c>
      <c r="V11" s="359">
        <v>81.27</v>
      </c>
      <c r="W11" s="359">
        <v>-605.34</v>
      </c>
      <c r="X11" s="359">
        <v>4.4</v>
      </c>
      <c r="Y11" s="359">
        <v>85.48</v>
      </c>
      <c r="Z11" s="359">
        <v>57.14</v>
      </c>
      <c r="AA11" s="359">
        <v>54.64</v>
      </c>
      <c r="AB11" s="359">
        <v>88.2</v>
      </c>
      <c r="AC11" s="359">
        <v>114.58</v>
      </c>
      <c r="AD11" s="359">
        <v>111.61</v>
      </c>
      <c r="AE11" s="359" t="s">
        <v>72</v>
      </c>
      <c r="AF11" s="359" t="s">
        <v>158</v>
      </c>
      <c r="AG11" s="359" t="s">
        <v>101</v>
      </c>
      <c r="AH11" s="359" t="s">
        <v>158</v>
      </c>
    </row>
    <row r="12" spans="1:34" ht="15">
      <c r="A12" s="359" t="s">
        <v>62</v>
      </c>
      <c r="B12" s="359" t="s">
        <v>151</v>
      </c>
      <c r="C12" s="359" t="s">
        <v>96</v>
      </c>
      <c r="D12" s="359" t="s">
        <v>168</v>
      </c>
      <c r="E12" s="359" t="s">
        <v>151</v>
      </c>
      <c r="F12" s="359">
        <v>2014</v>
      </c>
      <c r="G12" s="359" t="s">
        <v>152</v>
      </c>
      <c r="H12" s="359" t="s">
        <v>169</v>
      </c>
      <c r="I12" s="359" t="s">
        <v>154</v>
      </c>
      <c r="J12" s="359" t="s">
        <v>161</v>
      </c>
      <c r="K12" s="362"/>
      <c r="L12" s="362">
        <v>0</v>
      </c>
      <c r="M12" s="362">
        <v>0</v>
      </c>
      <c r="N12" s="362">
        <v>0</v>
      </c>
      <c r="O12" s="362">
        <v>0</v>
      </c>
      <c r="P12" s="362">
        <v>0</v>
      </c>
      <c r="Q12" s="359" t="s">
        <v>71</v>
      </c>
      <c r="R12" s="359">
        <v>0</v>
      </c>
      <c r="S12" s="359">
        <v>0</v>
      </c>
      <c r="T12" s="359">
        <v>0</v>
      </c>
      <c r="U12" s="359">
        <v>0</v>
      </c>
      <c r="V12" s="359">
        <v>0</v>
      </c>
      <c r="W12" s="359">
        <v>0</v>
      </c>
      <c r="X12" s="359">
        <v>0</v>
      </c>
      <c r="Y12" s="359">
        <v>0</v>
      </c>
      <c r="Z12" s="359">
        <v>0</v>
      </c>
      <c r="AA12" s="359">
        <v>0</v>
      </c>
      <c r="AB12" s="359">
        <v>0</v>
      </c>
      <c r="AC12" s="359">
        <v>0</v>
      </c>
      <c r="AD12" s="359">
        <v>0</v>
      </c>
      <c r="AE12" s="359" t="s">
        <v>72</v>
      </c>
      <c r="AF12" s="359" t="s">
        <v>158</v>
      </c>
      <c r="AG12" s="359" t="s">
        <v>101</v>
      </c>
      <c r="AH12" s="359" t="s">
        <v>158</v>
      </c>
    </row>
    <row r="13" spans="1:34" ht="15.75" thickBot="1">
      <c r="A13" s="360" t="s">
        <v>62</v>
      </c>
      <c r="B13" s="360" t="s">
        <v>151</v>
      </c>
      <c r="C13" s="360" t="s">
        <v>96</v>
      </c>
      <c r="D13" s="360" t="s">
        <v>166</v>
      </c>
      <c r="E13" s="360" t="s">
        <v>151</v>
      </c>
      <c r="F13" s="360">
        <v>2014</v>
      </c>
      <c r="G13" s="360" t="s">
        <v>152</v>
      </c>
      <c r="H13" s="360" t="s">
        <v>167</v>
      </c>
      <c r="I13" s="360" t="s">
        <v>154</v>
      </c>
      <c r="J13" s="360" t="s">
        <v>161</v>
      </c>
      <c r="K13" s="363"/>
      <c r="L13" s="363">
        <v>0</v>
      </c>
      <c r="M13" s="363">
        <v>0</v>
      </c>
      <c r="N13" s="363">
        <v>0</v>
      </c>
      <c r="O13" s="363">
        <v>0</v>
      </c>
      <c r="P13" s="363">
        <v>0</v>
      </c>
      <c r="Q13" s="360" t="s">
        <v>71</v>
      </c>
      <c r="R13" s="360">
        <v>0</v>
      </c>
      <c r="S13" s="360">
        <v>0</v>
      </c>
      <c r="T13" s="360">
        <v>0</v>
      </c>
      <c r="U13" s="360">
        <v>0</v>
      </c>
      <c r="V13" s="360">
        <v>0</v>
      </c>
      <c r="W13" s="360">
        <v>0</v>
      </c>
      <c r="X13" s="360">
        <v>0</v>
      </c>
      <c r="Y13" s="360">
        <v>0</v>
      </c>
      <c r="Z13" s="360">
        <v>0</v>
      </c>
      <c r="AA13" s="360">
        <v>0</v>
      </c>
      <c r="AB13" s="360">
        <v>0</v>
      </c>
      <c r="AC13" s="360">
        <v>0</v>
      </c>
      <c r="AD13" s="360">
        <v>0</v>
      </c>
      <c r="AE13" s="360" t="s">
        <v>72</v>
      </c>
      <c r="AF13" s="360" t="s">
        <v>158</v>
      </c>
      <c r="AG13" s="360" t="s">
        <v>101</v>
      </c>
      <c r="AH13" s="360" t="s">
        <v>158</v>
      </c>
    </row>
  </sheetData>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topLeftCell="A1">
      <selection activeCell="C42" sqref="C42"/>
    </sheetView>
  </sheetViews>
  <sheetFormatPr defaultColWidth="9.140625" defaultRowHeight="15"/>
  <cols>
    <col min="1" max="1" width="14.7109375" style="341" customWidth="1"/>
    <col min="2" max="2" width="36.8515625" style="341" customWidth="1"/>
    <col min="3" max="4" width="13.00390625" style="341" customWidth="1"/>
    <col min="5" max="5" width="16.140625" style="341" customWidth="1"/>
    <col min="6" max="256" width="9.140625" style="341" customWidth="1"/>
    <col min="257" max="257" width="14.7109375" style="341" customWidth="1"/>
    <col min="258" max="258" width="36.8515625" style="341" customWidth="1"/>
    <col min="259" max="260" width="13.00390625" style="341" customWidth="1"/>
    <col min="261" max="261" width="16.140625" style="341" customWidth="1"/>
    <col min="262" max="512" width="9.140625" style="341" customWidth="1"/>
    <col min="513" max="513" width="14.7109375" style="341" customWidth="1"/>
    <col min="514" max="514" width="36.8515625" style="341" customWidth="1"/>
    <col min="515" max="516" width="13.00390625" style="341" customWidth="1"/>
    <col min="517" max="517" width="16.140625" style="341" customWidth="1"/>
    <col min="518" max="768" width="9.140625" style="341" customWidth="1"/>
    <col min="769" max="769" width="14.7109375" style="341" customWidth="1"/>
    <col min="770" max="770" width="36.8515625" style="341" customWidth="1"/>
    <col min="771" max="772" width="13.00390625" style="341" customWidth="1"/>
    <col min="773" max="773" width="16.140625" style="341" customWidth="1"/>
    <col min="774" max="1024" width="9.140625" style="341" customWidth="1"/>
    <col min="1025" max="1025" width="14.7109375" style="341" customWidth="1"/>
    <col min="1026" max="1026" width="36.8515625" style="341" customWidth="1"/>
    <col min="1027" max="1028" width="13.00390625" style="341" customWidth="1"/>
    <col min="1029" max="1029" width="16.140625" style="341" customWidth="1"/>
    <col min="1030" max="1280" width="9.140625" style="341" customWidth="1"/>
    <col min="1281" max="1281" width="14.7109375" style="341" customWidth="1"/>
    <col min="1282" max="1282" width="36.8515625" style="341" customWidth="1"/>
    <col min="1283" max="1284" width="13.00390625" style="341" customWidth="1"/>
    <col min="1285" max="1285" width="16.140625" style="341" customWidth="1"/>
    <col min="1286" max="1536" width="9.140625" style="341" customWidth="1"/>
    <col min="1537" max="1537" width="14.7109375" style="341" customWidth="1"/>
    <col min="1538" max="1538" width="36.8515625" style="341" customWidth="1"/>
    <col min="1539" max="1540" width="13.00390625" style="341" customWidth="1"/>
    <col min="1541" max="1541" width="16.140625" style="341" customWidth="1"/>
    <col min="1542" max="1792" width="9.140625" style="341" customWidth="1"/>
    <col min="1793" max="1793" width="14.7109375" style="341" customWidth="1"/>
    <col min="1794" max="1794" width="36.8515625" style="341" customWidth="1"/>
    <col min="1795" max="1796" width="13.00390625" style="341" customWidth="1"/>
    <col min="1797" max="1797" width="16.140625" style="341" customWidth="1"/>
    <col min="1798" max="2048" width="9.140625" style="341" customWidth="1"/>
    <col min="2049" max="2049" width="14.7109375" style="341" customWidth="1"/>
    <col min="2050" max="2050" width="36.8515625" style="341" customWidth="1"/>
    <col min="2051" max="2052" width="13.00390625" style="341" customWidth="1"/>
    <col min="2053" max="2053" width="16.140625" style="341" customWidth="1"/>
    <col min="2054" max="2304" width="9.140625" style="341" customWidth="1"/>
    <col min="2305" max="2305" width="14.7109375" style="341" customWidth="1"/>
    <col min="2306" max="2306" width="36.8515625" style="341" customWidth="1"/>
    <col min="2307" max="2308" width="13.00390625" style="341" customWidth="1"/>
    <col min="2309" max="2309" width="16.140625" style="341" customWidth="1"/>
    <col min="2310" max="2560" width="9.140625" style="341" customWidth="1"/>
    <col min="2561" max="2561" width="14.7109375" style="341" customWidth="1"/>
    <col min="2562" max="2562" width="36.8515625" style="341" customWidth="1"/>
    <col min="2563" max="2564" width="13.00390625" style="341" customWidth="1"/>
    <col min="2565" max="2565" width="16.140625" style="341" customWidth="1"/>
    <col min="2566" max="2816" width="9.140625" style="341" customWidth="1"/>
    <col min="2817" max="2817" width="14.7109375" style="341" customWidth="1"/>
    <col min="2818" max="2818" width="36.8515625" style="341" customWidth="1"/>
    <col min="2819" max="2820" width="13.00390625" style="341" customWidth="1"/>
    <col min="2821" max="2821" width="16.140625" style="341" customWidth="1"/>
    <col min="2822" max="3072" width="9.140625" style="341" customWidth="1"/>
    <col min="3073" max="3073" width="14.7109375" style="341" customWidth="1"/>
    <col min="3074" max="3074" width="36.8515625" style="341" customWidth="1"/>
    <col min="3075" max="3076" width="13.00390625" style="341" customWidth="1"/>
    <col min="3077" max="3077" width="16.140625" style="341" customWidth="1"/>
    <col min="3078" max="3328" width="9.140625" style="341" customWidth="1"/>
    <col min="3329" max="3329" width="14.7109375" style="341" customWidth="1"/>
    <col min="3330" max="3330" width="36.8515625" style="341" customWidth="1"/>
    <col min="3331" max="3332" width="13.00390625" style="341" customWidth="1"/>
    <col min="3333" max="3333" width="16.140625" style="341" customWidth="1"/>
    <col min="3334" max="3584" width="9.140625" style="341" customWidth="1"/>
    <col min="3585" max="3585" width="14.7109375" style="341" customWidth="1"/>
    <col min="3586" max="3586" width="36.8515625" style="341" customWidth="1"/>
    <col min="3587" max="3588" width="13.00390625" style="341" customWidth="1"/>
    <col min="3589" max="3589" width="16.140625" style="341" customWidth="1"/>
    <col min="3590" max="3840" width="9.140625" style="341" customWidth="1"/>
    <col min="3841" max="3841" width="14.7109375" style="341" customWidth="1"/>
    <col min="3842" max="3842" width="36.8515625" style="341" customWidth="1"/>
    <col min="3843" max="3844" width="13.00390625" style="341" customWidth="1"/>
    <col min="3845" max="3845" width="16.140625" style="341" customWidth="1"/>
    <col min="3846" max="4096" width="9.140625" style="341" customWidth="1"/>
    <col min="4097" max="4097" width="14.7109375" style="341" customWidth="1"/>
    <col min="4098" max="4098" width="36.8515625" style="341" customWidth="1"/>
    <col min="4099" max="4100" width="13.00390625" style="341" customWidth="1"/>
    <col min="4101" max="4101" width="16.140625" style="341" customWidth="1"/>
    <col min="4102" max="4352" width="9.140625" style="341" customWidth="1"/>
    <col min="4353" max="4353" width="14.7109375" style="341" customWidth="1"/>
    <col min="4354" max="4354" width="36.8515625" style="341" customWidth="1"/>
    <col min="4355" max="4356" width="13.00390625" style="341" customWidth="1"/>
    <col min="4357" max="4357" width="16.140625" style="341" customWidth="1"/>
    <col min="4358" max="4608" width="9.140625" style="341" customWidth="1"/>
    <col min="4609" max="4609" width="14.7109375" style="341" customWidth="1"/>
    <col min="4610" max="4610" width="36.8515625" style="341" customWidth="1"/>
    <col min="4611" max="4612" width="13.00390625" style="341" customWidth="1"/>
    <col min="4613" max="4613" width="16.140625" style="341" customWidth="1"/>
    <col min="4614" max="4864" width="9.140625" style="341" customWidth="1"/>
    <col min="4865" max="4865" width="14.7109375" style="341" customWidth="1"/>
    <col min="4866" max="4866" width="36.8515625" style="341" customWidth="1"/>
    <col min="4867" max="4868" width="13.00390625" style="341" customWidth="1"/>
    <col min="4869" max="4869" width="16.140625" style="341" customWidth="1"/>
    <col min="4870" max="5120" width="9.140625" style="341" customWidth="1"/>
    <col min="5121" max="5121" width="14.7109375" style="341" customWidth="1"/>
    <col min="5122" max="5122" width="36.8515625" style="341" customWidth="1"/>
    <col min="5123" max="5124" width="13.00390625" style="341" customWidth="1"/>
    <col min="5125" max="5125" width="16.140625" style="341" customWidth="1"/>
    <col min="5126" max="5376" width="9.140625" style="341" customWidth="1"/>
    <col min="5377" max="5377" width="14.7109375" style="341" customWidth="1"/>
    <col min="5378" max="5378" width="36.8515625" style="341" customWidth="1"/>
    <col min="5379" max="5380" width="13.00390625" style="341" customWidth="1"/>
    <col min="5381" max="5381" width="16.140625" style="341" customWidth="1"/>
    <col min="5382" max="5632" width="9.140625" style="341" customWidth="1"/>
    <col min="5633" max="5633" width="14.7109375" style="341" customWidth="1"/>
    <col min="5634" max="5634" width="36.8515625" style="341" customWidth="1"/>
    <col min="5635" max="5636" width="13.00390625" style="341" customWidth="1"/>
    <col min="5637" max="5637" width="16.140625" style="341" customWidth="1"/>
    <col min="5638" max="5888" width="9.140625" style="341" customWidth="1"/>
    <col min="5889" max="5889" width="14.7109375" style="341" customWidth="1"/>
    <col min="5890" max="5890" width="36.8515625" style="341" customWidth="1"/>
    <col min="5891" max="5892" width="13.00390625" style="341" customWidth="1"/>
    <col min="5893" max="5893" width="16.140625" style="341" customWidth="1"/>
    <col min="5894" max="6144" width="9.140625" style="341" customWidth="1"/>
    <col min="6145" max="6145" width="14.7109375" style="341" customWidth="1"/>
    <col min="6146" max="6146" width="36.8515625" style="341" customWidth="1"/>
    <col min="6147" max="6148" width="13.00390625" style="341" customWidth="1"/>
    <col min="6149" max="6149" width="16.140625" style="341" customWidth="1"/>
    <col min="6150" max="6400" width="9.140625" style="341" customWidth="1"/>
    <col min="6401" max="6401" width="14.7109375" style="341" customWidth="1"/>
    <col min="6402" max="6402" width="36.8515625" style="341" customWidth="1"/>
    <col min="6403" max="6404" width="13.00390625" style="341" customWidth="1"/>
    <col min="6405" max="6405" width="16.140625" style="341" customWidth="1"/>
    <col min="6406" max="6656" width="9.140625" style="341" customWidth="1"/>
    <col min="6657" max="6657" width="14.7109375" style="341" customWidth="1"/>
    <col min="6658" max="6658" width="36.8515625" style="341" customWidth="1"/>
    <col min="6659" max="6660" width="13.00390625" style="341" customWidth="1"/>
    <col min="6661" max="6661" width="16.140625" style="341" customWidth="1"/>
    <col min="6662" max="6912" width="9.140625" style="341" customWidth="1"/>
    <col min="6913" max="6913" width="14.7109375" style="341" customWidth="1"/>
    <col min="6914" max="6914" width="36.8515625" style="341" customWidth="1"/>
    <col min="6915" max="6916" width="13.00390625" style="341" customWidth="1"/>
    <col min="6917" max="6917" width="16.140625" style="341" customWidth="1"/>
    <col min="6918" max="7168" width="9.140625" style="341" customWidth="1"/>
    <col min="7169" max="7169" width="14.7109375" style="341" customWidth="1"/>
    <col min="7170" max="7170" width="36.8515625" style="341" customWidth="1"/>
    <col min="7171" max="7172" width="13.00390625" style="341" customWidth="1"/>
    <col min="7173" max="7173" width="16.140625" style="341" customWidth="1"/>
    <col min="7174" max="7424" width="9.140625" style="341" customWidth="1"/>
    <col min="7425" max="7425" width="14.7109375" style="341" customWidth="1"/>
    <col min="7426" max="7426" width="36.8515625" style="341" customWidth="1"/>
    <col min="7427" max="7428" width="13.00390625" style="341" customWidth="1"/>
    <col min="7429" max="7429" width="16.140625" style="341" customWidth="1"/>
    <col min="7430" max="7680" width="9.140625" style="341" customWidth="1"/>
    <col min="7681" max="7681" width="14.7109375" style="341" customWidth="1"/>
    <col min="7682" max="7682" width="36.8515625" style="341" customWidth="1"/>
    <col min="7683" max="7684" width="13.00390625" style="341" customWidth="1"/>
    <col min="7685" max="7685" width="16.140625" style="341" customWidth="1"/>
    <col min="7686" max="7936" width="9.140625" style="341" customWidth="1"/>
    <col min="7937" max="7937" width="14.7109375" style="341" customWidth="1"/>
    <col min="7938" max="7938" width="36.8515625" style="341" customWidth="1"/>
    <col min="7939" max="7940" width="13.00390625" style="341" customWidth="1"/>
    <col min="7941" max="7941" width="16.140625" style="341" customWidth="1"/>
    <col min="7942" max="8192" width="9.140625" style="341" customWidth="1"/>
    <col min="8193" max="8193" width="14.7109375" style="341" customWidth="1"/>
    <col min="8194" max="8194" width="36.8515625" style="341" customWidth="1"/>
    <col min="8195" max="8196" width="13.00390625" style="341" customWidth="1"/>
    <col min="8197" max="8197" width="16.140625" style="341" customWidth="1"/>
    <col min="8198" max="8448" width="9.140625" style="341" customWidth="1"/>
    <col min="8449" max="8449" width="14.7109375" style="341" customWidth="1"/>
    <col min="8450" max="8450" width="36.8515625" style="341" customWidth="1"/>
    <col min="8451" max="8452" width="13.00390625" style="341" customWidth="1"/>
    <col min="8453" max="8453" width="16.140625" style="341" customWidth="1"/>
    <col min="8454" max="8704" width="9.140625" style="341" customWidth="1"/>
    <col min="8705" max="8705" width="14.7109375" style="341" customWidth="1"/>
    <col min="8706" max="8706" width="36.8515625" style="341" customWidth="1"/>
    <col min="8707" max="8708" width="13.00390625" style="341" customWidth="1"/>
    <col min="8709" max="8709" width="16.140625" style="341" customWidth="1"/>
    <col min="8710" max="8960" width="9.140625" style="341" customWidth="1"/>
    <col min="8961" max="8961" width="14.7109375" style="341" customWidth="1"/>
    <col min="8962" max="8962" width="36.8515625" style="341" customWidth="1"/>
    <col min="8963" max="8964" width="13.00390625" style="341" customWidth="1"/>
    <col min="8965" max="8965" width="16.140625" style="341" customWidth="1"/>
    <col min="8966" max="9216" width="9.140625" style="341" customWidth="1"/>
    <col min="9217" max="9217" width="14.7109375" style="341" customWidth="1"/>
    <col min="9218" max="9218" width="36.8515625" style="341" customWidth="1"/>
    <col min="9219" max="9220" width="13.00390625" style="341" customWidth="1"/>
    <col min="9221" max="9221" width="16.140625" style="341" customWidth="1"/>
    <col min="9222" max="9472" width="9.140625" style="341" customWidth="1"/>
    <col min="9473" max="9473" width="14.7109375" style="341" customWidth="1"/>
    <col min="9474" max="9474" width="36.8515625" style="341" customWidth="1"/>
    <col min="9475" max="9476" width="13.00390625" style="341" customWidth="1"/>
    <col min="9477" max="9477" width="16.140625" style="341" customWidth="1"/>
    <col min="9478" max="9728" width="9.140625" style="341" customWidth="1"/>
    <col min="9729" max="9729" width="14.7109375" style="341" customWidth="1"/>
    <col min="9730" max="9730" width="36.8515625" style="341" customWidth="1"/>
    <col min="9731" max="9732" width="13.00390625" style="341" customWidth="1"/>
    <col min="9733" max="9733" width="16.140625" style="341" customWidth="1"/>
    <col min="9734" max="9984" width="9.140625" style="341" customWidth="1"/>
    <col min="9985" max="9985" width="14.7109375" style="341" customWidth="1"/>
    <col min="9986" max="9986" width="36.8515625" style="341" customWidth="1"/>
    <col min="9987" max="9988" width="13.00390625" style="341" customWidth="1"/>
    <col min="9989" max="9989" width="16.140625" style="341" customWidth="1"/>
    <col min="9990" max="10240" width="9.140625" style="341" customWidth="1"/>
    <col min="10241" max="10241" width="14.7109375" style="341" customWidth="1"/>
    <col min="10242" max="10242" width="36.8515625" style="341" customWidth="1"/>
    <col min="10243" max="10244" width="13.00390625" style="341" customWidth="1"/>
    <col min="10245" max="10245" width="16.140625" style="341" customWidth="1"/>
    <col min="10246" max="10496" width="9.140625" style="341" customWidth="1"/>
    <col min="10497" max="10497" width="14.7109375" style="341" customWidth="1"/>
    <col min="10498" max="10498" width="36.8515625" style="341" customWidth="1"/>
    <col min="10499" max="10500" width="13.00390625" style="341" customWidth="1"/>
    <col min="10501" max="10501" width="16.140625" style="341" customWidth="1"/>
    <col min="10502" max="10752" width="9.140625" style="341" customWidth="1"/>
    <col min="10753" max="10753" width="14.7109375" style="341" customWidth="1"/>
    <col min="10754" max="10754" width="36.8515625" style="341" customWidth="1"/>
    <col min="10755" max="10756" width="13.00390625" style="341" customWidth="1"/>
    <col min="10757" max="10757" width="16.140625" style="341" customWidth="1"/>
    <col min="10758" max="11008" width="9.140625" style="341" customWidth="1"/>
    <col min="11009" max="11009" width="14.7109375" style="341" customWidth="1"/>
    <col min="11010" max="11010" width="36.8515625" style="341" customWidth="1"/>
    <col min="11011" max="11012" width="13.00390625" style="341" customWidth="1"/>
    <col min="11013" max="11013" width="16.140625" style="341" customWidth="1"/>
    <col min="11014" max="11264" width="9.140625" style="341" customWidth="1"/>
    <col min="11265" max="11265" width="14.7109375" style="341" customWidth="1"/>
    <col min="11266" max="11266" width="36.8515625" style="341" customWidth="1"/>
    <col min="11267" max="11268" width="13.00390625" style="341" customWidth="1"/>
    <col min="11269" max="11269" width="16.140625" style="341" customWidth="1"/>
    <col min="11270" max="11520" width="9.140625" style="341" customWidth="1"/>
    <col min="11521" max="11521" width="14.7109375" style="341" customWidth="1"/>
    <col min="11522" max="11522" width="36.8515625" style="341" customWidth="1"/>
    <col min="11523" max="11524" width="13.00390625" style="341" customWidth="1"/>
    <col min="11525" max="11525" width="16.140625" style="341" customWidth="1"/>
    <col min="11526" max="11776" width="9.140625" style="341" customWidth="1"/>
    <col min="11777" max="11777" width="14.7109375" style="341" customWidth="1"/>
    <col min="11778" max="11778" width="36.8515625" style="341" customWidth="1"/>
    <col min="11779" max="11780" width="13.00390625" style="341" customWidth="1"/>
    <col min="11781" max="11781" width="16.140625" style="341" customWidth="1"/>
    <col min="11782" max="12032" width="9.140625" style="341" customWidth="1"/>
    <col min="12033" max="12033" width="14.7109375" style="341" customWidth="1"/>
    <col min="12034" max="12034" width="36.8515625" style="341" customWidth="1"/>
    <col min="12035" max="12036" width="13.00390625" style="341" customWidth="1"/>
    <col min="12037" max="12037" width="16.140625" style="341" customWidth="1"/>
    <col min="12038" max="12288" width="9.140625" style="341" customWidth="1"/>
    <col min="12289" max="12289" width="14.7109375" style="341" customWidth="1"/>
    <col min="12290" max="12290" width="36.8515625" style="341" customWidth="1"/>
    <col min="12291" max="12292" width="13.00390625" style="341" customWidth="1"/>
    <col min="12293" max="12293" width="16.140625" style="341" customWidth="1"/>
    <col min="12294" max="12544" width="9.140625" style="341" customWidth="1"/>
    <col min="12545" max="12545" width="14.7109375" style="341" customWidth="1"/>
    <col min="12546" max="12546" width="36.8515625" style="341" customWidth="1"/>
    <col min="12547" max="12548" width="13.00390625" style="341" customWidth="1"/>
    <col min="12549" max="12549" width="16.140625" style="341" customWidth="1"/>
    <col min="12550" max="12800" width="9.140625" style="341" customWidth="1"/>
    <col min="12801" max="12801" width="14.7109375" style="341" customWidth="1"/>
    <col min="12802" max="12802" width="36.8515625" style="341" customWidth="1"/>
    <col min="12803" max="12804" width="13.00390625" style="341" customWidth="1"/>
    <col min="12805" max="12805" width="16.140625" style="341" customWidth="1"/>
    <col min="12806" max="13056" width="9.140625" style="341" customWidth="1"/>
    <col min="13057" max="13057" width="14.7109375" style="341" customWidth="1"/>
    <col min="13058" max="13058" width="36.8515625" style="341" customWidth="1"/>
    <col min="13059" max="13060" width="13.00390625" style="341" customWidth="1"/>
    <col min="13061" max="13061" width="16.140625" style="341" customWidth="1"/>
    <col min="13062" max="13312" width="9.140625" style="341" customWidth="1"/>
    <col min="13313" max="13313" width="14.7109375" style="341" customWidth="1"/>
    <col min="13314" max="13314" width="36.8515625" style="341" customWidth="1"/>
    <col min="13315" max="13316" width="13.00390625" style="341" customWidth="1"/>
    <col min="13317" max="13317" width="16.140625" style="341" customWidth="1"/>
    <col min="13318" max="13568" width="9.140625" style="341" customWidth="1"/>
    <col min="13569" max="13569" width="14.7109375" style="341" customWidth="1"/>
    <col min="13570" max="13570" width="36.8515625" style="341" customWidth="1"/>
    <col min="13571" max="13572" width="13.00390625" style="341" customWidth="1"/>
    <col min="13573" max="13573" width="16.140625" style="341" customWidth="1"/>
    <col min="13574" max="13824" width="9.140625" style="341" customWidth="1"/>
    <col min="13825" max="13825" width="14.7109375" style="341" customWidth="1"/>
    <col min="13826" max="13826" width="36.8515625" style="341" customWidth="1"/>
    <col min="13827" max="13828" width="13.00390625" style="341" customWidth="1"/>
    <col min="13829" max="13829" width="16.140625" style="341" customWidth="1"/>
    <col min="13830" max="14080" width="9.140625" style="341" customWidth="1"/>
    <col min="14081" max="14081" width="14.7109375" style="341" customWidth="1"/>
    <col min="14082" max="14082" width="36.8515625" style="341" customWidth="1"/>
    <col min="14083" max="14084" width="13.00390625" style="341" customWidth="1"/>
    <col min="14085" max="14085" width="16.140625" style="341" customWidth="1"/>
    <col min="14086" max="14336" width="9.140625" style="341" customWidth="1"/>
    <col min="14337" max="14337" width="14.7109375" style="341" customWidth="1"/>
    <col min="14338" max="14338" width="36.8515625" style="341" customWidth="1"/>
    <col min="14339" max="14340" width="13.00390625" style="341" customWidth="1"/>
    <col min="14341" max="14341" width="16.140625" style="341" customWidth="1"/>
    <col min="14342" max="14592" width="9.140625" style="341" customWidth="1"/>
    <col min="14593" max="14593" width="14.7109375" style="341" customWidth="1"/>
    <col min="14594" max="14594" width="36.8515625" style="341" customWidth="1"/>
    <col min="14595" max="14596" width="13.00390625" style="341" customWidth="1"/>
    <col min="14597" max="14597" width="16.140625" style="341" customWidth="1"/>
    <col min="14598" max="14848" width="9.140625" style="341" customWidth="1"/>
    <col min="14849" max="14849" width="14.7109375" style="341" customWidth="1"/>
    <col min="14850" max="14850" width="36.8515625" style="341" customWidth="1"/>
    <col min="14851" max="14852" width="13.00390625" style="341" customWidth="1"/>
    <col min="14853" max="14853" width="16.140625" style="341" customWidth="1"/>
    <col min="14854" max="15104" width="9.140625" style="341" customWidth="1"/>
    <col min="15105" max="15105" width="14.7109375" style="341" customWidth="1"/>
    <col min="15106" max="15106" width="36.8515625" style="341" customWidth="1"/>
    <col min="15107" max="15108" width="13.00390625" style="341" customWidth="1"/>
    <col min="15109" max="15109" width="16.140625" style="341" customWidth="1"/>
    <col min="15110" max="15360" width="9.140625" style="341" customWidth="1"/>
    <col min="15361" max="15361" width="14.7109375" style="341" customWidth="1"/>
    <col min="15362" max="15362" width="36.8515625" style="341" customWidth="1"/>
    <col min="15363" max="15364" width="13.00390625" style="341" customWidth="1"/>
    <col min="15365" max="15365" width="16.140625" style="341" customWidth="1"/>
    <col min="15366" max="15616" width="9.140625" style="341" customWidth="1"/>
    <col min="15617" max="15617" width="14.7109375" style="341" customWidth="1"/>
    <col min="15618" max="15618" width="36.8515625" style="341" customWidth="1"/>
    <col min="15619" max="15620" width="13.00390625" style="341" customWidth="1"/>
    <col min="15621" max="15621" width="16.140625" style="341" customWidth="1"/>
    <col min="15622" max="15872" width="9.140625" style="341" customWidth="1"/>
    <col min="15873" max="15873" width="14.7109375" style="341" customWidth="1"/>
    <col min="15874" max="15874" width="36.8515625" style="341" customWidth="1"/>
    <col min="15875" max="15876" width="13.00390625" style="341" customWidth="1"/>
    <col min="15877" max="15877" width="16.140625" style="341" customWidth="1"/>
    <col min="15878" max="16128" width="9.140625" style="341" customWidth="1"/>
    <col min="16129" max="16129" width="14.7109375" style="341" customWidth="1"/>
    <col min="16130" max="16130" width="36.8515625" style="341" customWidth="1"/>
    <col min="16131" max="16132" width="13.00390625" style="341" customWidth="1"/>
    <col min="16133" max="16133" width="16.140625" style="341" customWidth="1"/>
    <col min="16134" max="16384" width="9.140625" style="341" customWidth="1"/>
  </cols>
  <sheetData>
    <row r="1" spans="1:2" ht="15">
      <c r="A1" s="340" t="s">
        <v>28</v>
      </c>
      <c r="B1" s="340" t="s">
        <v>62</v>
      </c>
    </row>
    <row r="2" spans="1:2" ht="15">
      <c r="A2" s="340" t="s">
        <v>30</v>
      </c>
      <c r="B2" s="340" t="s">
        <v>460</v>
      </c>
    </row>
    <row r="4" spans="1:4" ht="15">
      <c r="A4" s="342" t="s">
        <v>231</v>
      </c>
      <c r="B4" s="342" t="s">
        <v>33</v>
      </c>
      <c r="C4" s="343"/>
      <c r="D4" s="344"/>
    </row>
    <row r="5" spans="1:4" ht="15">
      <c r="A5" s="342" t="s">
        <v>34</v>
      </c>
      <c r="B5" s="342">
        <v>2013</v>
      </c>
      <c r="C5" s="345">
        <v>2014</v>
      </c>
      <c r="D5" s="346" t="s">
        <v>230</v>
      </c>
    </row>
    <row r="6" spans="1:4" ht="15">
      <c r="A6" s="342" t="s">
        <v>67</v>
      </c>
      <c r="B6" s="347">
        <v>1268687.9700000002</v>
      </c>
      <c r="C6" s="348">
        <v>1741274.7600000002</v>
      </c>
      <c r="D6" s="349">
        <v>3009962.7300000004</v>
      </c>
    </row>
    <row r="7" spans="1:4" ht="15">
      <c r="A7" s="350" t="s">
        <v>152</v>
      </c>
      <c r="B7" s="351">
        <v>-496798.5200000001</v>
      </c>
      <c r="C7" s="352">
        <v>-3649036.4299999997</v>
      </c>
      <c r="D7" s="353">
        <v>-4145834.9499999997</v>
      </c>
    </row>
    <row r="8" spans="1:4" ht="15">
      <c r="A8" s="354" t="s">
        <v>230</v>
      </c>
      <c r="B8" s="355">
        <v>771889.4500000002</v>
      </c>
      <c r="C8" s="356">
        <v>-1907761.6699999995</v>
      </c>
      <c r="D8" s="357">
        <v>-1135872.2199999993</v>
      </c>
    </row>
    <row r="12" spans="1:2" ht="15">
      <c r="A12" s="340" t="s">
        <v>28</v>
      </c>
      <c r="B12" s="340" t="s">
        <v>62</v>
      </c>
    </row>
    <row r="13" spans="1:2" ht="15">
      <c r="A13" s="340" t="s">
        <v>30</v>
      </c>
      <c r="B13" s="340" t="s">
        <v>460</v>
      </c>
    </row>
    <row r="14" spans="1:2" ht="15">
      <c r="A14" s="340" t="s">
        <v>34</v>
      </c>
      <c r="B14" s="340" t="s">
        <v>152</v>
      </c>
    </row>
    <row r="16" spans="1:5" ht="15">
      <c r="A16" s="342" t="s">
        <v>231</v>
      </c>
      <c r="B16" s="343"/>
      <c r="C16" s="342" t="s">
        <v>33</v>
      </c>
      <c r="D16" s="343"/>
      <c r="E16" s="344"/>
    </row>
    <row r="17" spans="1:5" ht="15">
      <c r="A17" s="342" t="s">
        <v>29</v>
      </c>
      <c r="B17" s="342" t="s">
        <v>59</v>
      </c>
      <c r="C17" s="342">
        <v>2013</v>
      </c>
      <c r="D17" s="345">
        <v>2014</v>
      </c>
      <c r="E17" s="346" t="s">
        <v>230</v>
      </c>
    </row>
    <row r="18" spans="1:5" ht="15">
      <c r="A18" s="342" t="s">
        <v>151</v>
      </c>
      <c r="B18" s="342" t="s">
        <v>158</v>
      </c>
      <c r="C18" s="347">
        <v>-343221.27</v>
      </c>
      <c r="D18" s="348">
        <v>-3501644.59</v>
      </c>
      <c r="E18" s="349">
        <v>-3844865.86</v>
      </c>
    </row>
    <row r="19" spans="1:5" ht="15">
      <c r="A19" s="342" t="s">
        <v>148</v>
      </c>
      <c r="B19" s="342" t="s">
        <v>156</v>
      </c>
      <c r="C19" s="347">
        <v>-399.06</v>
      </c>
      <c r="D19" s="348">
        <v>0</v>
      </c>
      <c r="E19" s="349">
        <v>-399.06</v>
      </c>
    </row>
    <row r="20" spans="1:5" ht="15">
      <c r="A20" s="342" t="s">
        <v>90</v>
      </c>
      <c r="B20" s="342" t="s">
        <v>94</v>
      </c>
      <c r="C20" s="347">
        <v>0</v>
      </c>
      <c r="D20" s="348">
        <v>0</v>
      </c>
      <c r="E20" s="349">
        <v>0</v>
      </c>
    </row>
    <row r="21" spans="1:5" ht="15">
      <c r="A21" s="342" t="s">
        <v>63</v>
      </c>
      <c r="B21" s="342" t="s">
        <v>73</v>
      </c>
      <c r="C21" s="347">
        <v>-153178.19</v>
      </c>
      <c r="D21" s="348">
        <v>-147391.84</v>
      </c>
      <c r="E21" s="349">
        <v>-300570.03</v>
      </c>
    </row>
    <row r="22" spans="1:5" ht="15">
      <c r="A22" s="342" t="s">
        <v>190</v>
      </c>
      <c r="B22" s="342" t="s">
        <v>194</v>
      </c>
      <c r="C22" s="347">
        <v>0</v>
      </c>
      <c r="D22" s="348">
        <v>0</v>
      </c>
      <c r="E22" s="349">
        <v>0</v>
      </c>
    </row>
    <row r="23" spans="1:5" ht="15">
      <c r="A23" s="354" t="s">
        <v>230</v>
      </c>
      <c r="B23" s="358"/>
      <c r="C23" s="355">
        <v>-496798.52</v>
      </c>
      <c r="D23" s="356">
        <v>-3649036.4299999997</v>
      </c>
      <c r="E23" s="357">
        <v>-4145834.95</v>
      </c>
    </row>
    <row r="26" spans="1:2" ht="15">
      <c r="A26" s="340" t="s">
        <v>28</v>
      </c>
      <c r="B26" s="340" t="s">
        <v>62</v>
      </c>
    </row>
    <row r="27" spans="1:2" ht="15">
      <c r="A27" s="340" t="s">
        <v>30</v>
      </c>
      <c r="B27" s="340" t="s">
        <v>460</v>
      </c>
    </row>
    <row r="28" spans="1:2" ht="15">
      <c r="A28" s="340" t="s">
        <v>34</v>
      </c>
      <c r="B28" s="340" t="s">
        <v>67</v>
      </c>
    </row>
    <row r="30" spans="1:5" ht="15">
      <c r="A30" s="342" t="s">
        <v>231</v>
      </c>
      <c r="B30" s="343"/>
      <c r="C30" s="342" t="s">
        <v>33</v>
      </c>
      <c r="D30" s="343"/>
      <c r="E30" s="344"/>
    </row>
    <row r="31" spans="1:5" ht="15">
      <c r="A31" s="342" t="s">
        <v>29</v>
      </c>
      <c r="B31" s="342" t="s">
        <v>59</v>
      </c>
      <c r="C31" s="342">
        <v>2013</v>
      </c>
      <c r="D31" s="345">
        <v>2014</v>
      </c>
      <c r="E31" s="346" t="s">
        <v>230</v>
      </c>
    </row>
    <row r="32" spans="1:5" ht="15">
      <c r="A32" s="342" t="s">
        <v>151</v>
      </c>
      <c r="B32" s="342" t="s">
        <v>158</v>
      </c>
      <c r="C32" s="347">
        <v>0</v>
      </c>
      <c r="D32" s="348">
        <v>0</v>
      </c>
      <c r="E32" s="349">
        <v>0</v>
      </c>
    </row>
    <row r="33" spans="1:5" ht="15">
      <c r="A33" s="342" t="s">
        <v>418</v>
      </c>
      <c r="B33" s="342" t="s">
        <v>422</v>
      </c>
      <c r="C33" s="347">
        <v>3093.6</v>
      </c>
      <c r="D33" s="348">
        <v>0</v>
      </c>
      <c r="E33" s="349">
        <v>3093.6</v>
      </c>
    </row>
    <row r="34" spans="1:5" ht="15">
      <c r="A34" s="342" t="s">
        <v>90</v>
      </c>
      <c r="B34" s="342" t="s">
        <v>94</v>
      </c>
      <c r="C34" s="347">
        <v>-150516.65</v>
      </c>
      <c r="D34" s="348">
        <v>0</v>
      </c>
      <c r="E34" s="349">
        <v>-150516.65</v>
      </c>
    </row>
    <row r="35" spans="1:5" ht="15">
      <c r="A35" s="342" t="s">
        <v>82</v>
      </c>
      <c r="B35" s="342" t="s">
        <v>86</v>
      </c>
      <c r="C35" s="347">
        <v>0</v>
      </c>
      <c r="D35" s="348">
        <v>0</v>
      </c>
      <c r="E35" s="349">
        <v>0</v>
      </c>
    </row>
    <row r="36" spans="1:5" ht="13.15">
      <c r="A36" s="342" t="s">
        <v>131</v>
      </c>
      <c r="B36" s="342" t="s">
        <v>134</v>
      </c>
      <c r="C36" s="347">
        <v>0</v>
      </c>
      <c r="D36" s="348">
        <v>4270.5</v>
      </c>
      <c r="E36" s="349">
        <v>4270.5</v>
      </c>
    </row>
    <row r="37" spans="1:5" ht="15">
      <c r="A37" s="342" t="s">
        <v>135</v>
      </c>
      <c r="B37" s="342" t="s">
        <v>138</v>
      </c>
      <c r="C37" s="347">
        <v>0</v>
      </c>
      <c r="D37" s="348">
        <v>0</v>
      </c>
      <c r="E37" s="349">
        <v>0</v>
      </c>
    </row>
    <row r="38" spans="1:5" ht="15">
      <c r="A38" s="342" t="s">
        <v>139</v>
      </c>
      <c r="B38" s="342" t="s">
        <v>140</v>
      </c>
      <c r="C38" s="347">
        <v>1017.3999999999996</v>
      </c>
      <c r="D38" s="348">
        <v>0</v>
      </c>
      <c r="E38" s="349">
        <v>1017.3999999999996</v>
      </c>
    </row>
    <row r="39" spans="1:5" ht="15">
      <c r="A39" s="342" t="s">
        <v>88</v>
      </c>
      <c r="B39" s="342" t="s">
        <v>89</v>
      </c>
      <c r="C39" s="347">
        <v>0</v>
      </c>
      <c r="D39" s="348">
        <v>0</v>
      </c>
      <c r="E39" s="349">
        <v>0</v>
      </c>
    </row>
    <row r="40" spans="1:5" ht="15">
      <c r="A40" s="342" t="s">
        <v>63</v>
      </c>
      <c r="B40" s="342" t="s">
        <v>73</v>
      </c>
      <c r="C40" s="347">
        <v>3578.6400000000003</v>
      </c>
      <c r="D40" s="348">
        <v>0</v>
      </c>
      <c r="E40" s="349">
        <v>3578.6400000000003</v>
      </c>
    </row>
    <row r="41" spans="1:5" ht="15">
      <c r="A41" s="342" t="s">
        <v>312</v>
      </c>
      <c r="B41" s="342" t="s">
        <v>517</v>
      </c>
      <c r="C41" s="347">
        <v>925689.4800000001</v>
      </c>
      <c r="D41" s="348">
        <v>972655.4700000001</v>
      </c>
      <c r="E41" s="349">
        <v>1898344.9500000002</v>
      </c>
    </row>
    <row r="42" spans="1:5" ht="15">
      <c r="A42" s="342" t="s">
        <v>190</v>
      </c>
      <c r="B42" s="342" t="s">
        <v>194</v>
      </c>
      <c r="C42" s="347">
        <v>445994.64</v>
      </c>
      <c r="D42" s="348">
        <v>748145.65</v>
      </c>
      <c r="E42" s="349">
        <v>1194140.29</v>
      </c>
    </row>
    <row r="43" spans="1:5" ht="15">
      <c r="A43" s="342" t="s">
        <v>146</v>
      </c>
      <c r="B43" s="342" t="s">
        <v>147</v>
      </c>
      <c r="C43" s="347">
        <v>39830.86</v>
      </c>
      <c r="D43" s="348">
        <v>16203.140000000001</v>
      </c>
      <c r="E43" s="349">
        <v>56034</v>
      </c>
    </row>
    <row r="44" spans="1:5" ht="15">
      <c r="A44" s="342" t="s">
        <v>457</v>
      </c>
      <c r="B44" s="342" t="s">
        <v>458</v>
      </c>
      <c r="C44" s="347">
        <v>0</v>
      </c>
      <c r="D44" s="348">
        <v>0</v>
      </c>
      <c r="E44" s="349">
        <v>0</v>
      </c>
    </row>
    <row r="45" spans="1:5" ht="15">
      <c r="A45" s="354" t="s">
        <v>230</v>
      </c>
      <c r="B45" s="358"/>
      <c r="C45" s="355">
        <v>1268687.9700000002</v>
      </c>
      <c r="D45" s="356">
        <v>1741274.76</v>
      </c>
      <c r="E45" s="357">
        <v>3009962.7300000004</v>
      </c>
    </row>
  </sheetData>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workbookViewId="0" topLeftCell="A7">
      <selection activeCell="C42" sqref="C42"/>
    </sheetView>
  </sheetViews>
  <sheetFormatPr defaultColWidth="9.140625" defaultRowHeight="15"/>
  <cols>
    <col min="1" max="1" width="23.7109375" style="0" bestFit="1" customWidth="1"/>
    <col min="3" max="3" width="29.140625" style="0" customWidth="1"/>
    <col min="5" max="5" width="10.421875" style="0" bestFit="1" customWidth="1"/>
    <col min="8" max="8" width="10.421875" style="0" bestFit="1" customWidth="1"/>
    <col min="10" max="10" width="10.421875" style="0" bestFit="1" customWidth="1"/>
    <col min="12" max="12" width="18.421875" style="0" customWidth="1"/>
    <col min="18" max="18" width="46.8515625" style="0" customWidth="1"/>
    <col min="19" max="19" width="47.7109375" style="0" customWidth="1"/>
  </cols>
  <sheetData>
    <row r="1" spans="1:19" ht="89.25">
      <c r="A1" s="306"/>
      <c r="B1" s="307"/>
      <c r="C1" s="307"/>
      <c r="D1" s="307"/>
      <c r="E1" s="308"/>
      <c r="F1" s="308"/>
      <c r="G1" s="308"/>
      <c r="H1" s="308"/>
      <c r="I1" s="308"/>
      <c r="J1" s="308"/>
      <c r="K1" s="309"/>
      <c r="L1" s="309" t="s">
        <v>501</v>
      </c>
      <c r="M1" s="319" t="s">
        <v>473</v>
      </c>
      <c r="N1" s="329" t="s">
        <v>474</v>
      </c>
      <c r="O1" s="320" t="s">
        <v>475</v>
      </c>
      <c r="P1" s="320" t="s">
        <v>476</v>
      </c>
      <c r="Q1" s="320" t="s">
        <v>477</v>
      </c>
      <c r="R1" s="321" t="s">
        <v>478</v>
      </c>
      <c r="S1" s="309"/>
    </row>
    <row r="2" spans="1:19" ht="15.75" thickBot="1">
      <c r="A2" s="304" t="s">
        <v>479</v>
      </c>
      <c r="B2" s="304" t="s">
        <v>480</v>
      </c>
      <c r="C2" s="304" t="s">
        <v>481</v>
      </c>
      <c r="D2" s="304" t="s">
        <v>28</v>
      </c>
      <c r="E2" s="305" t="s">
        <v>482</v>
      </c>
      <c r="F2" s="305" t="s">
        <v>483</v>
      </c>
      <c r="G2" s="305" t="s">
        <v>484</v>
      </c>
      <c r="H2" s="305" t="s">
        <v>485</v>
      </c>
      <c r="I2" s="305" t="s">
        <v>486</v>
      </c>
      <c r="J2" s="305" t="s">
        <v>487</v>
      </c>
      <c r="K2" s="291"/>
      <c r="L2" s="291"/>
      <c r="M2" s="291"/>
      <c r="N2" s="291"/>
      <c r="O2" s="291"/>
      <c r="P2" s="291"/>
      <c r="Q2" s="291"/>
      <c r="R2" s="291"/>
      <c r="S2" s="291"/>
    </row>
    <row r="3" spans="1:19" ht="15">
      <c r="A3" s="292" t="s">
        <v>488</v>
      </c>
      <c r="B3" s="292">
        <v>1124179</v>
      </c>
      <c r="C3" s="292" t="s">
        <v>489</v>
      </c>
      <c r="D3" s="294">
        <v>10</v>
      </c>
      <c r="E3" s="293">
        <v>0</v>
      </c>
      <c r="F3" s="293">
        <v>0</v>
      </c>
      <c r="G3" s="293">
        <v>0</v>
      </c>
      <c r="H3" s="293">
        <v>0</v>
      </c>
      <c r="I3" s="293">
        <v>0</v>
      </c>
      <c r="J3" s="293">
        <v>0</v>
      </c>
      <c r="K3" s="291"/>
      <c r="L3" s="291"/>
      <c r="M3" s="291"/>
      <c r="N3" s="291"/>
      <c r="O3" s="291"/>
      <c r="P3" s="291"/>
      <c r="Q3" s="291"/>
      <c r="R3" s="291"/>
      <c r="S3" s="291"/>
    </row>
    <row r="4" spans="1:19" s="6" customFormat="1" ht="15">
      <c r="A4" s="328" t="s">
        <v>422</v>
      </c>
      <c r="B4" s="328">
        <v>1047310</v>
      </c>
      <c r="C4" s="328" t="s">
        <v>422</v>
      </c>
      <c r="D4" s="325">
        <v>3473</v>
      </c>
      <c r="E4" s="322">
        <v>1200000.07</v>
      </c>
      <c r="F4" s="322">
        <v>0</v>
      </c>
      <c r="G4" s="322">
        <v>0</v>
      </c>
      <c r="H4" s="322">
        <v>1200648.56</v>
      </c>
      <c r="I4" s="322">
        <v>0</v>
      </c>
      <c r="J4" s="322">
        <v>-648.49</v>
      </c>
      <c r="K4" s="326" t="s">
        <v>490</v>
      </c>
      <c r="L4" s="326"/>
      <c r="M4" s="326"/>
      <c r="N4" s="326"/>
      <c r="O4" s="326"/>
      <c r="P4" s="326"/>
      <c r="Q4" s="326"/>
      <c r="R4" s="326" t="s">
        <v>502</v>
      </c>
      <c r="S4" s="323" t="s">
        <v>491</v>
      </c>
    </row>
    <row r="5" spans="1:19" ht="51.75">
      <c r="A5" s="295" t="s">
        <v>422</v>
      </c>
      <c r="B5" s="295">
        <v>1047311</v>
      </c>
      <c r="C5" s="295" t="s">
        <v>94</v>
      </c>
      <c r="D5" s="296">
        <v>3473</v>
      </c>
      <c r="E5" s="297">
        <v>1214204.21</v>
      </c>
      <c r="F5" s="297">
        <v>0</v>
      </c>
      <c r="G5" s="297">
        <v>0</v>
      </c>
      <c r="H5" s="297">
        <v>1165758.99</v>
      </c>
      <c r="I5" s="297">
        <v>0</v>
      </c>
      <c r="J5" s="310">
        <v>48445.22</v>
      </c>
      <c r="K5" s="298" t="s">
        <v>490</v>
      </c>
      <c r="L5" s="289">
        <f>J5</f>
        <v>48445.22</v>
      </c>
      <c r="M5" s="311"/>
      <c r="N5" s="311"/>
      <c r="O5" s="314"/>
      <c r="P5" s="311"/>
      <c r="Q5" s="311"/>
      <c r="R5" s="299" t="s">
        <v>492</v>
      </c>
      <c r="S5" s="299" t="s">
        <v>493</v>
      </c>
    </row>
    <row r="6" spans="1:19" ht="15">
      <c r="A6" s="295" t="s">
        <v>422</v>
      </c>
      <c r="B6" s="295">
        <v>1047312</v>
      </c>
      <c r="C6" s="295" t="s">
        <v>427</v>
      </c>
      <c r="D6" s="296">
        <v>3473</v>
      </c>
      <c r="E6" s="297">
        <v>81305.07</v>
      </c>
      <c r="F6" s="297">
        <v>0</v>
      </c>
      <c r="G6" s="297">
        <v>0</v>
      </c>
      <c r="H6" s="297">
        <v>61304.33</v>
      </c>
      <c r="I6" s="297">
        <v>0</v>
      </c>
      <c r="J6" s="310">
        <v>20000.74</v>
      </c>
      <c r="K6" s="298" t="s">
        <v>490</v>
      </c>
      <c r="L6" s="289">
        <f>J6</f>
        <v>20000.74</v>
      </c>
      <c r="M6" s="311"/>
      <c r="N6" s="311"/>
      <c r="O6" s="314">
        <v>20000.74</v>
      </c>
      <c r="P6" s="311"/>
      <c r="Q6" s="311"/>
      <c r="R6" s="312"/>
      <c r="S6" s="299" t="s">
        <v>494</v>
      </c>
    </row>
    <row r="7" spans="1:19" s="6" customFormat="1" ht="15">
      <c r="A7" s="328" t="s">
        <v>488</v>
      </c>
      <c r="B7" s="328">
        <v>1047313</v>
      </c>
      <c r="C7" s="328" t="s">
        <v>86</v>
      </c>
      <c r="D7" s="325">
        <v>3473</v>
      </c>
      <c r="E7" s="322">
        <v>400000.06</v>
      </c>
      <c r="F7" s="322">
        <v>0</v>
      </c>
      <c r="G7" s="322">
        <v>0</v>
      </c>
      <c r="H7" s="322">
        <v>70641.13</v>
      </c>
      <c r="I7" s="322">
        <v>0</v>
      </c>
      <c r="J7" s="322">
        <v>329358.93</v>
      </c>
      <c r="K7" s="323" t="s">
        <v>490</v>
      </c>
      <c r="L7" s="323"/>
      <c r="M7" s="330"/>
      <c r="N7" s="330"/>
      <c r="O7" s="330"/>
      <c r="P7" s="330"/>
      <c r="Q7" s="330"/>
      <c r="R7" s="330"/>
      <c r="S7" s="323" t="s">
        <v>495</v>
      </c>
    </row>
    <row r="8" spans="1:19" s="6" customFormat="1" ht="15">
      <c r="A8" s="328" t="s">
        <v>422</v>
      </c>
      <c r="B8" s="328">
        <v>1047314</v>
      </c>
      <c r="C8" s="328" t="s">
        <v>429</v>
      </c>
      <c r="D8" s="325">
        <v>3473</v>
      </c>
      <c r="E8" s="322">
        <v>444000.07</v>
      </c>
      <c r="F8" s="322">
        <v>0</v>
      </c>
      <c r="G8" s="322">
        <v>0</v>
      </c>
      <c r="H8" s="322">
        <v>444000</v>
      </c>
      <c r="I8" s="322">
        <v>0</v>
      </c>
      <c r="J8" s="288">
        <v>0.07</v>
      </c>
      <c r="K8" s="287"/>
      <c r="L8" s="287"/>
      <c r="M8" s="327"/>
      <c r="N8" s="327"/>
      <c r="O8" s="327"/>
      <c r="P8" s="327"/>
      <c r="Q8" s="327"/>
      <c r="R8" s="327"/>
      <c r="S8" s="286" t="s">
        <v>494</v>
      </c>
    </row>
    <row r="9" spans="1:19" ht="34.5">
      <c r="A9" s="295" t="s">
        <v>488</v>
      </c>
      <c r="B9" s="295">
        <v>1047315</v>
      </c>
      <c r="C9" s="285" t="s">
        <v>503</v>
      </c>
      <c r="D9" s="296">
        <v>3473</v>
      </c>
      <c r="E9" s="297">
        <v>480000.07</v>
      </c>
      <c r="F9" s="297">
        <v>0</v>
      </c>
      <c r="G9" s="297">
        <v>4270.5</v>
      </c>
      <c r="H9" s="297">
        <v>346441.31</v>
      </c>
      <c r="I9" s="297">
        <v>0</v>
      </c>
      <c r="J9" s="310">
        <v>133558.76</v>
      </c>
      <c r="K9" s="298" t="s">
        <v>490</v>
      </c>
      <c r="L9" s="289">
        <f>J9</f>
        <v>133558.76</v>
      </c>
      <c r="M9" s="311"/>
      <c r="N9" s="311"/>
      <c r="O9" s="314">
        <v>133558.76</v>
      </c>
      <c r="P9" s="311"/>
      <c r="Q9" s="311"/>
      <c r="R9" s="312"/>
      <c r="S9" s="299" t="s">
        <v>494</v>
      </c>
    </row>
    <row r="10" spans="1:19" ht="15">
      <c r="A10" s="295" t="s">
        <v>488</v>
      </c>
      <c r="B10" s="295" t="s">
        <v>135</v>
      </c>
      <c r="C10" s="295" t="s">
        <v>138</v>
      </c>
      <c r="D10" s="296">
        <v>3473</v>
      </c>
      <c r="E10" s="297">
        <v>120000.07</v>
      </c>
      <c r="F10" s="297">
        <v>0</v>
      </c>
      <c r="G10" s="297">
        <v>0</v>
      </c>
      <c r="H10" s="297">
        <v>110184.36</v>
      </c>
      <c r="I10" s="297">
        <v>0</v>
      </c>
      <c r="J10" s="310">
        <v>9815.71</v>
      </c>
      <c r="K10" s="298" t="s">
        <v>490</v>
      </c>
      <c r="L10" s="289">
        <f>J10</f>
        <v>9815.71</v>
      </c>
      <c r="M10" s="311"/>
      <c r="N10" s="311"/>
      <c r="O10" s="314">
        <v>9815.71</v>
      </c>
      <c r="P10" s="311"/>
      <c r="Q10" s="311"/>
      <c r="R10" s="312"/>
      <c r="S10" s="299" t="s">
        <v>494</v>
      </c>
    </row>
    <row r="11" spans="1:19" s="6" customFormat="1" ht="15">
      <c r="A11" s="328" t="s">
        <v>488</v>
      </c>
      <c r="B11" s="328">
        <v>1047317</v>
      </c>
      <c r="C11" s="328" t="s">
        <v>140</v>
      </c>
      <c r="D11" s="325">
        <v>3473</v>
      </c>
      <c r="E11" s="322">
        <v>2888869.21</v>
      </c>
      <c r="F11" s="322">
        <v>0</v>
      </c>
      <c r="G11" s="322">
        <v>0</v>
      </c>
      <c r="H11" s="322">
        <v>2766369.66</v>
      </c>
      <c r="I11" s="322">
        <v>0</v>
      </c>
      <c r="J11" s="322">
        <v>122499.55</v>
      </c>
      <c r="K11" s="326" t="s">
        <v>490</v>
      </c>
      <c r="L11" s="326"/>
      <c r="M11" s="330"/>
      <c r="N11" s="330"/>
      <c r="O11" s="330"/>
      <c r="P11" s="330"/>
      <c r="Q11" s="330"/>
      <c r="R11" s="330"/>
      <c r="S11" s="323" t="s">
        <v>496</v>
      </c>
    </row>
    <row r="12" spans="1:19" ht="15">
      <c r="A12" s="292" t="s">
        <v>497</v>
      </c>
      <c r="B12" s="292">
        <v>1047319</v>
      </c>
      <c r="C12" s="292" t="s">
        <v>431</v>
      </c>
      <c r="D12" s="294">
        <v>3473</v>
      </c>
      <c r="E12" s="293">
        <v>2075.07</v>
      </c>
      <c r="F12" s="293">
        <v>0</v>
      </c>
      <c r="G12" s="293">
        <v>0</v>
      </c>
      <c r="H12" s="293">
        <v>1526.38</v>
      </c>
      <c r="I12" s="293">
        <v>0</v>
      </c>
      <c r="J12" s="293">
        <v>548.69</v>
      </c>
      <c r="K12" s="291"/>
      <c r="L12" s="291"/>
      <c r="M12" s="313"/>
      <c r="N12" s="313"/>
      <c r="O12" s="313"/>
      <c r="P12" s="313"/>
      <c r="Q12" s="313"/>
      <c r="R12" s="313"/>
      <c r="S12" s="291"/>
    </row>
    <row r="13" spans="1:19" ht="23.25">
      <c r="A13" s="295" t="s">
        <v>488</v>
      </c>
      <c r="B13" s="295">
        <v>1047320</v>
      </c>
      <c r="C13" s="295" t="s">
        <v>89</v>
      </c>
      <c r="D13" s="296">
        <v>3473</v>
      </c>
      <c r="E13" s="297">
        <v>573813.07</v>
      </c>
      <c r="F13" s="297">
        <v>0</v>
      </c>
      <c r="G13" s="297">
        <v>0</v>
      </c>
      <c r="H13" s="297">
        <v>412141.57</v>
      </c>
      <c r="I13" s="297">
        <v>0</v>
      </c>
      <c r="J13" s="310">
        <v>161671.5</v>
      </c>
      <c r="K13" s="298" t="s">
        <v>490</v>
      </c>
      <c r="L13" s="289">
        <f>J13</f>
        <v>161671.5</v>
      </c>
      <c r="M13" s="314"/>
      <c r="N13" s="314"/>
      <c r="O13" s="314"/>
      <c r="P13" s="311"/>
      <c r="Q13" s="314">
        <f>L13</f>
        <v>161671.5</v>
      </c>
      <c r="R13" s="312" t="s">
        <v>498</v>
      </c>
      <c r="S13" s="299" t="s">
        <v>494</v>
      </c>
    </row>
    <row r="14" spans="1:19" ht="15">
      <c r="A14" s="300" t="s">
        <v>488</v>
      </c>
      <c r="B14" s="300">
        <v>1111945</v>
      </c>
      <c r="C14" s="300" t="s">
        <v>73</v>
      </c>
      <c r="D14" s="301">
        <v>3473</v>
      </c>
      <c r="E14" s="302">
        <v>1003119.07</v>
      </c>
      <c r="F14" s="302">
        <v>0</v>
      </c>
      <c r="G14" s="302">
        <v>0</v>
      </c>
      <c r="H14" s="302">
        <v>988763.11</v>
      </c>
      <c r="I14" s="302">
        <v>0</v>
      </c>
      <c r="J14" s="315">
        <v>14355.96</v>
      </c>
      <c r="K14" s="303" t="s">
        <v>490</v>
      </c>
      <c r="L14" s="303"/>
      <c r="M14" s="316"/>
      <c r="N14" s="316"/>
      <c r="O14" s="317">
        <v>14355.96</v>
      </c>
      <c r="P14" s="316"/>
      <c r="Q14" s="316"/>
      <c r="R14" s="318"/>
      <c r="S14" s="303"/>
    </row>
    <row r="15" spans="1:19" ht="15">
      <c r="A15" s="292" t="s">
        <v>488</v>
      </c>
      <c r="B15" s="292">
        <v>1115920</v>
      </c>
      <c r="C15" s="292" t="s">
        <v>434</v>
      </c>
      <c r="D15" s="294">
        <v>3473</v>
      </c>
      <c r="E15" s="293">
        <v>4965122.07</v>
      </c>
      <c r="F15" s="293">
        <v>46786.67</v>
      </c>
      <c r="G15" s="293">
        <v>556752.19</v>
      </c>
      <c r="H15" s="293">
        <v>1482441.67</v>
      </c>
      <c r="I15" s="293">
        <v>125</v>
      </c>
      <c r="J15" s="293">
        <v>3482555.4</v>
      </c>
      <c r="K15" s="291"/>
      <c r="L15" s="291"/>
      <c r="M15" s="313"/>
      <c r="N15" s="313"/>
      <c r="O15" s="313"/>
      <c r="P15" s="313"/>
      <c r="Q15" s="313"/>
      <c r="R15" s="313"/>
      <c r="S15" s="291"/>
    </row>
    <row r="16" spans="1:19" ht="15">
      <c r="A16" s="292" t="s">
        <v>488</v>
      </c>
      <c r="B16" s="292">
        <v>1115922</v>
      </c>
      <c r="C16" s="292" t="s">
        <v>194</v>
      </c>
      <c r="D16" s="294">
        <v>3473</v>
      </c>
      <c r="E16" s="293">
        <v>1250000.07</v>
      </c>
      <c r="F16" s="293">
        <v>0</v>
      </c>
      <c r="G16" s="293">
        <v>350045.26</v>
      </c>
      <c r="H16" s="293">
        <v>796039.9</v>
      </c>
      <c r="I16" s="293">
        <v>0</v>
      </c>
      <c r="J16" s="293">
        <v>453960.17</v>
      </c>
      <c r="K16" s="291"/>
      <c r="L16" s="291"/>
      <c r="M16" s="313"/>
      <c r="N16" s="313"/>
      <c r="O16" s="313"/>
      <c r="P16" s="313"/>
      <c r="Q16" s="313"/>
      <c r="R16" s="313"/>
      <c r="S16" s="291"/>
    </row>
    <row r="17" spans="1:19" s="6" customFormat="1" ht="26.25">
      <c r="A17" s="328" t="s">
        <v>488</v>
      </c>
      <c r="B17" s="324">
        <v>1116591</v>
      </c>
      <c r="C17" s="328" t="s">
        <v>147</v>
      </c>
      <c r="D17" s="325">
        <v>3473</v>
      </c>
      <c r="E17" s="322">
        <v>121351.07</v>
      </c>
      <c r="F17" s="322">
        <v>0</v>
      </c>
      <c r="G17" s="322">
        <v>16203.14</v>
      </c>
      <c r="H17" s="322">
        <v>87312.48</v>
      </c>
      <c r="I17" s="322">
        <v>0</v>
      </c>
      <c r="J17" s="322">
        <v>34038.59</v>
      </c>
      <c r="K17" s="326"/>
      <c r="L17" s="326"/>
      <c r="M17" s="330"/>
      <c r="N17" s="330"/>
      <c r="O17" s="330"/>
      <c r="P17" s="330"/>
      <c r="Q17" s="330"/>
      <c r="R17" s="290" t="s">
        <v>499</v>
      </c>
      <c r="S17" s="326"/>
    </row>
    <row r="18" spans="1:19" ht="15">
      <c r="A18" s="292" t="s">
        <v>488</v>
      </c>
      <c r="B18" s="292">
        <v>1121287</v>
      </c>
      <c r="C18" s="292" t="s">
        <v>500</v>
      </c>
      <c r="D18" s="294">
        <v>3473</v>
      </c>
      <c r="E18" s="293">
        <v>0</v>
      </c>
      <c r="F18" s="293">
        <v>0</v>
      </c>
      <c r="G18" s="293">
        <v>0</v>
      </c>
      <c r="H18" s="293">
        <v>0</v>
      </c>
      <c r="I18" s="293">
        <v>0</v>
      </c>
      <c r="J18" s="293">
        <v>0</v>
      </c>
      <c r="K18" s="291"/>
      <c r="L18" s="291"/>
      <c r="M18" s="313"/>
      <c r="N18" s="313"/>
      <c r="O18" s="313"/>
      <c r="P18" s="313"/>
      <c r="Q18" s="313"/>
      <c r="R18" s="313"/>
      <c r="S18" s="291"/>
    </row>
    <row r="19" ht="15">
      <c r="L19" s="284">
        <f>SUM(L5:L18)</f>
        <v>373491.93000000005</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67"/>
  <sheetViews>
    <sheetView workbookViewId="0" topLeftCell="A13">
      <selection activeCell="C42" sqref="C42"/>
    </sheetView>
  </sheetViews>
  <sheetFormatPr defaultColWidth="9.140625" defaultRowHeight="15"/>
  <cols>
    <col min="1" max="1" width="51.00390625" style="1" customWidth="1"/>
    <col min="2" max="2" width="14.140625" style="20" customWidth="1"/>
    <col min="3" max="4" width="12.140625" style="20" customWidth="1"/>
    <col min="5" max="5" width="13.00390625" style="20" customWidth="1"/>
    <col min="6" max="6" width="15.00390625" style="20" customWidth="1"/>
    <col min="7" max="7" width="17.421875" style="20" customWidth="1"/>
    <col min="8" max="8" width="16.57421875" style="20" customWidth="1"/>
    <col min="9" max="9" width="13.00390625" style="20" hidden="1" customWidth="1"/>
    <col min="10" max="10" width="13.140625" style="20" hidden="1" customWidth="1"/>
    <col min="11" max="11" width="49.7109375" style="1" customWidth="1"/>
    <col min="12" max="12" width="46.8515625" style="1" customWidth="1"/>
    <col min="13" max="13" width="70.57421875" style="1" customWidth="1"/>
    <col min="14" max="17" width="9.140625" style="1" customWidth="1"/>
    <col min="18" max="18" width="32.8515625" style="1" customWidth="1"/>
    <col min="19" max="16384" width="9.140625" style="1" customWidth="1"/>
  </cols>
  <sheetData>
    <row r="1" spans="1:11" ht="15" hidden="1">
      <c r="A1" s="395" t="s">
        <v>7</v>
      </c>
      <c r="B1" s="395"/>
      <c r="C1" s="395"/>
      <c r="D1" s="395"/>
      <c r="E1" s="395"/>
      <c r="F1" s="395"/>
      <c r="G1" s="395"/>
      <c r="H1" s="395"/>
      <c r="I1" s="395"/>
      <c r="J1" s="395"/>
      <c r="K1" s="395"/>
    </row>
    <row r="2" spans="1:11" ht="15" hidden="1">
      <c r="A2" s="395" t="s">
        <v>6</v>
      </c>
      <c r="B2" s="395"/>
      <c r="C2" s="395"/>
      <c r="D2" s="395"/>
      <c r="E2" s="395"/>
      <c r="F2" s="395"/>
      <c r="G2" s="395"/>
      <c r="H2" s="395"/>
      <c r="I2" s="395"/>
      <c r="J2" s="395"/>
      <c r="K2" s="395"/>
    </row>
    <row r="3" spans="1:11" ht="15">
      <c r="A3" s="7"/>
      <c r="B3" s="16"/>
      <c r="C3" s="16"/>
      <c r="D3" s="16"/>
      <c r="E3" s="16"/>
      <c r="F3" s="16"/>
      <c r="G3" s="16"/>
      <c r="H3" s="16"/>
      <c r="I3" s="16"/>
      <c r="J3" s="16"/>
      <c r="K3" s="2"/>
    </row>
    <row r="4" spans="1:11" ht="15.75">
      <c r="A4" s="396" t="s">
        <v>463</v>
      </c>
      <c r="B4" s="396"/>
      <c r="C4" s="396"/>
      <c r="D4" s="396"/>
      <c r="E4" s="396"/>
      <c r="F4" s="396"/>
      <c r="G4" s="396"/>
      <c r="H4" s="396"/>
      <c r="I4" s="396"/>
      <c r="J4" s="396"/>
      <c r="K4" s="396"/>
    </row>
    <row r="5" spans="1:15" ht="15.75">
      <c r="A5" s="396" t="s">
        <v>256</v>
      </c>
      <c r="B5" s="396"/>
      <c r="C5" s="396"/>
      <c r="D5" s="396"/>
      <c r="E5" s="396"/>
      <c r="F5" s="396"/>
      <c r="G5" s="396"/>
      <c r="H5" s="396"/>
      <c r="I5" s="396"/>
      <c r="J5" s="396"/>
      <c r="K5" s="396"/>
      <c r="L5" s="3"/>
      <c r="M5" s="3"/>
      <c r="N5" s="3"/>
      <c r="O5" s="3"/>
    </row>
    <row r="6" spans="1:15" s="8" customFormat="1" ht="16.5" hidden="1" thickBot="1">
      <c r="A6" s="10" t="s">
        <v>18</v>
      </c>
      <c r="B6" s="397" t="s">
        <v>19</v>
      </c>
      <c r="C6" s="398"/>
      <c r="D6" s="398"/>
      <c r="E6" s="399"/>
      <c r="F6" s="400" t="s">
        <v>20</v>
      </c>
      <c r="G6" s="401"/>
      <c r="H6" s="401"/>
      <c r="I6" s="401"/>
      <c r="J6" s="401"/>
      <c r="K6" s="402"/>
      <c r="L6" s="3"/>
      <c r="M6" s="3"/>
      <c r="N6" s="3"/>
      <c r="O6" s="3"/>
    </row>
    <row r="7" spans="1:10" ht="14.25" customHeight="1" thickBot="1">
      <c r="A7" s="4"/>
      <c r="B7" s="17"/>
      <c r="C7" s="17"/>
      <c r="D7" s="17"/>
      <c r="E7" s="17"/>
      <c r="F7" s="17"/>
      <c r="G7" s="17"/>
      <c r="H7" s="17"/>
      <c r="I7" s="17"/>
      <c r="J7" s="17"/>
    </row>
    <row r="8" spans="1:11" ht="60" customHeight="1">
      <c r="A8" s="90"/>
      <c r="B8" s="100" t="s">
        <v>16</v>
      </c>
      <c r="C8" s="115" t="s">
        <v>17</v>
      </c>
      <c r="D8" s="79" t="s">
        <v>21</v>
      </c>
      <c r="E8" s="78" t="s">
        <v>23</v>
      </c>
      <c r="F8" s="79" t="s">
        <v>22</v>
      </c>
      <c r="G8" s="78" t="s">
        <v>24</v>
      </c>
      <c r="H8" s="79" t="s">
        <v>282</v>
      </c>
      <c r="I8" s="78" t="s">
        <v>26</v>
      </c>
      <c r="J8" s="79" t="s">
        <v>27</v>
      </c>
      <c r="K8" s="85" t="s">
        <v>25</v>
      </c>
    </row>
    <row r="9" spans="1:11" ht="15">
      <c r="A9" s="9" t="s">
        <v>5</v>
      </c>
      <c r="B9" s="193">
        <v>3815930.56</v>
      </c>
      <c r="C9" s="194">
        <f>B30</f>
        <v>3718773.8499999996</v>
      </c>
      <c r="D9" s="195">
        <f>C30</f>
        <v>654251.4499999997</v>
      </c>
      <c r="E9" s="86">
        <f>B30</f>
        <v>3718773.8499999996</v>
      </c>
      <c r="F9" s="195">
        <f>E30</f>
        <v>654251.4499999997</v>
      </c>
      <c r="G9" s="86">
        <f>B30</f>
        <v>3718773.8499999996</v>
      </c>
      <c r="H9" s="195">
        <f>G30</f>
        <v>3258890.3999999994</v>
      </c>
      <c r="I9" s="80">
        <f>G9-C9</f>
        <v>0</v>
      </c>
      <c r="J9" s="81">
        <f>H9-D9</f>
        <v>2604638.9499999997</v>
      </c>
      <c r="K9" s="15"/>
    </row>
    <row r="10" spans="1:13" ht="15">
      <c r="A10" s="91" t="s">
        <v>4</v>
      </c>
      <c r="B10" s="196"/>
      <c r="C10" s="197"/>
      <c r="D10" s="198"/>
      <c r="E10" s="199"/>
      <c r="F10" s="198"/>
      <c r="G10" s="199"/>
      <c r="H10" s="198"/>
      <c r="I10" s="199"/>
      <c r="J10" s="198"/>
      <c r="K10" s="11"/>
      <c r="M10" s="6"/>
    </row>
    <row r="11" spans="1:13" s="8" customFormat="1" ht="15">
      <c r="A11" s="92" t="s">
        <v>228</v>
      </c>
      <c r="B11" s="191">
        <f>-'2012 Actual'!H71</f>
        <v>510091.67000000004</v>
      </c>
      <c r="C11" s="116">
        <v>478822</v>
      </c>
      <c r="D11" s="89">
        <f>C11*1.04</f>
        <v>497974.88</v>
      </c>
      <c r="E11" s="80">
        <f>C11</f>
        <v>478822</v>
      </c>
      <c r="F11" s="89">
        <f>D11</f>
        <v>497974.88</v>
      </c>
      <c r="G11" s="80">
        <f>GETPIVOTDATA("Actuals",'2013 and 2014'!$A$296,"Period Year",2013,"Account Type","Revenue")*-1</f>
        <v>496798.52</v>
      </c>
      <c r="H11" s="89">
        <f>G11*1.04</f>
        <v>516670.46080000006</v>
      </c>
      <c r="I11" s="80">
        <f>G11-C11</f>
        <v>17976.52000000002</v>
      </c>
      <c r="J11" s="81">
        <f>H11-D11</f>
        <v>18695.580800000054</v>
      </c>
      <c r="K11" s="12"/>
      <c r="M11" s="6"/>
    </row>
    <row r="12" spans="1:13" s="8" customFormat="1" ht="15">
      <c r="A12" s="92" t="s">
        <v>232</v>
      </c>
      <c r="B12" s="191">
        <f>'2012 Actual'!H70*-1</f>
        <v>140238.64</v>
      </c>
      <c r="C12" s="116"/>
      <c r="D12" s="89"/>
      <c r="E12" s="80"/>
      <c r="F12" s="89"/>
      <c r="G12" s="80"/>
      <c r="H12" s="89"/>
      <c r="I12" s="80">
        <f aca="true" t="shared" si="0" ref="I12:J15">G12-C12</f>
        <v>0</v>
      </c>
      <c r="J12" s="81">
        <f t="shared" si="0"/>
        <v>0</v>
      </c>
      <c r="K12" s="12"/>
      <c r="M12" s="6"/>
    </row>
    <row r="13" spans="1:13" s="8" customFormat="1" ht="15">
      <c r="A13" s="92" t="s">
        <v>233</v>
      </c>
      <c r="B13" s="191">
        <f>-'2012 Actual'!H72</f>
        <v>1250000</v>
      </c>
      <c r="C13" s="116"/>
      <c r="D13" s="89"/>
      <c r="E13" s="80"/>
      <c r="F13" s="89"/>
      <c r="G13" s="80"/>
      <c r="H13" s="89"/>
      <c r="I13" s="80">
        <f t="shared" si="0"/>
        <v>0</v>
      </c>
      <c r="J13" s="81">
        <f t="shared" si="0"/>
        <v>0</v>
      </c>
      <c r="K13" s="12"/>
      <c r="M13" s="6"/>
    </row>
    <row r="14" spans="1:13" s="8" customFormat="1" ht="15">
      <c r="A14" s="92" t="s">
        <v>234</v>
      </c>
      <c r="B14" s="191">
        <f>-'2012 Actual'!H69</f>
        <v>37382.58000000001</v>
      </c>
      <c r="C14" s="116"/>
      <c r="D14" s="118"/>
      <c r="E14" s="80"/>
      <c r="F14" s="89"/>
      <c r="G14" s="80"/>
      <c r="H14" s="81"/>
      <c r="I14" s="80">
        <f t="shared" si="0"/>
        <v>0</v>
      </c>
      <c r="J14" s="81">
        <f t="shared" si="0"/>
        <v>0</v>
      </c>
      <c r="K14" s="12"/>
      <c r="M14" s="6"/>
    </row>
    <row r="15" spans="1:13" s="8" customFormat="1" ht="15">
      <c r="A15" s="93"/>
      <c r="B15" s="200"/>
      <c r="C15" s="117"/>
      <c r="D15" s="201"/>
      <c r="E15" s="82"/>
      <c r="F15" s="201"/>
      <c r="G15" s="82"/>
      <c r="H15" s="201"/>
      <c r="I15" s="80">
        <f t="shared" si="0"/>
        <v>0</v>
      </c>
      <c r="J15" s="81">
        <f t="shared" si="0"/>
        <v>0</v>
      </c>
      <c r="K15" s="14"/>
      <c r="M15" s="6"/>
    </row>
    <row r="16" spans="1:12" s="215" customFormat="1" ht="15">
      <c r="A16" s="9" t="s">
        <v>3</v>
      </c>
      <c r="B16" s="207">
        <f aca="true" t="shared" si="1" ref="B16:H16">SUM(B11:B15)</f>
        <v>1937712.8900000001</v>
      </c>
      <c r="C16" s="208">
        <f t="shared" si="1"/>
        <v>478822</v>
      </c>
      <c r="D16" s="209">
        <f t="shared" si="1"/>
        <v>497974.88</v>
      </c>
      <c r="E16" s="210">
        <f t="shared" si="1"/>
        <v>478822</v>
      </c>
      <c r="F16" s="209">
        <f t="shared" si="1"/>
        <v>497974.88</v>
      </c>
      <c r="G16" s="210">
        <f t="shared" si="1"/>
        <v>496798.52</v>
      </c>
      <c r="H16" s="209">
        <f t="shared" si="1"/>
        <v>516670.46080000006</v>
      </c>
      <c r="I16" s="211"/>
      <c r="J16" s="212"/>
      <c r="K16" s="213"/>
      <c r="L16" s="214"/>
    </row>
    <row r="17" spans="1:11" ht="15">
      <c r="A17" s="91" t="s">
        <v>2</v>
      </c>
      <c r="B17" s="196"/>
      <c r="C17" s="197"/>
      <c r="D17" s="198"/>
      <c r="E17" s="199"/>
      <c r="F17" s="198"/>
      <c r="G17" s="199"/>
      <c r="H17" s="198"/>
      <c r="I17" s="199"/>
      <c r="J17" s="198"/>
      <c r="K17" s="11"/>
    </row>
    <row r="18" spans="1:11" s="8" customFormat="1" ht="15">
      <c r="A18" s="94" t="s">
        <v>10</v>
      </c>
      <c r="B18" s="190">
        <f>-'2012 Budget'!S7</f>
        <v>-3174878</v>
      </c>
      <c r="C18" s="202"/>
      <c r="D18" s="89"/>
      <c r="E18" s="88"/>
      <c r="F18" s="89"/>
      <c r="G18" s="88"/>
      <c r="H18" s="89"/>
      <c r="I18" s="80">
        <f aca="true" t="shared" si="2" ref="I18:J21">G18-C18</f>
        <v>0</v>
      </c>
      <c r="J18" s="81">
        <f t="shared" si="2"/>
        <v>0</v>
      </c>
      <c r="K18" s="12"/>
    </row>
    <row r="19" spans="1:11" s="8" customFormat="1" ht="15">
      <c r="A19" s="95" t="s">
        <v>255</v>
      </c>
      <c r="B19" s="190"/>
      <c r="C19" s="202"/>
      <c r="D19" s="89"/>
      <c r="E19" s="88">
        <v>-135086</v>
      </c>
      <c r="F19" s="89"/>
      <c r="G19" s="88">
        <v>-135086</v>
      </c>
      <c r="H19" s="89"/>
      <c r="I19" s="80">
        <f t="shared" si="2"/>
        <v>-135086</v>
      </c>
      <c r="J19" s="81">
        <f t="shared" si="2"/>
        <v>0</v>
      </c>
      <c r="K19" s="12" t="s">
        <v>257</v>
      </c>
    </row>
    <row r="20" spans="1:11" s="8" customFormat="1" ht="15">
      <c r="A20" s="95" t="s">
        <v>283</v>
      </c>
      <c r="B20" s="190"/>
      <c r="C20" s="202"/>
      <c r="D20" s="89"/>
      <c r="E20" s="88">
        <v>-3161694.53</v>
      </c>
      <c r="F20" s="89"/>
      <c r="G20" s="88">
        <v>-3161694.53</v>
      </c>
      <c r="H20" s="89"/>
      <c r="I20" s="80"/>
      <c r="J20" s="81">
        <f t="shared" si="2"/>
        <v>0</v>
      </c>
      <c r="K20" s="12"/>
    </row>
    <row r="21" spans="1:11" s="8" customFormat="1" ht="16.5">
      <c r="A21" s="96" t="s">
        <v>11</v>
      </c>
      <c r="B21" s="190">
        <f>'CIP RV 2011'!E20</f>
        <v>-1420728</v>
      </c>
      <c r="C21" s="203">
        <f>B23</f>
        <v>-3855350.4</v>
      </c>
      <c r="D21" s="89"/>
      <c r="E21" s="87">
        <f>C21</f>
        <v>-3855350.4</v>
      </c>
      <c r="F21" s="84">
        <f>-E23</f>
        <v>-3296780.53</v>
      </c>
      <c r="G21" s="87">
        <f>E21</f>
        <v>-3855350.4</v>
      </c>
      <c r="H21" s="84">
        <f>G23*-1</f>
        <v>-5883442.96</v>
      </c>
      <c r="I21" s="80">
        <f t="shared" si="2"/>
        <v>0</v>
      </c>
      <c r="J21" s="81">
        <f>H21-D21</f>
        <v>-5883442.96</v>
      </c>
      <c r="K21" s="13"/>
    </row>
    <row r="22" spans="1:11" s="8" customFormat="1" ht="15">
      <c r="A22" s="92" t="s">
        <v>13</v>
      </c>
      <c r="B22" s="191">
        <f>SUM(B18:B21)</f>
        <v>-4595606</v>
      </c>
      <c r="C22" s="116">
        <f>SUM(C18:C21)</f>
        <v>-3855350.4</v>
      </c>
      <c r="D22" s="118"/>
      <c r="E22" s="88">
        <f>SUM(E18:E21)</f>
        <v>-7152130.93</v>
      </c>
      <c r="F22" s="89">
        <f>SUM(F18:F21)</f>
        <v>-3296780.53</v>
      </c>
      <c r="G22" s="88">
        <f>SUM(G18:G21)</f>
        <v>-7152130.93</v>
      </c>
      <c r="H22" s="89">
        <f>SUM(H18:H21)</f>
        <v>-5883442.96</v>
      </c>
      <c r="I22" s="80">
        <f aca="true" t="shared" si="3" ref="I22">G22-C22</f>
        <v>-3296780.53</v>
      </c>
      <c r="J22" s="81">
        <f aca="true" t="shared" si="4" ref="J22">H22-D22</f>
        <v>-5883442.96</v>
      </c>
      <c r="K22" s="12"/>
    </row>
    <row r="23" spans="1:11" s="8" customFormat="1" ht="16.5">
      <c r="A23" s="233" t="s">
        <v>12</v>
      </c>
      <c r="B23" s="234">
        <f>B22+GETPIVOTDATA("Actuals",'2012 Actual'!$F$81)</f>
        <v>-3855350.4</v>
      </c>
      <c r="C23" s="235"/>
      <c r="D23" s="236"/>
      <c r="E23" s="237">
        <f>E24-E22</f>
        <v>3296780.53</v>
      </c>
      <c r="F23" s="236">
        <f>F24-F22</f>
        <v>0</v>
      </c>
      <c r="G23" s="237">
        <f>G24-G22</f>
        <v>5883442.96</v>
      </c>
      <c r="H23" s="236">
        <v>0</v>
      </c>
      <c r="I23" s="82">
        <f>G23-C23</f>
        <v>5883442.96</v>
      </c>
      <c r="J23" s="238">
        <f>H23-D23</f>
        <v>0</v>
      </c>
      <c r="K23" s="239"/>
    </row>
    <row r="24" spans="1:11" s="215" customFormat="1" ht="15">
      <c r="A24" s="9" t="s">
        <v>1</v>
      </c>
      <c r="B24" s="216">
        <f>-B23+B22</f>
        <v>-740255.6000000001</v>
      </c>
      <c r="C24" s="217">
        <f>C22</f>
        <v>-3855350.4</v>
      </c>
      <c r="D24" s="218"/>
      <c r="E24" s="219">
        <f>C24</f>
        <v>-3855350.4</v>
      </c>
      <c r="F24" s="218">
        <f>F22</f>
        <v>-3296780.53</v>
      </c>
      <c r="G24" s="219">
        <f>GETPIVOTDATA("Actuals",'2013 and 2014'!$A$296,"Account Type","Expense")*-1</f>
        <v>-1268687.97</v>
      </c>
      <c r="H24" s="218">
        <f>H22</f>
        <v>-5883442.96</v>
      </c>
      <c r="I24" s="220">
        <f>G24-C24</f>
        <v>2586662.4299999997</v>
      </c>
      <c r="J24" s="232">
        <f>H24-D24</f>
        <v>-5883442.96</v>
      </c>
      <c r="K24" s="221"/>
    </row>
    <row r="25" spans="1:11" s="8" customFormat="1" ht="15">
      <c r="A25" s="114" t="s">
        <v>281</v>
      </c>
      <c r="B25" s="190"/>
      <c r="C25" s="83"/>
      <c r="D25" s="89"/>
      <c r="E25" s="88"/>
      <c r="F25" s="205"/>
      <c r="G25" s="88"/>
      <c r="H25" s="205"/>
      <c r="I25" s="80"/>
      <c r="J25" s="81"/>
      <c r="K25" s="12"/>
    </row>
    <row r="26" spans="1:11" s="8" customFormat="1" ht="15">
      <c r="A26" s="119" t="s">
        <v>259</v>
      </c>
      <c r="B26" s="190">
        <v>303434</v>
      </c>
      <c r="C26" s="83">
        <v>312006</v>
      </c>
      <c r="D26" s="89">
        <v>310291.81292</v>
      </c>
      <c r="E26" s="88">
        <v>312006</v>
      </c>
      <c r="F26" s="205">
        <v>310291.81292</v>
      </c>
      <c r="G26" s="88">
        <v>312006</v>
      </c>
      <c r="H26" s="205">
        <v>310291.81292</v>
      </c>
      <c r="I26" s="80">
        <f aca="true" t="shared" si="5" ref="I26">G26-C26</f>
        <v>0</v>
      </c>
      <c r="J26" s="81">
        <f aca="true" t="shared" si="6" ref="J26">H26-D26</f>
        <v>0</v>
      </c>
      <c r="K26" s="12"/>
    </row>
    <row r="27" spans="1:11" s="8" customFormat="1" ht="26.25">
      <c r="A27" s="119" t="s">
        <v>324</v>
      </c>
      <c r="B27" s="190"/>
      <c r="C27" s="83"/>
      <c r="D27" s="89"/>
      <c r="E27" s="88"/>
      <c r="F27" s="205">
        <f>H27</f>
        <v>3161695</v>
      </c>
      <c r="G27" s="88"/>
      <c r="H27" s="205">
        <v>3161695</v>
      </c>
      <c r="I27" s="80">
        <f aca="true" t="shared" si="7" ref="I27:I29">G27-C27</f>
        <v>0</v>
      </c>
      <c r="J27" s="81">
        <f aca="true" t="shared" si="8" ref="J27:J29">H27-D27</f>
        <v>3161695</v>
      </c>
      <c r="K27" s="240" t="s">
        <v>326</v>
      </c>
    </row>
    <row r="28" spans="1:11" s="8" customFormat="1" ht="15">
      <c r="A28" s="119" t="s">
        <v>258</v>
      </c>
      <c r="B28" s="190">
        <f>-1517171-80877</f>
        <v>-1598048</v>
      </c>
      <c r="C28" s="83"/>
      <c r="D28" s="89"/>
      <c r="E28" s="88"/>
      <c r="F28" s="89"/>
      <c r="G28" s="88"/>
      <c r="H28" s="89"/>
      <c r="I28" s="80">
        <f t="shared" si="7"/>
        <v>0</v>
      </c>
      <c r="J28" s="81">
        <f t="shared" si="8"/>
        <v>0</v>
      </c>
      <c r="K28" s="12"/>
    </row>
    <row r="29" spans="1:11" s="8" customFormat="1" ht="15">
      <c r="A29" s="189" t="s">
        <v>325</v>
      </c>
      <c r="B29" s="192">
        <f>SUM(B26:B28)</f>
        <v>-1294614</v>
      </c>
      <c r="C29" s="83">
        <f aca="true" t="shared" si="9" ref="C29:H29">SUM(C26:C28)</f>
        <v>312006</v>
      </c>
      <c r="D29" s="201">
        <f t="shared" si="9"/>
        <v>310291.81292</v>
      </c>
      <c r="E29" s="204">
        <f t="shared" si="9"/>
        <v>312006</v>
      </c>
      <c r="F29" s="201">
        <f t="shared" si="9"/>
        <v>3471986.81292</v>
      </c>
      <c r="G29" s="204">
        <f>SUM(G26:G28)</f>
        <v>312006</v>
      </c>
      <c r="H29" s="201">
        <f t="shared" si="9"/>
        <v>3471986.81292</v>
      </c>
      <c r="I29" s="80">
        <f t="shared" si="7"/>
        <v>0</v>
      </c>
      <c r="J29" s="81">
        <f t="shared" si="8"/>
        <v>3161695</v>
      </c>
      <c r="K29" s="14"/>
    </row>
    <row r="30" spans="1:11" s="215" customFormat="1" ht="15">
      <c r="A30" s="97" t="s">
        <v>0</v>
      </c>
      <c r="B30" s="222">
        <f>B9+B16+B24+B29</f>
        <v>3718773.8499999996</v>
      </c>
      <c r="C30" s="223">
        <f>C9+C16+C24+C29</f>
        <v>654251.4499999997</v>
      </c>
      <c r="D30" s="224">
        <f aca="true" t="shared" si="10" ref="D30:J30">D9+D16+D24+D29</f>
        <v>1462518.1429199995</v>
      </c>
      <c r="E30" s="225">
        <f t="shared" si="10"/>
        <v>654251.4499999997</v>
      </c>
      <c r="F30" s="226">
        <f t="shared" si="10"/>
        <v>1327432.6129199998</v>
      </c>
      <c r="G30" s="225">
        <f>G9+G16+G24+G29</f>
        <v>3258890.3999999994</v>
      </c>
      <c r="H30" s="226">
        <f>H9+H16+H24+H29</f>
        <v>1364104.7137199994</v>
      </c>
      <c r="I30" s="225">
        <f t="shared" si="10"/>
        <v>2586662.4299999997</v>
      </c>
      <c r="J30" s="226">
        <f t="shared" si="10"/>
        <v>-117109.01000000024</v>
      </c>
      <c r="K30" s="227"/>
    </row>
    <row r="31" spans="1:11" ht="15">
      <c r="A31" s="91" t="s">
        <v>8</v>
      </c>
      <c r="B31" s="196"/>
      <c r="C31" s="197"/>
      <c r="D31" s="198"/>
      <c r="E31" s="199"/>
      <c r="F31" s="198"/>
      <c r="G31" s="197"/>
      <c r="H31" s="198"/>
      <c r="I31" s="199"/>
      <c r="J31" s="198"/>
      <c r="K31" s="11"/>
    </row>
    <row r="32" spans="1:11" s="8" customFormat="1" ht="15">
      <c r="A32" s="98" t="s">
        <v>327</v>
      </c>
      <c r="B32" s="190">
        <f>-B30</f>
        <v>-3718773.8499999996</v>
      </c>
      <c r="C32" s="202">
        <f aca="true" t="shared" si="11" ref="C32:D32">-C30</f>
        <v>-654251.4499999997</v>
      </c>
      <c r="D32" s="89">
        <f t="shared" si="11"/>
        <v>-1462518.1429199995</v>
      </c>
      <c r="E32" s="88"/>
      <c r="F32" s="89"/>
      <c r="G32" s="202"/>
      <c r="H32" s="89"/>
      <c r="I32" s="80">
        <f>G32-C32</f>
        <v>654251.4499999997</v>
      </c>
      <c r="J32" s="81">
        <f aca="true" t="shared" si="12" ref="I32:J34">H32-D32</f>
        <v>1462518.1429199995</v>
      </c>
      <c r="K32" s="12"/>
    </row>
    <row r="33" spans="1:11" ht="15">
      <c r="A33" s="94" t="s">
        <v>14</v>
      </c>
      <c r="B33" s="190"/>
      <c r="C33" s="202"/>
      <c r="D33" s="89"/>
      <c r="E33" s="88"/>
      <c r="F33" s="89"/>
      <c r="G33" s="202"/>
      <c r="H33" s="89"/>
      <c r="I33" s="80">
        <f t="shared" si="12"/>
        <v>0</v>
      </c>
      <c r="J33" s="81">
        <f t="shared" si="12"/>
        <v>0</v>
      </c>
      <c r="K33" s="12"/>
    </row>
    <row r="34" spans="1:11" s="8" customFormat="1" ht="17.25" customHeight="1">
      <c r="A34" s="101" t="s">
        <v>461</v>
      </c>
      <c r="B34" s="190"/>
      <c r="C34" s="202"/>
      <c r="D34" s="89"/>
      <c r="E34" s="88">
        <f>-E30</f>
        <v>-654251.4499999997</v>
      </c>
      <c r="F34" s="89">
        <f>-F30</f>
        <v>-1327432.6129199998</v>
      </c>
      <c r="G34" s="202">
        <f>-G30</f>
        <v>-3258890.3999999994</v>
      </c>
      <c r="H34" s="89">
        <f>-H30</f>
        <v>-1364104.7137199994</v>
      </c>
      <c r="I34" s="80">
        <f t="shared" si="12"/>
        <v>-3258890.3999999994</v>
      </c>
      <c r="J34" s="81">
        <f t="shared" si="12"/>
        <v>-1364104.7137199994</v>
      </c>
      <c r="K34" s="12"/>
    </row>
    <row r="35" spans="1:11" ht="15">
      <c r="A35" s="99" t="s">
        <v>9</v>
      </c>
      <c r="B35" s="190">
        <f aca="true" t="shared" si="13" ref="B35:H35">SUM(B32:B34)</f>
        <v>-3718773.8499999996</v>
      </c>
      <c r="C35" s="202">
        <f t="shared" si="13"/>
        <v>-654251.4499999997</v>
      </c>
      <c r="D35" s="89">
        <f t="shared" si="13"/>
        <v>-1462518.1429199995</v>
      </c>
      <c r="E35" s="88">
        <f t="shared" si="13"/>
        <v>-654251.4499999997</v>
      </c>
      <c r="F35" s="89">
        <f t="shared" si="13"/>
        <v>-1327432.6129199998</v>
      </c>
      <c r="G35" s="242">
        <f t="shared" si="13"/>
        <v>-3258890.3999999994</v>
      </c>
      <c r="H35" s="201">
        <f t="shared" si="13"/>
        <v>-1364104.7137199994</v>
      </c>
      <c r="I35" s="88"/>
      <c r="J35" s="89"/>
      <c r="K35" s="12"/>
    </row>
    <row r="36" spans="1:11" s="215" customFormat="1" ht="15.75" thickBot="1">
      <c r="A36" s="206" t="s">
        <v>15</v>
      </c>
      <c r="B36" s="228">
        <f aca="true" t="shared" si="14" ref="B36:H36">B30+B35</f>
        <v>0</v>
      </c>
      <c r="C36" s="229">
        <f t="shared" si="14"/>
        <v>0</v>
      </c>
      <c r="D36" s="230">
        <f t="shared" si="14"/>
        <v>0</v>
      </c>
      <c r="E36" s="231">
        <f t="shared" si="14"/>
        <v>0</v>
      </c>
      <c r="F36" s="230">
        <f t="shared" si="14"/>
        <v>0</v>
      </c>
      <c r="G36" s="231">
        <f t="shared" si="14"/>
        <v>0</v>
      </c>
      <c r="H36" s="230">
        <f t="shared" si="14"/>
        <v>0</v>
      </c>
      <c r="I36" s="231"/>
      <c r="J36" s="230"/>
      <c r="K36" s="227"/>
    </row>
    <row r="37" spans="1:11" ht="18" customHeight="1">
      <c r="A37" s="4"/>
      <c r="B37" s="18"/>
      <c r="C37" s="18"/>
      <c r="D37" s="18"/>
      <c r="E37" s="18"/>
      <c r="F37" s="18"/>
      <c r="G37" s="18"/>
      <c r="H37" s="18"/>
      <c r="I37" s="18"/>
      <c r="J37" s="18"/>
      <c r="K37" s="5"/>
    </row>
    <row r="38" spans="1:11" s="8" customFormat="1" ht="18" customHeight="1">
      <c r="A38" s="4" t="s">
        <v>328</v>
      </c>
      <c r="B38" s="18"/>
      <c r="C38" s="18"/>
      <c r="D38" s="18"/>
      <c r="E38" s="18"/>
      <c r="F38" s="18"/>
      <c r="G38" s="18"/>
      <c r="H38" s="18"/>
      <c r="I38" s="18"/>
      <c r="J38" s="18"/>
      <c r="K38" s="5"/>
    </row>
    <row r="39" spans="1:11" s="8" customFormat="1" ht="18" customHeight="1">
      <c r="A39" s="4" t="s">
        <v>329</v>
      </c>
      <c r="B39" s="18"/>
      <c r="C39" s="18"/>
      <c r="D39" s="18"/>
      <c r="E39" s="18"/>
      <c r="F39" s="18"/>
      <c r="G39" s="18"/>
      <c r="H39" s="18"/>
      <c r="I39" s="18"/>
      <c r="J39" s="18"/>
      <c r="K39" s="5"/>
    </row>
    <row r="40" spans="1:11" s="8" customFormat="1" ht="18" customHeight="1">
      <c r="A40" s="4" t="s">
        <v>330</v>
      </c>
      <c r="B40" s="18"/>
      <c r="C40" s="18"/>
      <c r="D40" s="18"/>
      <c r="E40" s="18"/>
      <c r="F40" s="18"/>
      <c r="G40" s="18"/>
      <c r="H40" s="18"/>
      <c r="I40" s="18"/>
      <c r="J40" s="18"/>
      <c r="K40" s="5"/>
    </row>
    <row r="41" spans="1:11" s="8" customFormat="1" ht="18" customHeight="1">
      <c r="A41" s="4" t="s">
        <v>331</v>
      </c>
      <c r="B41" s="18"/>
      <c r="C41" s="18"/>
      <c r="D41" s="18"/>
      <c r="E41" s="18"/>
      <c r="F41" s="18"/>
      <c r="G41" s="18"/>
      <c r="H41" s="18"/>
      <c r="I41" s="18"/>
      <c r="J41" s="18"/>
      <c r="K41" s="5"/>
    </row>
    <row r="42" spans="1:11" s="8" customFormat="1" ht="18" customHeight="1">
      <c r="A42" s="241" t="s">
        <v>462</v>
      </c>
      <c r="B42" s="18"/>
      <c r="C42" s="18"/>
      <c r="D42" s="18"/>
      <c r="E42" s="18"/>
      <c r="F42" s="18"/>
      <c r="G42" s="18"/>
      <c r="H42" s="18"/>
      <c r="I42" s="18"/>
      <c r="J42" s="18"/>
      <c r="K42" s="5"/>
    </row>
    <row r="43" spans="1:11" s="8" customFormat="1" ht="18" customHeight="1">
      <c r="A43" s="4"/>
      <c r="B43" s="18"/>
      <c r="C43" s="18"/>
      <c r="D43" s="18"/>
      <c r="E43" s="18"/>
      <c r="F43" s="18"/>
      <c r="G43" s="18"/>
      <c r="H43" s="18"/>
      <c r="I43" s="18"/>
      <c r="J43" s="18"/>
      <c r="K43" s="5"/>
    </row>
    <row r="44" spans="1:11" s="8" customFormat="1" ht="18" customHeight="1">
      <c r="A44" s="4"/>
      <c r="B44" s="18"/>
      <c r="C44" s="18"/>
      <c r="D44" s="18"/>
      <c r="E44" s="18"/>
      <c r="F44" s="18"/>
      <c r="G44" s="18"/>
      <c r="H44" s="18"/>
      <c r="I44" s="18"/>
      <c r="J44" s="18"/>
      <c r="K44" s="5"/>
    </row>
    <row r="45" spans="1:11" s="8" customFormat="1" ht="18" customHeight="1">
      <c r="A45" s="4"/>
      <c r="B45" s="18"/>
      <c r="C45" s="18"/>
      <c r="D45" s="18"/>
      <c r="E45" s="18"/>
      <c r="F45" s="18"/>
      <c r="G45" s="18"/>
      <c r="H45" s="18"/>
      <c r="I45" s="18"/>
      <c r="J45" s="18"/>
      <c r="K45" s="5"/>
    </row>
    <row r="46" spans="1:11" s="8" customFormat="1" ht="18" customHeight="1">
      <c r="A46" s="4"/>
      <c r="B46" s="18"/>
      <c r="C46" s="18"/>
      <c r="D46" s="18"/>
      <c r="E46" s="18"/>
      <c r="F46" s="18"/>
      <c r="G46" s="18"/>
      <c r="H46" s="18"/>
      <c r="I46" s="18"/>
      <c r="J46" s="18"/>
      <c r="K46" s="5"/>
    </row>
    <row r="47" spans="1:11" s="8" customFormat="1" ht="18" customHeight="1">
      <c r="A47" s="4"/>
      <c r="B47" s="18"/>
      <c r="C47" s="18"/>
      <c r="D47" s="18"/>
      <c r="E47" s="18"/>
      <c r="F47" s="18"/>
      <c r="G47" s="18"/>
      <c r="H47" s="18"/>
      <c r="I47" s="18"/>
      <c r="J47" s="18"/>
      <c r="K47" s="5"/>
    </row>
    <row r="48" spans="3:9" ht="15">
      <c r="C48" s="19"/>
      <c r="E48" s="19"/>
      <c r="G48" s="19"/>
      <c r="I48" s="19"/>
    </row>
    <row r="49" spans="3:9" ht="15">
      <c r="C49" s="19"/>
      <c r="E49" s="19"/>
      <c r="G49" s="19"/>
      <c r="I49" s="19"/>
    </row>
    <row r="50" spans="1:10" ht="15" hidden="1">
      <c r="A50" s="111" t="s">
        <v>264</v>
      </c>
      <c r="C50" s="19" t="s">
        <v>280</v>
      </c>
      <c r="D50" s="19"/>
      <c r="E50" s="19"/>
      <c r="F50" s="107" t="s">
        <v>277</v>
      </c>
      <c r="H50" s="19"/>
      <c r="I50" s="19"/>
      <c r="J50" s="19"/>
    </row>
    <row r="51" spans="1:7" ht="15" hidden="1">
      <c r="A51" s="6" t="s">
        <v>265</v>
      </c>
      <c r="B51" s="20">
        <v>243366</v>
      </c>
      <c r="C51" s="20">
        <v>-345439</v>
      </c>
      <c r="F51" s="105" t="s">
        <v>278</v>
      </c>
      <c r="G51" s="20">
        <v>51086</v>
      </c>
    </row>
    <row r="52" spans="1:7" ht="15" hidden="1">
      <c r="A52" s="6" t="s">
        <v>266</v>
      </c>
      <c r="B52" s="20">
        <v>134226</v>
      </c>
      <c r="F52" s="106" t="s">
        <v>279</v>
      </c>
      <c r="G52" s="103">
        <v>84000</v>
      </c>
    </row>
    <row r="53" spans="1:7" ht="15" hidden="1">
      <c r="A53" s="6" t="s">
        <v>267</v>
      </c>
      <c r="B53" s="20">
        <v>23753</v>
      </c>
      <c r="C53" s="20">
        <v>-5823</v>
      </c>
      <c r="F53" s="105"/>
      <c r="G53" s="112">
        <f>SUM(G51:G52)</f>
        <v>135086</v>
      </c>
    </row>
    <row r="54" spans="1:6" ht="15" hidden="1">
      <c r="A54" s="6" t="s">
        <v>268</v>
      </c>
      <c r="B54" s="20">
        <v>20001</v>
      </c>
      <c r="F54" s="105"/>
    </row>
    <row r="55" spans="1:6" ht="15" hidden="1">
      <c r="A55" s="6" t="s">
        <v>269</v>
      </c>
      <c r="B55" s="20">
        <v>2445</v>
      </c>
      <c r="F55" s="105"/>
    </row>
    <row r="56" spans="1:6" ht="15" hidden="1">
      <c r="A56" s="6" t="s">
        <v>270</v>
      </c>
      <c r="B56" s="20">
        <v>400000</v>
      </c>
      <c r="C56" s="20">
        <v>-70641</v>
      </c>
      <c r="F56" s="20">
        <f>B30</f>
        <v>3718773.8499999996</v>
      </c>
    </row>
    <row r="57" spans="1:6" ht="15" hidden="1">
      <c r="A57" s="6" t="s">
        <v>271</v>
      </c>
      <c r="B57" s="20">
        <v>143155</v>
      </c>
      <c r="C57" s="20">
        <v>-5326</v>
      </c>
      <c r="F57" s="20">
        <v>3718773.73</v>
      </c>
    </row>
    <row r="58" spans="1:6" ht="15" hidden="1">
      <c r="A58" s="6" t="s">
        <v>272</v>
      </c>
      <c r="B58" s="20">
        <v>38423</v>
      </c>
      <c r="C58" s="20">
        <v>-28607</v>
      </c>
      <c r="F58" s="20">
        <f>F56-F57</f>
        <v>0.11999999964609742</v>
      </c>
    </row>
    <row r="59" spans="1:3" ht="15" hidden="1">
      <c r="A59" s="6" t="s">
        <v>273</v>
      </c>
      <c r="B59" s="20">
        <v>414811</v>
      </c>
      <c r="C59" s="20">
        <v>-253141</v>
      </c>
    </row>
    <row r="60" spans="1:2" ht="15" hidden="1">
      <c r="A60" s="102" t="s">
        <v>274</v>
      </c>
      <c r="B60" s="103">
        <v>548</v>
      </c>
    </row>
    <row r="61" ht="15" hidden="1">
      <c r="B61" s="108">
        <f>SUM(B51:B60)</f>
        <v>1420728</v>
      </c>
    </row>
    <row r="62" ht="15" hidden="1"/>
    <row r="63" ht="15" hidden="1">
      <c r="A63" s="110" t="s">
        <v>275</v>
      </c>
    </row>
    <row r="64" spans="1:2" ht="15" hidden="1">
      <c r="A64" s="8" t="s">
        <v>276</v>
      </c>
      <c r="B64" s="20">
        <v>1803527</v>
      </c>
    </row>
    <row r="65" spans="1:2" ht="15" hidden="1">
      <c r="A65" s="8" t="s">
        <v>260</v>
      </c>
      <c r="B65" s="20">
        <v>1250000</v>
      </c>
    </row>
    <row r="66" spans="1:3" ht="15" hidden="1">
      <c r="A66" s="104" t="s">
        <v>263</v>
      </c>
      <c r="B66" s="103">
        <v>121351</v>
      </c>
      <c r="C66" s="20">
        <v>-31278</v>
      </c>
    </row>
    <row r="67" spans="2:3" ht="15" hidden="1">
      <c r="B67" s="109">
        <f>SUM(B64:B66)</f>
        <v>3174878</v>
      </c>
      <c r="C67" s="113">
        <f>SUM(C51:C66)</f>
        <v>-740255</v>
      </c>
    </row>
  </sheetData>
  <mergeCells count="6">
    <mergeCell ref="A1:K1"/>
    <mergeCell ref="A2:K2"/>
    <mergeCell ref="A5:K5"/>
    <mergeCell ref="A4:K4"/>
    <mergeCell ref="B6:E6"/>
    <mergeCell ref="F6:K6"/>
  </mergeCells>
  <printOptions horizontalCentered="1" verticalCentered="1"/>
  <pageMargins left="0.17" right="0.19" top="0.25" bottom="0.39" header="0.17" footer="0.17"/>
  <pageSetup fitToHeight="1" fitToWidth="1" horizontalDpi="600" verticalDpi="600" orientation="landscape" paperSize="5" scale="71" r:id="rId3"/>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G48"/>
  <sheetViews>
    <sheetView showGridLines="0" workbookViewId="0" topLeftCell="A1">
      <selection activeCell="B40" sqref="B40:F40"/>
    </sheetView>
  </sheetViews>
  <sheetFormatPr defaultColWidth="9.140625" defaultRowHeight="15"/>
  <cols>
    <col min="1" max="1" width="5.28125" style="24" customWidth="1"/>
    <col min="2" max="2" width="35.421875" style="24" customWidth="1"/>
    <col min="3" max="3" width="9.140625" style="24" customWidth="1"/>
    <col min="4" max="4" width="10.7109375" style="24" customWidth="1"/>
    <col min="5" max="5" width="12.7109375" style="28" customWidth="1"/>
    <col min="6" max="6" width="10.421875" style="24" customWidth="1"/>
    <col min="7" max="7" width="6.421875" style="24" customWidth="1"/>
    <col min="8" max="16384" width="9.140625" style="24" customWidth="1"/>
  </cols>
  <sheetData>
    <row r="2" spans="1:7" ht="18">
      <c r="A2" s="403" t="s">
        <v>196</v>
      </c>
      <c r="B2" s="403"/>
      <c r="C2" s="403"/>
      <c r="D2" s="403"/>
      <c r="E2" s="403"/>
      <c r="F2" s="403"/>
      <c r="G2" s="23"/>
    </row>
    <row r="3" spans="1:7" ht="18">
      <c r="A3" s="404" t="s">
        <v>197</v>
      </c>
      <c r="B3" s="404"/>
      <c r="C3" s="404"/>
      <c r="D3" s="404"/>
      <c r="E3" s="404"/>
      <c r="F3" s="404"/>
      <c r="G3" s="23"/>
    </row>
    <row r="6" spans="2:4" ht="13.5" thickBot="1">
      <c r="B6" s="25" t="s">
        <v>198</v>
      </c>
      <c r="C6" s="26" t="s">
        <v>62</v>
      </c>
      <c r="D6" s="27"/>
    </row>
    <row r="8" spans="2:4" ht="13.5" thickBot="1">
      <c r="B8" s="25" t="s">
        <v>199</v>
      </c>
      <c r="C8" s="29" t="s">
        <v>200</v>
      </c>
      <c r="D8" s="27"/>
    </row>
    <row r="9" spans="2:4" ht="15">
      <c r="B9" s="25"/>
      <c r="C9" s="30"/>
      <c r="D9" s="31"/>
    </row>
    <row r="10" spans="2:4" ht="14.25" thickBot="1">
      <c r="B10" s="25" t="s">
        <v>201</v>
      </c>
      <c r="C10" s="32" t="s">
        <v>202</v>
      </c>
      <c r="D10" s="33"/>
    </row>
    <row r="11" spans="2:4" ht="15">
      <c r="B11" s="25"/>
      <c r="C11" s="30"/>
      <c r="D11" s="31"/>
    </row>
    <row r="12" spans="2:4" ht="15">
      <c r="B12" s="25"/>
      <c r="C12" s="30"/>
      <c r="D12" s="31"/>
    </row>
    <row r="13" spans="1:4" ht="15">
      <c r="A13" s="25" t="s">
        <v>203</v>
      </c>
      <c r="B13" s="25"/>
      <c r="C13" s="30"/>
      <c r="D13" s="31"/>
    </row>
    <row r="14" spans="2:5" ht="13.5" customHeight="1">
      <c r="B14" s="34" t="s">
        <v>204</v>
      </c>
      <c r="C14" s="31"/>
      <c r="D14" s="31"/>
      <c r="E14" s="35">
        <v>3837789</v>
      </c>
    </row>
    <row r="15" spans="2:5" ht="15">
      <c r="B15" s="36" t="s">
        <v>205</v>
      </c>
      <c r="E15" s="28">
        <v>961252</v>
      </c>
    </row>
    <row r="16" spans="2:5" ht="15">
      <c r="B16" s="34" t="s">
        <v>206</v>
      </c>
      <c r="C16" s="31"/>
      <c r="D16" s="31"/>
      <c r="E16" s="37">
        <v>-990730</v>
      </c>
    </row>
    <row r="17" spans="2:5" ht="15.75" thickBot="1">
      <c r="B17" s="36" t="s">
        <v>207</v>
      </c>
      <c r="E17" s="38">
        <f>SUM(E14:E16)</f>
        <v>3808311</v>
      </c>
    </row>
    <row r="18" ht="13.5" thickTop="1">
      <c r="B18" s="39"/>
    </row>
    <row r="19" spans="1:2" ht="15">
      <c r="A19" s="25" t="s">
        <v>208</v>
      </c>
      <c r="B19" s="39"/>
    </row>
    <row r="20" spans="2:5" ht="15">
      <c r="B20" s="36" t="s">
        <v>209</v>
      </c>
      <c r="E20" s="28">
        <v>-1420728</v>
      </c>
    </row>
    <row r="21" spans="2:5" ht="15">
      <c r="B21" s="39" t="s">
        <v>210</v>
      </c>
      <c r="E21" s="28">
        <v>0</v>
      </c>
    </row>
    <row r="22" spans="2:5" ht="15">
      <c r="B22" s="39" t="s">
        <v>211</v>
      </c>
      <c r="E22" s="28">
        <v>0</v>
      </c>
    </row>
    <row r="23" spans="2:5" ht="15">
      <c r="B23" s="39" t="s">
        <v>212</v>
      </c>
      <c r="E23" s="37">
        <v>1</v>
      </c>
    </row>
    <row r="24" spans="2:5" ht="15">
      <c r="B24" s="36" t="s">
        <v>213</v>
      </c>
      <c r="E24" s="40">
        <f>SUM(E20:E23)</f>
        <v>-1420727</v>
      </c>
    </row>
    <row r="25" ht="15">
      <c r="B25" s="39"/>
    </row>
    <row r="26" spans="1:2" ht="15">
      <c r="A26" s="25" t="s">
        <v>214</v>
      </c>
      <c r="B26" s="39"/>
    </row>
    <row r="27" spans="2:6" ht="13.5">
      <c r="B27" s="41" t="s">
        <v>215</v>
      </c>
      <c r="C27" s="42"/>
      <c r="D27" s="31"/>
      <c r="E27" s="40">
        <v>0</v>
      </c>
      <c r="F27" s="43"/>
    </row>
    <row r="28" spans="2:6" ht="13.5">
      <c r="B28" s="41" t="s">
        <v>216</v>
      </c>
      <c r="C28" s="42"/>
      <c r="D28" s="31"/>
      <c r="E28" s="37">
        <v>0</v>
      </c>
      <c r="F28" s="43"/>
    </row>
    <row r="29" spans="2:6" ht="15">
      <c r="B29" s="44" t="s">
        <v>217</v>
      </c>
      <c r="C29" s="31"/>
      <c r="D29" s="45"/>
      <c r="E29" s="46">
        <f>SUM(E27:E28)</f>
        <v>0</v>
      </c>
      <c r="F29" s="31"/>
    </row>
    <row r="31" ht="15">
      <c r="A31" s="25" t="s">
        <v>218</v>
      </c>
    </row>
    <row r="32" spans="2:5" ht="15">
      <c r="B32" s="36" t="s">
        <v>219</v>
      </c>
      <c r="E32" s="28">
        <v>0</v>
      </c>
    </row>
    <row r="33" spans="2:5" ht="15">
      <c r="B33" s="34" t="s">
        <v>220</v>
      </c>
      <c r="E33" s="28">
        <v>0</v>
      </c>
    </row>
    <row r="34" ht="15">
      <c r="B34" s="44"/>
    </row>
    <row r="35" spans="1:6" ht="15.75" customHeight="1">
      <c r="A35" s="47" t="s">
        <v>221</v>
      </c>
      <c r="C35" s="31"/>
      <c r="D35" s="31"/>
      <c r="E35" s="48">
        <f>E33+E32+E29+E24+E17</f>
        <v>2387584</v>
      </c>
      <c r="F35" s="31"/>
    </row>
    <row r="36" spans="1:6" ht="15.75" customHeight="1">
      <c r="A36" s="47"/>
      <c r="C36" s="31"/>
      <c r="D36" s="31"/>
      <c r="E36" s="49"/>
      <c r="F36" s="31"/>
    </row>
    <row r="37" spans="2:6" ht="15.75" customHeight="1">
      <c r="B37" s="24" t="s">
        <v>222</v>
      </c>
      <c r="C37" s="31"/>
      <c r="D37" s="31"/>
      <c r="E37" s="49"/>
      <c r="F37" s="31"/>
    </row>
    <row r="38" spans="1:6" ht="15.75" customHeight="1">
      <c r="A38" s="47"/>
      <c r="C38" s="31"/>
      <c r="D38" s="31"/>
      <c r="E38" s="49"/>
      <c r="F38" s="31"/>
    </row>
    <row r="40" spans="2:6" ht="41.45" customHeight="1">
      <c r="B40" s="405" t="s">
        <v>223</v>
      </c>
      <c r="C40" s="406"/>
      <c r="D40" s="406"/>
      <c r="E40" s="406"/>
      <c r="F40" s="406"/>
    </row>
    <row r="41" spans="2:6" ht="15" customHeight="1">
      <c r="B41" s="50"/>
      <c r="C41" s="51"/>
      <c r="D41" s="51"/>
      <c r="E41" s="51"/>
      <c r="F41" s="51"/>
    </row>
    <row r="42" spans="2:6" ht="15">
      <c r="B42" s="52" t="s">
        <v>224</v>
      </c>
      <c r="C42" s="53"/>
      <c r="D42" s="54"/>
      <c r="E42" s="55"/>
      <c r="F42" s="28">
        <v>100000</v>
      </c>
    </row>
    <row r="43" spans="2:6" ht="15">
      <c r="B43" s="52" t="s">
        <v>225</v>
      </c>
      <c r="C43" s="53"/>
      <c r="D43" s="42"/>
      <c r="E43" s="55"/>
      <c r="F43" s="37">
        <v>20000</v>
      </c>
    </row>
    <row r="44" spans="2:6" ht="15">
      <c r="B44" s="56" t="s">
        <v>226</v>
      </c>
      <c r="C44" s="42"/>
      <c r="D44" s="42"/>
      <c r="E44" s="57"/>
      <c r="F44" s="28">
        <f>SUM(F42:F43)</f>
        <v>120000</v>
      </c>
    </row>
    <row r="46" spans="2:6" ht="15">
      <c r="B46" s="407" t="s">
        <v>227</v>
      </c>
      <c r="C46" s="408"/>
      <c r="D46" s="408"/>
      <c r="E46" s="408"/>
      <c r="F46" s="408"/>
    </row>
    <row r="47" spans="2:6" ht="15">
      <c r="B47" s="408"/>
      <c r="C47" s="408"/>
      <c r="D47" s="408"/>
      <c r="E47" s="408"/>
      <c r="F47" s="408"/>
    </row>
    <row r="48" spans="2:6" ht="37.5" customHeight="1">
      <c r="B48" s="408"/>
      <c r="C48" s="408"/>
      <c r="D48" s="408"/>
      <c r="E48" s="408"/>
      <c r="F48" s="408"/>
    </row>
  </sheetData>
  <mergeCells count="4">
    <mergeCell ref="A2:F2"/>
    <mergeCell ref="A3:F3"/>
    <mergeCell ref="B40:F40"/>
    <mergeCell ref="B46:F48"/>
  </mergeCells>
  <printOptions horizontalCentered="1" verticalCentered="1"/>
  <pageMargins left="0.75" right="0.75" top="0.55" bottom="0.76" header="0.31" footer="0.5"/>
  <pageSetup fitToHeight="1" fitToWidth="1" horizontalDpi="600" verticalDpi="600" orientation="portrait" r:id="rId3"/>
  <headerFooter alignWithMargins="0">
    <oddFooter>&amp;L&amp;8&amp;T &amp;D&amp;R&amp;8&amp;A &amp;F</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1"/>
  <sheetViews>
    <sheetView workbookViewId="0" topLeftCell="A16">
      <selection activeCell="J18" sqref="J18"/>
    </sheetView>
  </sheetViews>
  <sheetFormatPr defaultColWidth="9.140625" defaultRowHeight="15"/>
  <cols>
    <col min="1" max="1" width="15.00390625" style="120" customWidth="1"/>
    <col min="2" max="2" width="28.00390625" style="120" bestFit="1" customWidth="1"/>
    <col min="3" max="3" width="13.00390625" style="120" customWidth="1"/>
    <col min="4" max="4" width="11.00390625" style="120" customWidth="1"/>
    <col min="5" max="5" width="12.28125" style="120" customWidth="1"/>
    <col min="6" max="6" width="13.28125" style="120" customWidth="1"/>
    <col min="7" max="7" width="14.57421875" style="120" customWidth="1"/>
    <col min="8" max="8" width="14.00390625" style="120" customWidth="1"/>
    <col min="9" max="9" width="14.57421875" style="120" customWidth="1"/>
    <col min="10" max="10" width="14.00390625" style="120" customWidth="1"/>
    <col min="11" max="11" width="63.8515625" style="120" customWidth="1"/>
    <col min="12" max="16384" width="9.140625" style="120" customWidth="1"/>
  </cols>
  <sheetData>
    <row r="1" spans="1:11" ht="18">
      <c r="A1" s="413" t="s">
        <v>284</v>
      </c>
      <c r="B1" s="413"/>
      <c r="C1" s="413"/>
      <c r="D1" s="413"/>
      <c r="E1" s="413"/>
      <c r="F1" s="413"/>
      <c r="G1" s="413"/>
      <c r="H1" s="413"/>
      <c r="I1" s="413"/>
      <c r="J1" s="413"/>
      <c r="K1" s="413"/>
    </row>
    <row r="2" spans="1:10" ht="18">
      <c r="A2" s="121"/>
      <c r="B2" s="122"/>
      <c r="C2" s="122"/>
      <c r="D2" s="122"/>
      <c r="E2" s="122"/>
      <c r="F2" s="122"/>
      <c r="G2" s="122"/>
      <c r="H2" s="122"/>
      <c r="I2" s="122"/>
      <c r="J2" s="122"/>
    </row>
    <row r="3" spans="1:10" ht="15">
      <c r="A3" s="414" t="s">
        <v>285</v>
      </c>
      <c r="B3" s="415"/>
      <c r="C3" s="415"/>
      <c r="D3" s="416"/>
      <c r="E3" s="122"/>
      <c r="F3" s="122"/>
      <c r="G3" s="122"/>
      <c r="H3" s="122"/>
      <c r="I3" s="122"/>
      <c r="J3" s="122"/>
    </row>
    <row r="4" spans="1:10" ht="18">
      <c r="A4" s="121"/>
      <c r="B4" s="122"/>
      <c r="C4" s="122"/>
      <c r="D4" s="122"/>
      <c r="E4" s="122"/>
      <c r="F4" s="122"/>
      <c r="G4" s="122"/>
      <c r="H4" s="122"/>
      <c r="I4" s="122"/>
      <c r="J4" s="122"/>
    </row>
    <row r="5" spans="1:10" ht="15.75" customHeight="1">
      <c r="A5" s="123" t="s">
        <v>286</v>
      </c>
      <c r="B5" s="124"/>
      <c r="C5" s="125"/>
      <c r="D5" s="125"/>
      <c r="E5" s="125"/>
      <c r="F5" s="125"/>
      <c r="G5" s="125"/>
      <c r="H5" s="125"/>
      <c r="I5" s="125"/>
      <c r="J5" s="125"/>
    </row>
    <row r="6" spans="1:10" ht="14.25" customHeight="1">
      <c r="A6" s="126"/>
      <c r="B6" s="127" t="s">
        <v>287</v>
      </c>
      <c r="C6" s="125"/>
      <c r="D6" s="125"/>
      <c r="E6" s="125"/>
      <c r="F6" s="125"/>
      <c r="G6" s="125"/>
      <c r="H6" s="125"/>
      <c r="I6" s="125"/>
      <c r="J6" s="125"/>
    </row>
    <row r="7" spans="1:10" ht="14.25" customHeight="1">
      <c r="A7" s="126"/>
      <c r="B7" s="127" t="s">
        <v>288</v>
      </c>
      <c r="C7" s="125"/>
      <c r="D7" s="125"/>
      <c r="E7" s="125"/>
      <c r="F7" s="125"/>
      <c r="G7" s="125"/>
      <c r="H7" s="125"/>
      <c r="I7" s="125"/>
      <c r="J7" s="125"/>
    </row>
    <row r="8" spans="1:4" ht="15">
      <c r="A8" s="128"/>
      <c r="B8" s="129" t="s">
        <v>289</v>
      </c>
      <c r="C8" s="130"/>
      <c r="D8" s="130"/>
    </row>
    <row r="9" spans="1:7" ht="48" customHeight="1">
      <c r="A9" s="131" t="s">
        <v>290</v>
      </c>
      <c r="B9" s="132" t="s">
        <v>291</v>
      </c>
      <c r="C9" s="409" t="s">
        <v>292</v>
      </c>
      <c r="D9" s="410"/>
      <c r="E9" s="410"/>
      <c r="F9" s="410"/>
      <c r="G9" s="411"/>
    </row>
    <row r="10" spans="1:7" ht="41.25" customHeight="1">
      <c r="A10" s="133" t="s">
        <v>293</v>
      </c>
      <c r="B10" s="133" t="s">
        <v>294</v>
      </c>
      <c r="C10" s="417" t="s">
        <v>295</v>
      </c>
      <c r="D10" s="418"/>
      <c r="E10" s="418"/>
      <c r="F10" s="418"/>
      <c r="G10" s="419"/>
    </row>
    <row r="11" spans="1:10" ht="15">
      <c r="A11" s="134"/>
      <c r="B11" s="130"/>
      <c r="C11" s="130"/>
      <c r="D11" s="130"/>
      <c r="H11" s="130"/>
      <c r="J11" s="130"/>
    </row>
    <row r="12" spans="1:10" ht="15.75">
      <c r="A12" s="420" t="s">
        <v>296</v>
      </c>
      <c r="B12" s="421"/>
      <c r="C12" s="421"/>
      <c r="D12" s="421"/>
      <c r="E12" s="421"/>
      <c r="F12" s="421"/>
      <c r="G12" s="421"/>
      <c r="H12" s="421"/>
      <c r="I12" s="135"/>
      <c r="J12" s="135"/>
    </row>
    <row r="13" spans="1:11" ht="62.25" customHeight="1">
      <c r="A13" s="136" t="s">
        <v>297</v>
      </c>
      <c r="B13" s="136" t="s">
        <v>298</v>
      </c>
      <c r="C13" s="136" t="s">
        <v>299</v>
      </c>
      <c r="D13" s="136" t="s">
        <v>300</v>
      </c>
      <c r="E13" s="136" t="s">
        <v>301</v>
      </c>
      <c r="F13" s="136" t="s">
        <v>302</v>
      </c>
      <c r="G13" s="136" t="s">
        <v>303</v>
      </c>
      <c r="H13" s="137" t="s">
        <v>304</v>
      </c>
      <c r="I13" s="136" t="s">
        <v>305</v>
      </c>
      <c r="J13" s="137" t="s">
        <v>306</v>
      </c>
      <c r="K13" s="138" t="s">
        <v>307</v>
      </c>
    </row>
    <row r="14" spans="1:12" ht="15">
      <c r="A14" s="139" t="s">
        <v>308</v>
      </c>
      <c r="B14" s="140" t="s">
        <v>309</v>
      </c>
      <c r="C14" s="141" t="s">
        <v>310</v>
      </c>
      <c r="D14" s="140" t="s">
        <v>311</v>
      </c>
      <c r="E14" s="142" t="s">
        <v>309</v>
      </c>
      <c r="F14" s="140" t="s">
        <v>311</v>
      </c>
      <c r="G14" s="142"/>
      <c r="H14" s="141"/>
      <c r="I14" s="142"/>
      <c r="J14" s="141"/>
      <c r="K14" s="143"/>
      <c r="L14" s="144"/>
    </row>
    <row r="15" spans="1:11" ht="15">
      <c r="A15" s="422" t="s">
        <v>2</v>
      </c>
      <c r="B15" s="423"/>
      <c r="C15" s="423"/>
      <c r="D15" s="423"/>
      <c r="E15" s="423"/>
      <c r="F15" s="423"/>
      <c r="G15" s="423"/>
      <c r="H15" s="424"/>
      <c r="I15" s="145"/>
      <c r="J15" s="145"/>
      <c r="K15" s="146"/>
    </row>
    <row r="16" spans="1:11" ht="281.45" customHeight="1">
      <c r="A16" s="147" t="s">
        <v>62</v>
      </c>
      <c r="B16" s="148" t="s">
        <v>312</v>
      </c>
      <c r="C16" s="149" t="s">
        <v>96</v>
      </c>
      <c r="D16" s="150" t="s">
        <v>313</v>
      </c>
      <c r="E16" s="151" t="s">
        <v>151</v>
      </c>
      <c r="F16" s="151" t="s">
        <v>314</v>
      </c>
      <c r="G16" s="152"/>
      <c r="H16" s="153"/>
      <c r="I16" s="152"/>
      <c r="J16" s="153">
        <v>691110</v>
      </c>
      <c r="K16" s="154" t="s">
        <v>315</v>
      </c>
    </row>
    <row r="17" spans="1:11" ht="15">
      <c r="A17" s="147" t="s">
        <v>62</v>
      </c>
      <c r="B17" s="148" t="s">
        <v>312</v>
      </c>
      <c r="C17" s="149" t="s">
        <v>96</v>
      </c>
      <c r="D17" s="155" t="s">
        <v>316</v>
      </c>
      <c r="E17" s="151" t="s">
        <v>151</v>
      </c>
      <c r="F17" s="151" t="s">
        <v>314</v>
      </c>
      <c r="G17" s="156"/>
      <c r="H17" s="157"/>
      <c r="I17" s="156"/>
      <c r="J17" s="157">
        <v>5000</v>
      </c>
      <c r="K17" s="158"/>
    </row>
    <row r="18" spans="1:11" ht="15">
      <c r="A18" s="147" t="s">
        <v>62</v>
      </c>
      <c r="B18" s="148" t="s">
        <v>312</v>
      </c>
      <c r="C18" s="149" t="s">
        <v>96</v>
      </c>
      <c r="D18" s="159" t="s">
        <v>317</v>
      </c>
      <c r="E18" s="151" t="s">
        <v>151</v>
      </c>
      <c r="F18" s="151" t="s">
        <v>314</v>
      </c>
      <c r="G18" s="160"/>
      <c r="H18" s="161"/>
      <c r="I18" s="160"/>
      <c r="J18" s="162">
        <f>5114042+4800+9793+3000</f>
        <v>5131635</v>
      </c>
      <c r="K18" s="158"/>
    </row>
    <row r="19" spans="1:11" ht="15">
      <c r="A19" s="147" t="s">
        <v>62</v>
      </c>
      <c r="B19" s="148" t="s">
        <v>312</v>
      </c>
      <c r="C19" s="149" t="s">
        <v>96</v>
      </c>
      <c r="D19" s="159" t="s">
        <v>318</v>
      </c>
      <c r="E19" s="151" t="s">
        <v>151</v>
      </c>
      <c r="F19" s="151" t="s">
        <v>314</v>
      </c>
      <c r="G19" s="160"/>
      <c r="H19" s="162"/>
      <c r="I19" s="160"/>
      <c r="J19" s="162">
        <f>252800</f>
        <v>252800</v>
      </c>
      <c r="K19" s="163"/>
    </row>
    <row r="20" spans="1:11" ht="15">
      <c r="A20" s="147" t="s">
        <v>62</v>
      </c>
      <c r="B20" s="148" t="s">
        <v>312</v>
      </c>
      <c r="C20" s="149" t="s">
        <v>96</v>
      </c>
      <c r="D20" s="159">
        <v>59999</v>
      </c>
      <c r="E20" s="151" t="s">
        <v>151</v>
      </c>
      <c r="F20" s="151" t="s">
        <v>314</v>
      </c>
      <c r="G20" s="160"/>
      <c r="H20" s="162"/>
      <c r="I20" s="160"/>
      <c r="J20" s="162">
        <v>1216109</v>
      </c>
      <c r="K20" s="163"/>
    </row>
    <row r="21" spans="1:11" ht="15">
      <c r="A21" s="164"/>
      <c r="B21" s="165" t="s">
        <v>319</v>
      </c>
      <c r="C21" s="166"/>
      <c r="D21" s="166"/>
      <c r="E21" s="166"/>
      <c r="F21" s="166"/>
      <c r="G21" s="167">
        <f>SUM(G16:G20)</f>
        <v>0</v>
      </c>
      <c r="H21" s="168">
        <f>SUM(H16:H20)</f>
        <v>0</v>
      </c>
      <c r="I21" s="167">
        <f>SUM(I16:I20)</f>
        <v>0</v>
      </c>
      <c r="J21" s="168">
        <f>SUM(J16:J20)</f>
        <v>7296654</v>
      </c>
      <c r="K21" s="163"/>
    </row>
    <row r="22" spans="1:11" ht="15">
      <c r="A22" s="164"/>
      <c r="B22" s="169"/>
      <c r="C22" s="166"/>
      <c r="D22" s="166"/>
      <c r="E22" s="166"/>
      <c r="F22" s="166"/>
      <c r="G22" s="160"/>
      <c r="H22" s="162"/>
      <c r="I22" s="160"/>
      <c r="J22" s="162"/>
      <c r="K22" s="163"/>
    </row>
    <row r="23" spans="1:11" ht="15">
      <c r="A23" s="409" t="s">
        <v>4</v>
      </c>
      <c r="B23" s="410"/>
      <c r="C23" s="410"/>
      <c r="D23" s="410"/>
      <c r="E23" s="410"/>
      <c r="F23" s="410"/>
      <c r="G23" s="410"/>
      <c r="H23" s="411"/>
      <c r="I23" s="170"/>
      <c r="J23" s="170"/>
      <c r="K23" s="171"/>
    </row>
    <row r="24" spans="1:11" ht="15">
      <c r="A24" s="147"/>
      <c r="B24" s="148"/>
      <c r="C24" s="149"/>
      <c r="D24" s="149"/>
      <c r="E24" s="151"/>
      <c r="F24" s="151"/>
      <c r="G24" s="172"/>
      <c r="H24" s="157"/>
      <c r="I24" s="172"/>
      <c r="J24" s="153"/>
      <c r="K24" s="171"/>
    </row>
    <row r="25" spans="1:11" ht="15">
      <c r="A25" s="147"/>
      <c r="B25" s="148"/>
      <c r="C25" s="149"/>
      <c r="D25" s="149"/>
      <c r="E25" s="173"/>
      <c r="F25" s="173"/>
      <c r="G25" s="172"/>
      <c r="H25" s="157"/>
      <c r="I25" s="172"/>
      <c r="J25" s="157"/>
      <c r="K25" s="171"/>
    </row>
    <row r="26" spans="1:11" ht="15">
      <c r="A26" s="174"/>
      <c r="B26" s="164"/>
      <c r="C26" s="166"/>
      <c r="D26" s="175"/>
      <c r="E26" s="176"/>
      <c r="F26" s="176"/>
      <c r="G26" s="177"/>
      <c r="H26" s="161"/>
      <c r="I26" s="177"/>
      <c r="J26" s="178"/>
      <c r="K26" s="171"/>
    </row>
    <row r="27" spans="1:11" ht="15">
      <c r="A27" s="164"/>
      <c r="B27" s="164"/>
      <c r="C27" s="166"/>
      <c r="D27" s="175"/>
      <c r="E27" s="176"/>
      <c r="F27" s="176"/>
      <c r="G27" s="177"/>
      <c r="H27" s="178"/>
      <c r="I27" s="177"/>
      <c r="J27" s="178"/>
      <c r="K27" s="171"/>
    </row>
    <row r="28" spans="1:11" ht="13.5" thickBot="1">
      <c r="A28" s="179"/>
      <c r="B28" s="179" t="s">
        <v>319</v>
      </c>
      <c r="C28" s="180"/>
      <c r="D28" s="181" t="s">
        <v>320</v>
      </c>
      <c r="E28" s="181"/>
      <c r="F28" s="181"/>
      <c r="G28" s="182"/>
      <c r="H28" s="183">
        <f>SUM(H24:H27)</f>
        <v>0</v>
      </c>
      <c r="I28" s="182"/>
      <c r="J28" s="183">
        <f>SUM(J24:J27)</f>
        <v>0</v>
      </c>
      <c r="K28" s="184"/>
    </row>
    <row r="29" spans="1:10" ht="15" hidden="1">
      <c r="A29" s="126" t="s">
        <v>321</v>
      </c>
      <c r="B29" s="185"/>
      <c r="C29" s="186"/>
      <c r="D29" s="187"/>
      <c r="E29" s="168"/>
      <c r="F29" s="185" t="s">
        <v>322</v>
      </c>
      <c r="G29" s="185"/>
      <c r="H29" s="188">
        <v>0</v>
      </c>
      <c r="I29" s="185"/>
      <c r="J29" s="188">
        <v>0</v>
      </c>
    </row>
    <row r="30" spans="1:10" ht="15">
      <c r="A30" s="185"/>
      <c r="B30" s="185"/>
      <c r="C30" s="185"/>
      <c r="D30" s="185"/>
      <c r="E30" s="185"/>
      <c r="F30" s="185"/>
      <c r="G30" s="185"/>
      <c r="H30" s="185"/>
      <c r="I30" s="185"/>
      <c r="J30" s="185"/>
    </row>
    <row r="31" spans="1:11" ht="15">
      <c r="A31" s="412" t="s">
        <v>323</v>
      </c>
      <c r="B31" s="412"/>
      <c r="C31" s="412"/>
      <c r="D31" s="412"/>
      <c r="E31" s="412"/>
      <c r="F31" s="412"/>
      <c r="G31" s="412"/>
      <c r="H31" s="412"/>
      <c r="I31" s="412"/>
      <c r="J31" s="412"/>
      <c r="K31" s="412"/>
    </row>
  </sheetData>
  <mergeCells count="8">
    <mergeCell ref="A23:H23"/>
    <mergeCell ref="A31:K31"/>
    <mergeCell ref="A1:K1"/>
    <mergeCell ref="A3:D3"/>
    <mergeCell ref="C9:G9"/>
    <mergeCell ref="C10:G10"/>
    <mergeCell ref="A12:H12"/>
    <mergeCell ref="A15:H15"/>
  </mergeCells>
  <printOptions horizontalCentered="1"/>
  <pageMargins left="0.75" right="0.75" top="0.61" bottom="0.58" header="0.5" footer="0.24"/>
  <pageSetup fitToHeight="1" fitToWidth="1" horizontalDpi="600" verticalDpi="600" orientation="landscape" scale="57" r:id="rId3"/>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F18"/>
  <sheetViews>
    <sheetView workbookViewId="0" topLeftCell="A10">
      <selection activeCell="C42" sqref="C42"/>
    </sheetView>
  </sheetViews>
  <sheetFormatPr defaultColWidth="9.140625" defaultRowHeight="15"/>
  <cols>
    <col min="1" max="1" width="26.57421875" style="0" customWidth="1"/>
    <col min="2" max="6" width="23.140625" style="0" customWidth="1"/>
  </cols>
  <sheetData>
    <row r="2" spans="1:6" ht="15">
      <c r="A2" s="425" t="s">
        <v>504</v>
      </c>
      <c r="B2" s="426"/>
      <c r="C2" s="426"/>
      <c r="D2" s="426"/>
      <c r="E2" s="426"/>
      <c r="F2" s="426"/>
    </row>
    <row r="4" spans="1:6" ht="15">
      <c r="A4" s="427" t="s">
        <v>505</v>
      </c>
      <c r="B4" s="426"/>
      <c r="C4" s="426"/>
      <c r="D4" s="426"/>
      <c r="E4" s="426"/>
      <c r="F4" s="426"/>
    </row>
    <row r="5" spans="1:6" ht="15">
      <c r="A5" s="331"/>
      <c r="B5" s="331"/>
      <c r="C5" s="331"/>
      <c r="D5" s="331"/>
      <c r="E5" s="331"/>
      <c r="F5" s="331"/>
    </row>
    <row r="7" spans="1:6" ht="15">
      <c r="A7" s="428" t="s">
        <v>506</v>
      </c>
      <c r="B7" s="426"/>
      <c r="C7" s="426"/>
      <c r="D7" s="426"/>
      <c r="E7" s="426"/>
      <c r="F7" s="426"/>
    </row>
    <row r="8" spans="1:6" ht="16.5" thickBot="1">
      <c r="A8" s="332" t="s">
        <v>507</v>
      </c>
      <c r="B8" s="429" t="s">
        <v>508</v>
      </c>
      <c r="C8" s="430"/>
      <c r="D8" s="430"/>
      <c r="E8" s="430"/>
      <c r="F8" s="430"/>
    </row>
    <row r="9" spans="1:6" ht="26.25" thickTop="1">
      <c r="A9" s="333" t="s">
        <v>480</v>
      </c>
      <c r="B9" s="334" t="s">
        <v>481</v>
      </c>
      <c r="C9" s="335" t="s">
        <v>509</v>
      </c>
      <c r="D9" s="335" t="s">
        <v>510</v>
      </c>
      <c r="E9" s="335" t="s">
        <v>511</v>
      </c>
      <c r="F9" s="335" t="s">
        <v>512</v>
      </c>
    </row>
    <row r="10" spans="1:6" ht="51">
      <c r="A10" s="336" t="s">
        <v>90</v>
      </c>
      <c r="B10" s="337" t="s">
        <v>94</v>
      </c>
      <c r="C10" s="338">
        <v>-48445</v>
      </c>
      <c r="D10" s="338">
        <v>0</v>
      </c>
      <c r="E10" s="338">
        <v>0</v>
      </c>
      <c r="F10" s="338">
        <v>-48445</v>
      </c>
    </row>
    <row r="11" spans="1:6" ht="51">
      <c r="A11" s="336" t="s">
        <v>426</v>
      </c>
      <c r="B11" s="337" t="s">
        <v>513</v>
      </c>
      <c r="C11" s="338">
        <v>-20001</v>
      </c>
      <c r="D11" s="338">
        <v>0</v>
      </c>
      <c r="E11" s="338">
        <v>0</v>
      </c>
      <c r="F11" s="338">
        <v>-20001</v>
      </c>
    </row>
    <row r="12" spans="1:6" ht="63.75">
      <c r="A12" s="336" t="s">
        <v>131</v>
      </c>
      <c r="B12" s="337" t="s">
        <v>134</v>
      </c>
      <c r="C12" s="338">
        <v>-133559</v>
      </c>
      <c r="D12" s="338">
        <v>0</v>
      </c>
      <c r="E12" s="338">
        <v>0</v>
      </c>
      <c r="F12" s="338">
        <v>-133559</v>
      </c>
    </row>
    <row r="13" spans="1:6" ht="25.5">
      <c r="A13" s="336" t="s">
        <v>88</v>
      </c>
      <c r="B13" s="337" t="s">
        <v>514</v>
      </c>
      <c r="C13" s="338">
        <v>-161672</v>
      </c>
      <c r="D13" s="338">
        <v>0</v>
      </c>
      <c r="E13" s="338">
        <v>0</v>
      </c>
      <c r="F13" s="338">
        <v>-161672</v>
      </c>
    </row>
    <row r="14" spans="1:6" ht="25.5">
      <c r="A14" s="336" t="s">
        <v>63</v>
      </c>
      <c r="B14" s="337" t="s">
        <v>515</v>
      </c>
      <c r="C14" s="338">
        <v>-14356</v>
      </c>
      <c r="D14" s="338">
        <v>0</v>
      </c>
      <c r="E14" s="338">
        <v>0</v>
      </c>
      <c r="F14" s="338">
        <v>-14356</v>
      </c>
    </row>
    <row r="15" spans="1:6" ht="15">
      <c r="A15" s="431" t="s">
        <v>516</v>
      </c>
      <c r="B15" s="426"/>
      <c r="C15" s="338">
        <f>SUM(C10:C14)</f>
        <v>-378033</v>
      </c>
      <c r="D15" s="338">
        <v>0</v>
      </c>
      <c r="E15" s="338">
        <v>0</v>
      </c>
      <c r="F15" s="338">
        <f>SUM(F10:F14)</f>
        <v>-378033</v>
      </c>
    </row>
    <row r="17" ht="15">
      <c r="C17" s="386">
        <v>1100000</v>
      </c>
    </row>
    <row r="18" ht="15">
      <c r="C18" s="387">
        <f>C17+C15</f>
        <v>721967</v>
      </c>
    </row>
  </sheetData>
  <mergeCells count="5">
    <mergeCell ref="A2:F2"/>
    <mergeCell ref="A4:F4"/>
    <mergeCell ref="A7:F7"/>
    <mergeCell ref="B8:F8"/>
    <mergeCell ref="A15:B15"/>
  </mergeCells>
  <printOptions/>
  <pageMargins left="0.7" right="0.7" top="0.75" bottom="0.75" header="0.3" footer="0.3"/>
  <pageSetup fitToHeight="1" fitToWidth="1" horizontalDpi="600" verticalDpi="600" orientation="portrait" scale="59"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roposed_x002f_Passed_x0020__x0023__x003a_ xmlns="308dc21f-8940-46b7-9ee9-f86b439897b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BDDACB3425B3CA438DCE84BCE075FBD5" ma:contentTypeVersion="10" ma:contentTypeDescription="" ma:contentTypeScope="" ma:versionID="375ec0b4d58207bd40e4d5646a30929e">
  <xsd:schema xmlns:xsd="http://www.w3.org/2001/XMLSchema" xmlns:xs="http://www.w3.org/2001/XMLSchema" xmlns:p="http://schemas.microsoft.com/office/2006/metadata/properties" xmlns:ns2="308dc21f-8940-46b7-9ee9-f86b439897b1" xmlns:ns3="cc811197-5a73-4d86-a206-c117da05ddaa" targetNamespace="http://schemas.microsoft.com/office/2006/metadata/properties" ma:root="true" ma:fieldsID="8e2262fdb12d7473d1ef205834cdf069" ns2:_="" ns3:_="">
    <xsd:import namespace="308dc21f-8940-46b7-9ee9-f86b439897b1"/>
    <xsd:import namespace="cc811197-5a73-4d86-a206-c117da05ddaa"/>
    <xsd:element name="properties">
      <xsd:complexType>
        <xsd:sequence>
          <xsd:element name="documentManagement">
            <xsd:complexType>
              <xsd:all>
                <xsd:element ref="ns2:Proposed_x002f_Passed_x0020__x0023__x003a_" minOccurs="0"/>
                <xsd:element ref="ns3:SharedWithUsers" minOccurs="0"/>
                <xsd:element ref="ns3:SharingHintHash"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8"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internalName="SharingHintHash" ma:readOnly="true">
      <xsd:simpleType>
        <xsd:restriction base="dms:Text"/>
      </xsd:simple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6FBEC1-45CD-4892-A81F-C8B1049C7791}">
  <ds:schemaRefs>
    <ds:schemaRef ds:uri="http://schemas.openxmlformats.org/package/2006/metadata/core-properties"/>
    <ds:schemaRef ds:uri="http://purl.org/dc/dcmitype/"/>
    <ds:schemaRef ds:uri="cc811197-5a73-4d86-a206-c117da05ddaa"/>
    <ds:schemaRef ds:uri="308dc21f-8940-46b7-9ee9-f86b439897b1"/>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2C218BE1-6B53-44EE-8AC9-B30F767BF175}">
  <ds:schemaRefs>
    <ds:schemaRef ds:uri="http://schemas.microsoft.com/sharepoint/v3/contenttype/forms"/>
  </ds:schemaRefs>
</ds:datastoreItem>
</file>

<file path=customXml/itemProps3.xml><?xml version="1.0" encoding="utf-8"?>
<ds:datastoreItem xmlns:ds="http://schemas.openxmlformats.org/officeDocument/2006/customXml" ds:itemID="{43A1D9C3-4889-411B-B67B-2C1965B1A1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dc21f-8940-46b7-9ee9-f86b439897b1"/>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CIP Financial Plan</dc:title>
  <dc:subject/>
  <dc:creator>walshj</dc:creator>
  <cp:keywords/>
  <dc:description/>
  <cp:lastModifiedBy>Rubardt, Aaron</cp:lastModifiedBy>
  <cp:lastPrinted>2015-06-09T22:05:48Z</cp:lastPrinted>
  <dcterms:created xsi:type="dcterms:W3CDTF">2011-09-14T23:08:46Z</dcterms:created>
  <dcterms:modified xsi:type="dcterms:W3CDTF">2015-06-10T20:49:16Z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0x010100D03C1FEDB24A304B88B22491CFC0976900BDDACB3425B3CA438DCE84BCE075FBD5</vt:lpwstr>
  </property>
</Properties>
</file>