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08" windowWidth="14808" windowHeight="8016" activeTab="0"/>
  </bookViews>
  <sheets>
    <sheet name="Metro Amortization" sheetId="1" r:id="rId1"/>
    <sheet name="Sheet2" sheetId="2" r:id="rId2"/>
    <sheet name="Sheet3" sheetId="3" r:id="rId3"/>
  </sheets>
  <definedNames>
    <definedName name="_xlnm.Print_Area" localSheetId="0">'Metro Amortization'!$B$2:$J$29</definedName>
  </definedNames>
  <calcPr calcId="145621"/>
</workbook>
</file>

<file path=xl/sharedStrings.xml><?xml version="1.0" encoding="utf-8"?>
<sst xmlns="http://schemas.openxmlformats.org/spreadsheetml/2006/main" count="39" uniqueCount="28">
  <si>
    <t xml:space="preserve">Initial Closing Date </t>
  </si>
  <si>
    <t xml:space="preserve"> </t>
  </si>
  <si>
    <t>Date</t>
  </si>
  <si>
    <t>Year</t>
  </si>
  <si>
    <t xml:space="preserve">  </t>
  </si>
  <si>
    <t>Interest</t>
  </si>
  <si>
    <t>Principal</t>
  </si>
  <si>
    <t>Balance</t>
  </si>
  <si>
    <t xml:space="preserve">   </t>
  </si>
  <si>
    <t>Payment</t>
  </si>
  <si>
    <t xml:space="preserve">Total </t>
  </si>
  <si>
    <t>Contract</t>
  </si>
  <si>
    <t>Purchase Price*</t>
  </si>
  <si>
    <t xml:space="preserve">End of </t>
  </si>
  <si>
    <t>Amortization Requirements:</t>
  </si>
  <si>
    <t>Interest only</t>
  </si>
  <si>
    <t>Term:</t>
  </si>
  <si>
    <t>12 years</t>
  </si>
  <si>
    <t>Year 11:</t>
  </si>
  <si>
    <t>Years 1 - 5:</t>
  </si>
  <si>
    <t>Years 6-10:</t>
  </si>
  <si>
    <t>Year 12:</t>
  </si>
  <si>
    <t>5% of purchase price</t>
  </si>
  <si>
    <t>80% of purchase price</t>
  </si>
  <si>
    <t>Effective date of Muni Rate**</t>
  </si>
  <si>
    <t>15% of purchase price</t>
  </si>
  <si>
    <t>MMD "AAA" Muni Rate**</t>
  </si>
  <si>
    <t xml:space="preserve">Exhibit A to Fiscal Note - Metro Site Purchase Price Payment Schedule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</si>
</sst>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
    <numFmt numFmtId="165" formatCode="&quot;$&quot;#,##0"/>
  </numFmts>
  <fonts count="11">
    <font>
      <sz val="11"/>
      <color theme="1"/>
      <name val="Calibri"/>
      <family val="2"/>
      <scheme val="minor"/>
    </font>
    <font>
      <sz val="10"/>
      <name val="Arial"/>
      <family val="2"/>
    </font>
    <font>
      <sz val="11"/>
      <color theme="1"/>
      <name val="Arial"/>
      <family val="2"/>
    </font>
    <font>
      <sz val="10"/>
      <color theme="1"/>
      <name val="Arial"/>
      <family val="2"/>
    </font>
    <font>
      <b/>
      <sz val="10"/>
      <color theme="1"/>
      <name val="Arial"/>
      <family val="2"/>
    </font>
    <font>
      <b/>
      <sz val="14"/>
      <color theme="1"/>
      <name val="Times New Roman"/>
      <family val="1"/>
    </font>
    <font>
      <i/>
      <sz val="10"/>
      <color theme="1"/>
      <name val="Arial"/>
      <family val="2"/>
    </font>
    <font>
      <b/>
      <sz val="11"/>
      <color theme="1"/>
      <name val="Calibri"/>
      <family val="2"/>
    </font>
    <font>
      <sz val="11"/>
      <color theme="1"/>
      <name val="Calibri"/>
      <family val="2"/>
    </font>
    <font>
      <sz val="11"/>
      <color rgb="FF000000"/>
      <name val="Calibri"/>
      <family val="2"/>
    </font>
    <font>
      <b/>
      <i/>
      <sz val="11"/>
      <color theme="1"/>
      <name val="Calibri"/>
      <family val="2"/>
    </font>
  </fonts>
  <fills count="2">
    <fill>
      <patternFill/>
    </fill>
    <fill>
      <patternFill patternType="gray125"/>
    </fill>
  </fills>
  <borders count="21">
    <border>
      <left/>
      <right/>
      <top/>
      <bottom/>
      <diagonal/>
    </border>
    <border>
      <left/>
      <right/>
      <top/>
      <bottom style="thin"/>
    </border>
    <border>
      <left/>
      <right/>
      <top/>
      <bottom style="medium"/>
    </border>
    <border>
      <left style="thin"/>
      <right/>
      <top/>
      <bottom/>
    </border>
    <border>
      <left style="medium"/>
      <right/>
      <top/>
      <bottom/>
    </border>
    <border>
      <left style="medium"/>
      <right/>
      <top/>
      <bottom style="medium"/>
    </border>
    <border>
      <left style="medium"/>
      <right/>
      <top/>
      <bottom style="thin"/>
    </border>
    <border>
      <left style="thin"/>
      <right/>
      <top/>
      <bottom style="thin"/>
    </border>
    <border>
      <left style="thin"/>
      <right style="medium"/>
      <top style="thin"/>
      <bottom/>
    </border>
    <border>
      <left style="thin"/>
      <right style="medium"/>
      <top/>
      <bottom style="thin"/>
    </border>
    <border>
      <left style="thin"/>
      <right style="medium"/>
      <top/>
      <bottom/>
    </border>
    <border>
      <left style="thin"/>
      <right/>
      <top style="thin"/>
      <bottom/>
    </border>
    <border>
      <left/>
      <right/>
      <top style="thin"/>
      <bottom/>
    </border>
    <border>
      <left style="medium"/>
      <right/>
      <top style="medium"/>
      <bottom/>
    </border>
    <border>
      <left/>
      <right/>
      <top style="medium"/>
      <bottom/>
    </border>
    <border>
      <left style="thin"/>
      <right/>
      <top/>
      <bottom style="medium"/>
    </border>
    <border>
      <left style="thin"/>
      <right style="medium"/>
      <top/>
      <bottom style="medium"/>
    </border>
    <border>
      <left style="thin"/>
      <right/>
      <top style="medium"/>
      <bottom/>
    </border>
    <border>
      <left style="thin"/>
      <right style="medium"/>
      <top style="medium"/>
      <bottom/>
    </border>
    <border>
      <left style="medium"/>
      <right/>
      <top style="thin"/>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57">
    <xf numFmtId="0" fontId="0" fillId="0" borderId="0" xfId="0"/>
    <xf numFmtId="0" fontId="2" fillId="0" borderId="0" xfId="0" applyFont="1"/>
    <xf numFmtId="0" fontId="3" fillId="0" borderId="0" xfId="0" applyFont="1"/>
    <xf numFmtId="164" fontId="3" fillId="0" borderId="0" xfId="0" applyNumberFormat="1" applyFont="1"/>
    <xf numFmtId="0" fontId="3" fillId="0" borderId="1" xfId="0" applyFont="1" applyBorder="1"/>
    <xf numFmtId="0" fontId="3" fillId="0" borderId="2" xfId="0" applyFont="1" applyBorder="1"/>
    <xf numFmtId="0" fontId="3" fillId="0" borderId="0" xfId="0" applyFont="1" applyBorder="1"/>
    <xf numFmtId="0" fontId="3" fillId="0" borderId="0" xfId="0" applyFont="1" applyBorder="1" applyAlignment="1">
      <alignment horizontal="center"/>
    </xf>
    <xf numFmtId="0" fontId="4" fillId="0" borderId="0" xfId="0" applyFont="1"/>
    <xf numFmtId="0" fontId="4" fillId="0" borderId="0" xfId="0" applyFont="1" applyAlignment="1">
      <alignment horizontal="center"/>
    </xf>
    <xf numFmtId="1" fontId="3" fillId="0" borderId="3" xfId="18" applyNumberFormat="1" applyFont="1" applyBorder="1" applyAlignment="1">
      <alignment horizontal="center"/>
    </xf>
    <xf numFmtId="1" fontId="3" fillId="0" borderId="3" xfId="0" applyNumberFormat="1" applyFont="1" applyBorder="1" applyAlignment="1">
      <alignment horizontal="center"/>
    </xf>
    <xf numFmtId="0" fontId="3" fillId="0" borderId="4" xfId="0" applyFont="1" applyBorder="1"/>
    <xf numFmtId="165" fontId="3" fillId="0" borderId="0" xfId="0" applyNumberFormat="1" applyFont="1" applyBorder="1" applyAlignment="1">
      <alignment horizontal="right"/>
    </xf>
    <xf numFmtId="10" fontId="3" fillId="0" borderId="0" xfId="15" applyNumberFormat="1" applyFont="1" applyBorder="1" applyAlignment="1">
      <alignment horizontal="right"/>
    </xf>
    <xf numFmtId="14" fontId="3" fillId="0" borderId="0" xfId="15" applyNumberFormat="1" applyFont="1" applyBorder="1" applyAlignment="1">
      <alignment horizontal="right"/>
    </xf>
    <xf numFmtId="0" fontId="3" fillId="0" borderId="0" xfId="0" applyFont="1" applyBorder="1" applyAlignment="1">
      <alignment horizontal="right"/>
    </xf>
    <xf numFmtId="14" fontId="3" fillId="0" borderId="0" xfId="0" applyNumberFormat="1" applyFont="1" applyBorder="1" applyAlignment="1">
      <alignment horizontal="right"/>
    </xf>
    <xf numFmtId="0" fontId="3" fillId="0" borderId="5" xfId="0" applyFont="1" applyBorder="1"/>
    <xf numFmtId="0" fontId="3" fillId="0" borderId="6" xfId="0" applyFont="1" applyBorder="1"/>
    <xf numFmtId="14" fontId="3" fillId="0" borderId="1" xfId="18" applyNumberFormat="1" applyFont="1" applyBorder="1" applyAlignment="1">
      <alignment horizontal="right"/>
    </xf>
    <xf numFmtId="164" fontId="4" fillId="0" borderId="1" xfId="0" applyNumberFormat="1" applyFont="1" applyFill="1" applyBorder="1" applyAlignment="1">
      <alignment horizontal="center"/>
    </xf>
    <xf numFmtId="14" fontId="3" fillId="0" borderId="1" xfId="0" applyNumberFormat="1" applyFont="1" applyBorder="1" applyAlignment="1">
      <alignment horizontal="right"/>
    </xf>
    <xf numFmtId="1" fontId="3" fillId="0" borderId="7" xfId="0" applyNumberFormat="1" applyFont="1" applyBorder="1" applyAlignment="1">
      <alignment horizontal="center"/>
    </xf>
    <xf numFmtId="164" fontId="3" fillId="0" borderId="8" xfId="0" applyNumberFormat="1" applyFont="1" applyBorder="1" applyAlignment="1">
      <alignment horizontal="center"/>
    </xf>
    <xf numFmtId="164" fontId="4" fillId="0" borderId="9" xfId="0" applyNumberFormat="1" applyFont="1" applyFill="1" applyBorder="1" applyAlignment="1">
      <alignment horizontal="center"/>
    </xf>
    <xf numFmtId="165" fontId="3" fillId="0" borderId="10" xfId="0" applyNumberFormat="1" applyFont="1" applyBorder="1" applyAlignment="1">
      <alignment horizontal="right"/>
    </xf>
    <xf numFmtId="165" fontId="3" fillId="0" borderId="9" xfId="0" applyNumberFormat="1" applyFont="1" applyBorder="1" applyAlignment="1">
      <alignment horizontal="right"/>
    </xf>
    <xf numFmtId="164" fontId="3" fillId="0" borderId="11" xfId="0" applyNumberFormat="1" applyFont="1" applyBorder="1" applyAlignment="1">
      <alignment horizontal="right"/>
    </xf>
    <xf numFmtId="164" fontId="3" fillId="0" borderId="12" xfId="0" applyNumberFormat="1" applyFont="1" applyBorder="1" applyAlignment="1">
      <alignment horizontal="right"/>
    </xf>
    <xf numFmtId="165" fontId="3" fillId="0" borderId="1" xfId="0" applyNumberFormat="1" applyFont="1" applyBorder="1" applyAlignment="1">
      <alignment horizontal="right"/>
    </xf>
    <xf numFmtId="165" fontId="3" fillId="0" borderId="3" xfId="0" applyNumberFormat="1" applyFont="1" applyBorder="1" applyAlignment="1">
      <alignment horizontal="right"/>
    </xf>
    <xf numFmtId="165" fontId="3" fillId="0" borderId="7" xfId="0" applyNumberFormat="1" applyFont="1" applyBorder="1" applyAlignment="1">
      <alignment horizontal="right"/>
    </xf>
    <xf numFmtId="0" fontId="4" fillId="0" borderId="13" xfId="0" applyFont="1" applyBorder="1"/>
    <xf numFmtId="0" fontId="4" fillId="0" borderId="14" xfId="0" applyFont="1" applyBorder="1"/>
    <xf numFmtId="0" fontId="4" fillId="0" borderId="6" xfId="0" applyFont="1" applyBorder="1"/>
    <xf numFmtId="0" fontId="4" fillId="0" borderId="1" xfId="0" applyFont="1" applyBorder="1"/>
    <xf numFmtId="0" fontId="4" fillId="0" borderId="1" xfId="0" applyFont="1" applyBorder="1" applyAlignment="1">
      <alignment horizontal="center"/>
    </xf>
    <xf numFmtId="0" fontId="3" fillId="0" borderId="2" xfId="0" applyFont="1" applyBorder="1" applyAlignment="1">
      <alignment horizontal="right"/>
    </xf>
    <xf numFmtId="1" fontId="4" fillId="0" borderId="15" xfId="0" applyNumberFormat="1" applyFont="1" applyBorder="1" applyAlignment="1">
      <alignment horizontal="right"/>
    </xf>
    <xf numFmtId="14" fontId="4" fillId="0" borderId="2" xfId="0" applyNumberFormat="1" applyFont="1" applyBorder="1" applyAlignment="1">
      <alignment horizontal="right"/>
    </xf>
    <xf numFmtId="165" fontId="4" fillId="0" borderId="2" xfId="0" applyNumberFormat="1" applyFont="1" applyBorder="1" applyAlignment="1">
      <alignment horizontal="right"/>
    </xf>
    <xf numFmtId="165" fontId="4" fillId="0" borderId="15" xfId="0" applyNumberFormat="1" applyFont="1" applyBorder="1" applyAlignment="1">
      <alignment horizontal="right"/>
    </xf>
    <xf numFmtId="165" fontId="4" fillId="0" borderId="16" xfId="0" applyNumberFormat="1" applyFont="1" applyBorder="1" applyAlignment="1">
      <alignment horizontal="right"/>
    </xf>
    <xf numFmtId="0" fontId="4" fillId="0" borderId="17" xfId="0" applyFont="1" applyFill="1" applyBorder="1" applyAlignment="1">
      <alignment horizontal="right"/>
    </xf>
    <xf numFmtId="0" fontId="4" fillId="0" borderId="14"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164" fontId="4" fillId="0" borderId="7" xfId="0" applyNumberFormat="1" applyFont="1" applyFill="1" applyBorder="1" applyAlignment="1">
      <alignment horizontal="center"/>
    </xf>
    <xf numFmtId="0" fontId="6" fillId="0" borderId="4" xfId="0" applyFont="1" applyBorder="1"/>
    <xf numFmtId="0" fontId="3" fillId="0" borderId="4" xfId="0" applyFont="1" applyFill="1" applyBorder="1"/>
    <xf numFmtId="0" fontId="3" fillId="0" borderId="0" xfId="0" applyFont="1" applyFill="1" applyBorder="1"/>
    <xf numFmtId="0" fontId="5" fillId="0" borderId="0" xfId="0" applyFont="1" applyAlignment="1">
      <alignment horizontal="center"/>
    </xf>
    <xf numFmtId="0" fontId="6" fillId="0" borderId="19" xfId="0" applyFont="1" applyBorder="1"/>
    <xf numFmtId="0" fontId="6" fillId="0" borderId="12" xfId="0" applyFont="1" applyBorder="1"/>
    <xf numFmtId="0" fontId="3" fillId="0" borderId="0" xfId="0" applyFont="1" applyBorder="1" applyAlignment="1">
      <alignment horizontal="left" wrapText="1"/>
    </xf>
    <xf numFmtId="0" fontId="3" fillId="0" borderId="2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20</xdr:row>
      <xdr:rowOff>66675</xdr:rowOff>
    </xdr:from>
    <xdr:to>
      <xdr:col>9</xdr:col>
      <xdr:colOff>742950</xdr:colOff>
      <xdr:row>31</xdr:row>
      <xdr:rowOff>152400</xdr:rowOff>
    </xdr:to>
    <xdr:sp macro="" textlink="">
      <xdr:nvSpPr>
        <xdr:cNvPr id="2" name="TextBox 1"/>
        <xdr:cNvSpPr txBox="1"/>
      </xdr:nvSpPr>
      <xdr:spPr>
        <a:xfrm>
          <a:off x="361950" y="4038600"/>
          <a:ext cx="7019925" cy="21621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t>Notes (Intergovernmental Land Transfer Agreement):</a:t>
          </a:r>
        </a:p>
        <a:p>
          <a:r>
            <a:rPr lang="en-US" sz="1100" b="1"/>
            <a:t>* </a:t>
          </a:r>
          <a:r>
            <a:rPr lang="en-US" sz="1100"/>
            <a:t>property initial</a:t>
          </a:r>
          <a:r>
            <a:rPr lang="en-US" sz="1100" baseline="0"/>
            <a:t> size is 66,527 sq. ft.; purchase price will be adjusted proportionately, based on sq. ft., if property size  </a:t>
          </a:r>
        </a:p>
        <a:p>
          <a:r>
            <a:rPr lang="en-US" sz="1100" baseline="0"/>
            <a:t>changes during term.  </a:t>
          </a:r>
          <a:r>
            <a:rPr lang="en-US" sz="1100" baseline="0">
              <a:solidFill>
                <a:sysClr val="windowText" lastClr="000000"/>
              </a:solidFill>
            </a:rPr>
            <a:t>Pursuant to Section 9.5 of the Intergovernmental Land Transfer Agreement, at the time the City needs to convey the Sound Transit Portion, this payment schedule will be revised to reflect the new principal balance.</a:t>
          </a:r>
        </a:p>
        <a:p>
          <a:endParaRPr lang="en-US" sz="1100" b="1"/>
        </a:p>
        <a:p>
          <a:r>
            <a:rPr lang="en-US" sz="1100" b="1"/>
            <a:t>**</a:t>
          </a:r>
          <a:r>
            <a:rPr lang="en-US" sz="1100" baseline="0"/>
            <a:t>interest is based on </a:t>
          </a:r>
          <a:r>
            <a:rPr lang="en-US" sz="1100" b="1" i="1" baseline="0">
              <a:solidFill>
                <a:schemeClr val="tx1"/>
              </a:solidFill>
            </a:rPr>
            <a:t>Thomson Reuters Municipal Market Data (MMD) "AAA" </a:t>
          </a:r>
          <a:r>
            <a:rPr lang="en-US" sz="1100" baseline="0"/>
            <a:t>15-year municipal bond yield at the Initial Closing Date and is fixed for the term and compounded annually;  interest is adjusted for payments or adjustments to the principal; </a:t>
          </a:r>
          <a:r>
            <a:rPr lang="en-US" sz="1100" b="1" i="1" baseline="0"/>
            <a:t>Thomson's</a:t>
          </a:r>
          <a:r>
            <a:rPr lang="en-US" sz="1100" baseline="0"/>
            <a:t> </a:t>
          </a:r>
          <a:r>
            <a:rPr lang="en-US" sz="1100" b="1" i="1" baseline="0"/>
            <a:t>MMD AAA</a:t>
          </a:r>
          <a:r>
            <a:rPr lang="en-US" sz="1100" baseline="0"/>
            <a:t> rate (15-year, muni bond yield) as of 10/24/13 was 3.31%; this rate should be set as of the actual closing date per the agreement.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5"/>
  <sheetViews>
    <sheetView showGridLines="0" tabSelected="1" workbookViewId="0" topLeftCell="A1">
      <selection activeCell="O19" sqref="O19"/>
    </sheetView>
  </sheetViews>
  <sheetFormatPr defaultColWidth="9.140625" defaultRowHeight="15"/>
  <cols>
    <col min="1" max="1" width="4.7109375" style="0" customWidth="1"/>
    <col min="2" max="2" width="15.7109375" style="0" customWidth="1"/>
    <col min="4" max="4" width="15.8515625" style="0" customWidth="1"/>
    <col min="6" max="6" width="9.8515625" style="0" bestFit="1" customWidth="1"/>
    <col min="7" max="7" width="12.7109375" style="0" customWidth="1"/>
    <col min="8" max="8" width="10.7109375" style="0" customWidth="1"/>
    <col min="9" max="10" width="11.7109375" style="0" customWidth="1"/>
    <col min="11" max="11" width="14.140625" style="0" customWidth="1"/>
    <col min="12" max="12" width="12.7109375" style="0" bestFit="1" customWidth="1"/>
  </cols>
  <sheetData>
    <row r="2" spans="2:10" ht="18" customHeight="1">
      <c r="B2" s="52" t="s">
        <v>27</v>
      </c>
      <c r="C2" s="52"/>
      <c r="D2" s="52"/>
      <c r="E2" s="52"/>
      <c r="F2" s="52"/>
      <c r="G2" s="52"/>
      <c r="H2" s="52"/>
      <c r="I2" s="52"/>
      <c r="J2" s="52"/>
    </row>
    <row r="3" spans="1:15" ht="4.2" customHeight="1" thickBot="1">
      <c r="A3" s="2"/>
      <c r="B3" s="6"/>
      <c r="C3" s="6"/>
      <c r="D3" s="6"/>
      <c r="E3" s="6"/>
      <c r="F3" s="6"/>
      <c r="G3" s="6"/>
      <c r="H3" s="6"/>
      <c r="I3" s="6"/>
      <c r="J3" s="6"/>
      <c r="K3" s="2"/>
      <c r="L3" s="2"/>
      <c r="M3" s="2"/>
      <c r="N3" s="2"/>
      <c r="O3" s="2"/>
    </row>
    <row r="4" spans="1:15" ht="16.2" customHeight="1">
      <c r="A4" s="2"/>
      <c r="B4" s="33"/>
      <c r="C4" s="34"/>
      <c r="D4" s="34"/>
      <c r="E4" s="44" t="s">
        <v>13</v>
      </c>
      <c r="F4" s="45" t="s">
        <v>9</v>
      </c>
      <c r="G4" s="45" t="s">
        <v>11</v>
      </c>
      <c r="H4" s="46" t="s">
        <v>5</v>
      </c>
      <c r="I4" s="45" t="s">
        <v>6</v>
      </c>
      <c r="J4" s="47" t="s">
        <v>10</v>
      </c>
      <c r="K4" s="2"/>
      <c r="L4" s="2"/>
      <c r="M4" s="2"/>
      <c r="N4" s="2"/>
      <c r="O4" s="2"/>
    </row>
    <row r="5" spans="1:15" ht="14.7">
      <c r="A5" s="2"/>
      <c r="B5" s="35" t="s">
        <v>1</v>
      </c>
      <c r="C5" s="36"/>
      <c r="D5" s="37" t="s">
        <v>1</v>
      </c>
      <c r="E5" s="48" t="s">
        <v>3</v>
      </c>
      <c r="F5" s="21" t="s">
        <v>2</v>
      </c>
      <c r="G5" s="21" t="s">
        <v>7</v>
      </c>
      <c r="H5" s="48" t="s">
        <v>9</v>
      </c>
      <c r="I5" s="21" t="s">
        <v>9</v>
      </c>
      <c r="J5" s="25" t="s">
        <v>9</v>
      </c>
      <c r="K5" s="3"/>
      <c r="L5" s="3"/>
      <c r="M5" s="3"/>
      <c r="N5" s="3"/>
      <c r="O5" s="3"/>
    </row>
    <row r="6" spans="1:15" ht="6" customHeight="1">
      <c r="A6" s="2"/>
      <c r="B6" s="12"/>
      <c r="C6" s="6"/>
      <c r="D6" s="7"/>
      <c r="E6" s="28"/>
      <c r="F6" s="29"/>
      <c r="G6" s="29"/>
      <c r="H6" s="28"/>
      <c r="I6" s="29"/>
      <c r="J6" s="24"/>
      <c r="K6" s="3"/>
      <c r="L6" s="3"/>
      <c r="M6" s="3"/>
      <c r="N6" s="3"/>
      <c r="O6" s="3"/>
    </row>
    <row r="7" spans="1:15" ht="18" customHeight="1">
      <c r="A7" s="2"/>
      <c r="B7" s="49" t="s">
        <v>12</v>
      </c>
      <c r="C7" s="6"/>
      <c r="D7" s="13">
        <v>17950000</v>
      </c>
      <c r="E7" s="10">
        <v>1</v>
      </c>
      <c r="F7" s="17">
        <f>+D10+365</f>
        <v>42369</v>
      </c>
      <c r="G7" s="13">
        <f>+D7</f>
        <v>17950000</v>
      </c>
      <c r="H7" s="31">
        <f>+G7*$D$8</f>
        <v>594145</v>
      </c>
      <c r="I7" s="13">
        <v>0</v>
      </c>
      <c r="J7" s="26">
        <f>+H7+I7</f>
        <v>594145</v>
      </c>
      <c r="K7" s="3"/>
      <c r="L7" s="3"/>
      <c r="M7" s="3"/>
      <c r="N7" s="3"/>
      <c r="O7" s="3"/>
    </row>
    <row r="8" spans="1:15" ht="18" customHeight="1">
      <c r="A8" s="2"/>
      <c r="B8" s="50" t="s">
        <v>26</v>
      </c>
      <c r="C8" s="51"/>
      <c r="D8" s="14">
        <v>0.0331</v>
      </c>
      <c r="E8" s="11">
        <f>1+E7</f>
        <v>2</v>
      </c>
      <c r="F8" s="17">
        <f>+F7+366</f>
        <v>42735</v>
      </c>
      <c r="G8" s="13">
        <f>+G7-I7</f>
        <v>17950000</v>
      </c>
      <c r="H8" s="31">
        <f aca="true" t="shared" si="0" ref="H8:H18">+G8*$D$8</f>
        <v>594145</v>
      </c>
      <c r="I8" s="13">
        <f>+I7</f>
        <v>0</v>
      </c>
      <c r="J8" s="26">
        <f aca="true" t="shared" si="1" ref="J8:J18">+H8+I8</f>
        <v>594145</v>
      </c>
      <c r="K8" s="3"/>
      <c r="L8" s="3"/>
      <c r="M8" s="3"/>
      <c r="N8" s="3"/>
      <c r="O8" s="3"/>
    </row>
    <row r="9" spans="1:15" ht="18" customHeight="1">
      <c r="A9" s="2"/>
      <c r="B9" s="12" t="s">
        <v>24</v>
      </c>
      <c r="C9" s="6"/>
      <c r="D9" s="15">
        <v>41569</v>
      </c>
      <c r="E9" s="11">
        <f aca="true" t="shared" si="2" ref="E9:E18">1+E8</f>
        <v>3</v>
      </c>
      <c r="F9" s="17">
        <f>+F8+365</f>
        <v>43100</v>
      </c>
      <c r="G9" s="13">
        <f>+G7-I8</f>
        <v>17950000</v>
      </c>
      <c r="H9" s="31">
        <f t="shared" si="0"/>
        <v>594145</v>
      </c>
      <c r="I9" s="13">
        <f aca="true" t="shared" si="3" ref="I9:I11">+I8</f>
        <v>0</v>
      </c>
      <c r="J9" s="26">
        <f t="shared" si="1"/>
        <v>594145</v>
      </c>
      <c r="K9" s="3"/>
      <c r="L9" s="3"/>
      <c r="M9" s="3"/>
      <c r="N9" s="3"/>
      <c r="O9" s="3"/>
    </row>
    <row r="10" spans="1:15" ht="18" customHeight="1">
      <c r="A10" s="2"/>
      <c r="B10" s="19" t="s">
        <v>0</v>
      </c>
      <c r="C10" s="4"/>
      <c r="D10" s="20">
        <v>42004</v>
      </c>
      <c r="E10" s="11">
        <f t="shared" si="2"/>
        <v>4</v>
      </c>
      <c r="F10" s="17">
        <f aca="true" t="shared" si="4" ref="F10:F18">+F9+365</f>
        <v>43465</v>
      </c>
      <c r="G10" s="13">
        <f>+G8-I9</f>
        <v>17950000</v>
      </c>
      <c r="H10" s="31">
        <f t="shared" si="0"/>
        <v>594145</v>
      </c>
      <c r="I10" s="13">
        <f t="shared" si="3"/>
        <v>0</v>
      </c>
      <c r="J10" s="26">
        <f t="shared" si="1"/>
        <v>594145</v>
      </c>
      <c r="K10" s="3"/>
      <c r="L10" s="3"/>
      <c r="M10" s="3"/>
      <c r="N10" s="3"/>
      <c r="O10" s="3"/>
    </row>
    <row r="11" spans="1:15" ht="18" customHeight="1">
      <c r="A11" s="2"/>
      <c r="B11" s="53" t="s">
        <v>14</v>
      </c>
      <c r="C11" s="54"/>
      <c r="D11" s="16"/>
      <c r="E11" s="11">
        <f t="shared" si="2"/>
        <v>5</v>
      </c>
      <c r="F11" s="17">
        <f t="shared" si="4"/>
        <v>43830</v>
      </c>
      <c r="G11" s="13">
        <f>+G9-I10</f>
        <v>17950000</v>
      </c>
      <c r="H11" s="31">
        <f t="shared" si="0"/>
        <v>594145</v>
      </c>
      <c r="I11" s="13">
        <f t="shared" si="3"/>
        <v>0</v>
      </c>
      <c r="J11" s="26">
        <f t="shared" si="1"/>
        <v>594145</v>
      </c>
      <c r="K11" s="3"/>
      <c r="L11" s="3"/>
      <c r="M11" s="3"/>
      <c r="N11" s="3"/>
      <c r="O11" s="3"/>
    </row>
    <row r="12" spans="1:15" ht="18" customHeight="1">
      <c r="A12" s="2"/>
      <c r="B12" s="12" t="s">
        <v>16</v>
      </c>
      <c r="C12" s="6" t="s">
        <v>17</v>
      </c>
      <c r="D12" s="16"/>
      <c r="E12" s="11">
        <f t="shared" si="2"/>
        <v>6</v>
      </c>
      <c r="F12" s="17">
        <f>+F11+366</f>
        <v>44196</v>
      </c>
      <c r="G12" s="13">
        <f>+G10-I11</f>
        <v>17950000</v>
      </c>
      <c r="H12" s="31">
        <f t="shared" si="0"/>
        <v>594145</v>
      </c>
      <c r="I12" s="13">
        <f>+(D7*0.15)/5</f>
        <v>538500</v>
      </c>
      <c r="J12" s="26">
        <f t="shared" si="1"/>
        <v>1132645</v>
      </c>
      <c r="K12" s="3"/>
      <c r="L12" s="3"/>
      <c r="M12" s="3"/>
      <c r="N12" s="3"/>
      <c r="O12" s="3"/>
    </row>
    <row r="13" spans="1:15" ht="18" customHeight="1">
      <c r="A13" s="2"/>
      <c r="B13" s="12" t="s">
        <v>19</v>
      </c>
      <c r="C13" s="6" t="s">
        <v>15</v>
      </c>
      <c r="D13" s="16"/>
      <c r="E13" s="11">
        <f t="shared" si="2"/>
        <v>7</v>
      </c>
      <c r="F13" s="17">
        <f>+F12+365</f>
        <v>44561</v>
      </c>
      <c r="G13" s="13">
        <f>+G12-I12</f>
        <v>17411500</v>
      </c>
      <c r="H13" s="31">
        <f t="shared" si="0"/>
        <v>576320.6499999999</v>
      </c>
      <c r="I13" s="13">
        <f>+I12</f>
        <v>538500</v>
      </c>
      <c r="J13" s="26">
        <f t="shared" si="1"/>
        <v>1114820.65</v>
      </c>
      <c r="K13" s="3"/>
      <c r="L13" s="3"/>
      <c r="M13" s="3"/>
      <c r="N13" s="3"/>
      <c r="O13" s="3"/>
    </row>
    <row r="14" spans="1:15" ht="18.6" customHeight="1">
      <c r="A14" s="2"/>
      <c r="B14" s="12" t="s">
        <v>20</v>
      </c>
      <c r="C14" s="55" t="s">
        <v>25</v>
      </c>
      <c r="D14" s="56"/>
      <c r="E14" s="11">
        <f t="shared" si="2"/>
        <v>8</v>
      </c>
      <c r="F14" s="17">
        <f t="shared" si="4"/>
        <v>44926</v>
      </c>
      <c r="G14" s="13">
        <f aca="true" t="shared" si="5" ref="G14:G17">+G13-I13</f>
        <v>16873000</v>
      </c>
      <c r="H14" s="31">
        <f t="shared" si="0"/>
        <v>558496.2999999999</v>
      </c>
      <c r="I14" s="13">
        <f>+I13</f>
        <v>538500</v>
      </c>
      <c r="J14" s="26">
        <f t="shared" si="1"/>
        <v>1096996.2999999998</v>
      </c>
      <c r="K14" s="3"/>
      <c r="L14" s="3" t="s">
        <v>8</v>
      </c>
      <c r="M14" s="3"/>
      <c r="N14" s="3"/>
      <c r="O14" s="3"/>
    </row>
    <row r="15" spans="1:15" ht="18" customHeight="1">
      <c r="A15" s="2"/>
      <c r="B15" s="12" t="s">
        <v>18</v>
      </c>
      <c r="C15" s="6" t="s">
        <v>22</v>
      </c>
      <c r="D15" s="16"/>
      <c r="E15" s="11">
        <f t="shared" si="2"/>
        <v>9</v>
      </c>
      <c r="F15" s="17">
        <f t="shared" si="4"/>
        <v>45291</v>
      </c>
      <c r="G15" s="13">
        <f t="shared" si="5"/>
        <v>16334500</v>
      </c>
      <c r="H15" s="31">
        <f t="shared" si="0"/>
        <v>540671.95</v>
      </c>
      <c r="I15" s="13">
        <f>+I14</f>
        <v>538500</v>
      </c>
      <c r="J15" s="26">
        <f t="shared" si="1"/>
        <v>1079171.95</v>
      </c>
      <c r="K15" s="3"/>
      <c r="L15" s="3"/>
      <c r="M15" s="3"/>
      <c r="N15" s="3"/>
      <c r="O15" s="3"/>
    </row>
    <row r="16" spans="1:15" ht="18" customHeight="1">
      <c r="A16" s="2"/>
      <c r="B16" s="12" t="s">
        <v>21</v>
      </c>
      <c r="C16" s="6" t="s">
        <v>23</v>
      </c>
      <c r="D16" s="16"/>
      <c r="E16" s="11">
        <f t="shared" si="2"/>
        <v>10</v>
      </c>
      <c r="F16" s="17">
        <f>+F15+366</f>
        <v>45657</v>
      </c>
      <c r="G16" s="13">
        <f t="shared" si="5"/>
        <v>15796000</v>
      </c>
      <c r="H16" s="31">
        <f t="shared" si="0"/>
        <v>522847.6</v>
      </c>
      <c r="I16" s="13">
        <f>+I15</f>
        <v>538500</v>
      </c>
      <c r="J16" s="26">
        <f t="shared" si="1"/>
        <v>1061347.6</v>
      </c>
      <c r="K16" s="3"/>
      <c r="L16" s="3"/>
      <c r="M16" s="3"/>
      <c r="N16" s="3"/>
      <c r="O16" s="3"/>
    </row>
    <row r="17" spans="1:15" ht="18" customHeight="1">
      <c r="A17" s="2"/>
      <c r="B17" s="12" t="s">
        <v>1</v>
      </c>
      <c r="C17" s="6"/>
      <c r="D17" s="16"/>
      <c r="E17" s="11">
        <f t="shared" si="2"/>
        <v>11</v>
      </c>
      <c r="F17" s="17">
        <f>+F16+365</f>
        <v>46022</v>
      </c>
      <c r="G17" s="13">
        <f t="shared" si="5"/>
        <v>15257500</v>
      </c>
      <c r="H17" s="31">
        <f t="shared" si="0"/>
        <v>505023.24999999994</v>
      </c>
      <c r="I17" s="13">
        <v>897500</v>
      </c>
      <c r="J17" s="26">
        <f t="shared" si="1"/>
        <v>1402523.25</v>
      </c>
      <c r="K17" s="3"/>
      <c r="L17" s="3"/>
      <c r="M17" s="3"/>
      <c r="N17" s="3"/>
      <c r="O17" s="3"/>
    </row>
    <row r="18" spans="1:15" ht="18" customHeight="1">
      <c r="A18" s="2"/>
      <c r="B18" s="12" t="s">
        <v>1</v>
      </c>
      <c r="C18" s="6"/>
      <c r="D18" s="16"/>
      <c r="E18" s="23">
        <f t="shared" si="2"/>
        <v>12</v>
      </c>
      <c r="F18" s="22">
        <f t="shared" si="4"/>
        <v>46387</v>
      </c>
      <c r="G18" s="30">
        <f aca="true" t="shared" si="6" ref="G18">+G17-I17</f>
        <v>14360000</v>
      </c>
      <c r="H18" s="32">
        <f t="shared" si="0"/>
        <v>475315.99999999994</v>
      </c>
      <c r="I18" s="30">
        <f>+D7*0.8</f>
        <v>14360000</v>
      </c>
      <c r="J18" s="27">
        <f t="shared" si="1"/>
        <v>14835316</v>
      </c>
      <c r="K18" s="3"/>
      <c r="L18" s="3"/>
      <c r="M18" s="3"/>
      <c r="N18" s="3"/>
      <c r="O18" s="3"/>
    </row>
    <row r="19" spans="1:15" ht="18" customHeight="1" thickBot="1">
      <c r="A19" s="2"/>
      <c r="B19" s="18" t="s">
        <v>1</v>
      </c>
      <c r="C19" s="5"/>
      <c r="D19" s="38"/>
      <c r="E19" s="39"/>
      <c r="F19" s="40"/>
      <c r="G19" s="41"/>
      <c r="H19" s="42">
        <f>SUM(H7:H18)</f>
        <v>6743545.75</v>
      </c>
      <c r="I19" s="41">
        <f>SUM(I7:I18)</f>
        <v>17950000</v>
      </c>
      <c r="J19" s="43">
        <f>SUM(J7:J18)</f>
        <v>24693545.75</v>
      </c>
      <c r="K19" s="3"/>
      <c r="L19" s="3"/>
      <c r="M19" s="3"/>
      <c r="N19" s="3"/>
      <c r="O19" s="3"/>
    </row>
    <row r="20" spans="1:15" ht="6" customHeight="1">
      <c r="A20" s="2"/>
      <c r="B20" s="6" t="s">
        <v>1</v>
      </c>
      <c r="C20" s="6"/>
      <c r="D20" s="17" t="s">
        <v>1</v>
      </c>
      <c r="K20" s="3"/>
      <c r="L20" s="3"/>
      <c r="M20" s="3"/>
      <c r="N20" s="3"/>
      <c r="O20" s="3"/>
    </row>
    <row r="21" spans="1:15" ht="15">
      <c r="A21" s="2"/>
      <c r="B21" s="2"/>
      <c r="C21" s="2"/>
      <c r="D21" s="2"/>
      <c r="E21" s="3"/>
      <c r="F21" s="3"/>
      <c r="G21" s="3"/>
      <c r="H21" s="3"/>
      <c r="I21" s="3"/>
      <c r="J21" s="3"/>
      <c r="K21" s="3"/>
      <c r="L21" s="3"/>
      <c r="M21" s="3"/>
      <c r="N21" s="3"/>
      <c r="O21" s="3"/>
    </row>
    <row r="22" spans="1:15" ht="14.7">
      <c r="A22" s="2"/>
      <c r="B22" s="8" t="s">
        <v>1</v>
      </c>
      <c r="C22" s="2"/>
      <c r="D22" s="2"/>
      <c r="E22" s="3"/>
      <c r="F22" s="3"/>
      <c r="G22" s="3"/>
      <c r="H22" s="3"/>
      <c r="I22" s="3"/>
      <c r="J22" s="3"/>
      <c r="K22" s="3"/>
      <c r="L22" s="3"/>
      <c r="M22" s="3"/>
      <c r="N22" s="3"/>
      <c r="O22" s="3"/>
    </row>
    <row r="23" spans="1:15" ht="14.7">
      <c r="A23" s="9" t="s">
        <v>1</v>
      </c>
      <c r="B23" s="2"/>
      <c r="C23" s="2"/>
      <c r="D23" s="2"/>
      <c r="E23" s="3"/>
      <c r="F23" s="3"/>
      <c r="G23" s="3"/>
      <c r="H23" s="3"/>
      <c r="I23" s="3"/>
      <c r="J23" s="3"/>
      <c r="K23" s="3"/>
      <c r="L23" s="3"/>
      <c r="M23" s="3"/>
      <c r="N23" s="3"/>
      <c r="O23" s="3"/>
    </row>
    <row r="24" spans="1:15" ht="15">
      <c r="A24" s="9"/>
      <c r="B24" s="2"/>
      <c r="C24" s="2"/>
      <c r="D24" s="2"/>
      <c r="E24" s="3"/>
      <c r="F24" s="3"/>
      <c r="G24" s="3"/>
      <c r="H24" s="3" t="s">
        <v>4</v>
      </c>
      <c r="I24" s="3"/>
      <c r="J24" s="3"/>
      <c r="K24" s="3"/>
      <c r="L24" s="3"/>
      <c r="M24" s="3"/>
      <c r="N24" s="3"/>
      <c r="O24" s="3"/>
    </row>
    <row r="25" spans="1:15" ht="15">
      <c r="A25" s="9"/>
      <c r="B25" s="2"/>
      <c r="C25" s="2"/>
      <c r="D25" s="2"/>
      <c r="E25" s="3"/>
      <c r="F25" s="3"/>
      <c r="G25" s="3"/>
      <c r="H25" s="3"/>
      <c r="I25" s="3"/>
      <c r="J25" s="3"/>
      <c r="K25" s="3"/>
      <c r="L25" s="3"/>
      <c r="M25" s="3"/>
      <c r="N25" s="3"/>
      <c r="O25" s="3"/>
    </row>
    <row r="26" spans="1:15" ht="15">
      <c r="A26" s="9"/>
      <c r="B26" s="2"/>
      <c r="C26" s="2"/>
      <c r="D26" s="2"/>
      <c r="E26" s="3"/>
      <c r="F26" s="3"/>
      <c r="G26" s="3"/>
      <c r="H26" s="3"/>
      <c r="I26" s="3"/>
      <c r="J26" s="3"/>
      <c r="K26" s="3"/>
      <c r="L26" s="3"/>
      <c r="M26" s="3"/>
      <c r="N26" s="3"/>
      <c r="O26" s="3"/>
    </row>
    <row r="27" spans="1:15" ht="15">
      <c r="A27" s="9"/>
      <c r="B27" s="2"/>
      <c r="C27" s="2"/>
      <c r="D27" s="2"/>
      <c r="E27" s="3"/>
      <c r="F27" s="3"/>
      <c r="G27" s="3"/>
      <c r="H27" s="3"/>
      <c r="I27" s="3"/>
      <c r="J27" s="3"/>
      <c r="K27" s="3"/>
      <c r="L27" s="3"/>
      <c r="M27" s="3"/>
      <c r="N27" s="3"/>
      <c r="O27" s="3"/>
    </row>
    <row r="28" spans="1:15" ht="15">
      <c r="A28" s="9"/>
      <c r="B28" s="2"/>
      <c r="C28" s="2"/>
      <c r="D28" s="2"/>
      <c r="E28" s="3"/>
      <c r="F28" s="3"/>
      <c r="G28" s="3"/>
      <c r="H28" s="3"/>
      <c r="I28" s="3"/>
      <c r="J28" s="3"/>
      <c r="K28" s="3"/>
      <c r="L28" s="3"/>
      <c r="M28" s="3"/>
      <c r="N28" s="3"/>
      <c r="O28" s="3"/>
    </row>
    <row r="29" spans="1:15" ht="15">
      <c r="A29" s="2"/>
      <c r="B29" s="2"/>
      <c r="C29" s="2"/>
      <c r="D29" s="2"/>
      <c r="E29" s="3"/>
      <c r="F29" s="3"/>
      <c r="G29" s="3"/>
      <c r="H29" s="3"/>
      <c r="I29" s="3"/>
      <c r="J29" s="3"/>
      <c r="K29" s="3"/>
      <c r="L29" s="3"/>
      <c r="M29" s="3"/>
      <c r="N29" s="3"/>
      <c r="O29" s="3"/>
    </row>
    <row r="30" spans="1:15" ht="15">
      <c r="A30" s="2"/>
      <c r="B30" s="2"/>
      <c r="C30" s="2"/>
      <c r="D30" s="2"/>
      <c r="E30" s="3"/>
      <c r="F30" s="3"/>
      <c r="G30" s="3"/>
      <c r="H30" s="3"/>
      <c r="I30" s="3"/>
      <c r="J30" s="3"/>
      <c r="K30" s="3"/>
      <c r="L30" s="3"/>
      <c r="M30" s="3"/>
      <c r="N30" s="3"/>
      <c r="O30" s="3"/>
    </row>
    <row r="31" spans="1:15" ht="15">
      <c r="A31" s="2"/>
      <c r="B31" s="2"/>
      <c r="C31" s="2"/>
      <c r="D31" s="2"/>
      <c r="E31" s="3"/>
      <c r="F31" s="3"/>
      <c r="G31" s="3"/>
      <c r="H31" s="3"/>
      <c r="I31" s="3"/>
      <c r="J31" s="3"/>
      <c r="K31" s="3"/>
      <c r="L31" s="3"/>
      <c r="M31" s="3"/>
      <c r="N31" s="3"/>
      <c r="O31" s="3"/>
    </row>
    <row r="32" spans="1:15" ht="15">
      <c r="A32" s="2"/>
      <c r="B32" s="2"/>
      <c r="C32" s="2"/>
      <c r="D32" s="2"/>
      <c r="E32" s="3"/>
      <c r="F32" s="3"/>
      <c r="G32" s="3"/>
      <c r="H32" s="3"/>
      <c r="I32" s="3"/>
      <c r="J32" s="3"/>
      <c r="K32" s="3"/>
      <c r="L32" s="3"/>
      <c r="M32" s="3"/>
      <c r="N32" s="3"/>
      <c r="O32" s="3"/>
    </row>
    <row r="33" spans="1:15" ht="15">
      <c r="A33" s="2"/>
      <c r="B33" s="2"/>
      <c r="C33" s="2"/>
      <c r="D33" s="2"/>
      <c r="E33" s="3"/>
      <c r="F33" s="3"/>
      <c r="G33" s="3"/>
      <c r="H33" s="3"/>
      <c r="I33" s="3"/>
      <c r="J33" s="3"/>
      <c r="K33" s="3"/>
      <c r="L33" s="3"/>
      <c r="M33" s="3"/>
      <c r="N33" s="3"/>
      <c r="O33" s="3"/>
    </row>
    <row r="34" spans="1:15" ht="15">
      <c r="A34" s="2"/>
      <c r="B34" s="2"/>
      <c r="C34" s="2"/>
      <c r="D34" s="2"/>
      <c r="E34" s="3"/>
      <c r="F34" s="3"/>
      <c r="G34" s="3"/>
      <c r="H34" s="3"/>
      <c r="I34" s="3"/>
      <c r="J34" s="3"/>
      <c r="K34" s="3"/>
      <c r="L34" s="3"/>
      <c r="M34" s="3"/>
      <c r="N34" s="3"/>
      <c r="O34" s="3"/>
    </row>
    <row r="35" spans="1:15" ht="15">
      <c r="A35" s="2"/>
      <c r="B35" s="2"/>
      <c r="C35" s="2"/>
      <c r="D35" s="2"/>
      <c r="E35" s="3"/>
      <c r="F35" s="3"/>
      <c r="G35" s="3"/>
      <c r="H35" s="3"/>
      <c r="I35" s="3"/>
      <c r="J35" s="3"/>
      <c r="K35" s="3"/>
      <c r="L35" s="3"/>
      <c r="M35" s="3"/>
      <c r="N35" s="3"/>
      <c r="O35" s="3"/>
    </row>
    <row r="36" spans="1:15" ht="15">
      <c r="A36" s="2"/>
      <c r="B36" s="2"/>
      <c r="C36" s="2"/>
      <c r="D36" s="2"/>
      <c r="E36" s="3"/>
      <c r="F36" s="3"/>
      <c r="G36" s="3"/>
      <c r="H36" s="3"/>
      <c r="I36" s="3"/>
      <c r="J36" s="3"/>
      <c r="K36" s="3"/>
      <c r="L36" s="3"/>
      <c r="M36" s="3"/>
      <c r="N36" s="3"/>
      <c r="O36" s="3"/>
    </row>
    <row r="37" spans="1:15" ht="15">
      <c r="A37" s="2"/>
      <c r="B37" s="2"/>
      <c r="C37" s="2"/>
      <c r="D37" s="2"/>
      <c r="E37" s="3"/>
      <c r="F37" s="3"/>
      <c r="G37" s="3"/>
      <c r="H37" s="3"/>
      <c r="I37" s="3"/>
      <c r="J37" s="3"/>
      <c r="K37" s="3"/>
      <c r="L37" s="3"/>
      <c r="M37" s="3"/>
      <c r="N37" s="3"/>
      <c r="O37" s="3"/>
    </row>
    <row r="38" spans="1:15" ht="15">
      <c r="A38" s="2"/>
      <c r="B38" s="2"/>
      <c r="C38" s="2"/>
      <c r="D38" s="2"/>
      <c r="E38" s="3"/>
      <c r="F38" s="3"/>
      <c r="G38" s="3"/>
      <c r="H38" s="3"/>
      <c r="I38" s="3"/>
      <c r="J38" s="3"/>
      <c r="K38" s="3"/>
      <c r="L38" s="3"/>
      <c r="M38" s="3"/>
      <c r="N38" s="3"/>
      <c r="O38" s="3"/>
    </row>
    <row r="39" spans="1:15" ht="15">
      <c r="A39" s="2"/>
      <c r="B39" s="2"/>
      <c r="C39" s="2"/>
      <c r="D39" s="2"/>
      <c r="E39" s="3"/>
      <c r="F39" s="3"/>
      <c r="G39" s="3"/>
      <c r="H39" s="3"/>
      <c r="I39" s="3"/>
      <c r="J39" s="3"/>
      <c r="K39" s="3"/>
      <c r="L39" s="3"/>
      <c r="M39" s="3"/>
      <c r="N39" s="3"/>
      <c r="O39" s="3"/>
    </row>
    <row r="40" spans="1:15" ht="15">
      <c r="A40" s="2"/>
      <c r="B40" s="2"/>
      <c r="C40" s="2"/>
      <c r="D40" s="2"/>
      <c r="E40" s="3"/>
      <c r="F40" s="3"/>
      <c r="G40" s="3"/>
      <c r="H40" s="3"/>
      <c r="I40" s="3"/>
      <c r="J40" s="3"/>
      <c r="K40" s="3"/>
      <c r="L40" s="3"/>
      <c r="M40" s="3"/>
      <c r="N40" s="3"/>
      <c r="O40" s="3"/>
    </row>
    <row r="41" spans="1:15" ht="15">
      <c r="A41" s="2"/>
      <c r="B41" s="2"/>
      <c r="C41" s="2"/>
      <c r="D41" s="2"/>
      <c r="E41" s="3"/>
      <c r="F41" s="3"/>
      <c r="G41" s="3"/>
      <c r="H41" s="3"/>
      <c r="I41" s="3"/>
      <c r="J41" s="3"/>
      <c r="K41" s="3"/>
      <c r="L41" s="3"/>
      <c r="M41" s="3"/>
      <c r="N41" s="3"/>
      <c r="O41" s="3"/>
    </row>
    <row r="42" spans="1:15" ht="15">
      <c r="A42" s="2"/>
      <c r="B42" s="2"/>
      <c r="C42" s="2"/>
      <c r="D42" s="2"/>
      <c r="E42" s="2"/>
      <c r="F42" s="2"/>
      <c r="G42" s="2"/>
      <c r="H42" s="2"/>
      <c r="I42" s="2"/>
      <c r="J42" s="2"/>
      <c r="K42" s="2"/>
      <c r="L42" s="2"/>
      <c r="M42" s="2"/>
      <c r="N42" s="2"/>
      <c r="O42" s="2"/>
    </row>
    <row r="43" spans="1:15" ht="15">
      <c r="A43" s="2"/>
      <c r="B43" s="2"/>
      <c r="C43" s="2"/>
      <c r="D43" s="2"/>
      <c r="E43" s="2"/>
      <c r="F43" s="2"/>
      <c r="G43" s="2"/>
      <c r="H43" s="2"/>
      <c r="I43" s="2"/>
      <c r="J43" s="2"/>
      <c r="K43" s="2"/>
      <c r="L43" s="2"/>
      <c r="M43" s="2"/>
      <c r="N43" s="2"/>
      <c r="O43" s="2"/>
    </row>
    <row r="44" spans="1:15" ht="15">
      <c r="A44" s="2"/>
      <c r="B44" s="2"/>
      <c r="C44" s="2"/>
      <c r="D44" s="2"/>
      <c r="E44" s="2"/>
      <c r="F44" s="2"/>
      <c r="G44" s="2"/>
      <c r="H44" s="2"/>
      <c r="I44" s="2"/>
      <c r="J44" s="2"/>
      <c r="K44" s="2"/>
      <c r="L44" s="2"/>
      <c r="M44" s="2"/>
      <c r="N44" s="2"/>
      <c r="O44" s="2"/>
    </row>
    <row r="45" spans="1:15" ht="15">
      <c r="A45" s="2"/>
      <c r="B45" s="2"/>
      <c r="C45" s="2"/>
      <c r="D45" s="2"/>
      <c r="E45" s="2"/>
      <c r="F45" s="2"/>
      <c r="G45" s="2"/>
      <c r="H45" s="2"/>
      <c r="I45" s="2"/>
      <c r="J45" s="2"/>
      <c r="K45" s="2"/>
      <c r="L45" s="2"/>
      <c r="M45" s="2"/>
      <c r="N45" s="2"/>
      <c r="O45" s="2"/>
    </row>
    <row r="46" spans="1:15" ht="15">
      <c r="A46" s="2"/>
      <c r="B46" s="2"/>
      <c r="C46" s="2"/>
      <c r="D46" s="2"/>
      <c r="E46" s="2"/>
      <c r="F46" s="2"/>
      <c r="G46" s="2"/>
      <c r="H46" s="2"/>
      <c r="I46" s="2"/>
      <c r="J46" s="2"/>
      <c r="K46" s="2"/>
      <c r="L46" s="2"/>
      <c r="M46" s="2"/>
      <c r="N46" s="2"/>
      <c r="O46" s="2"/>
    </row>
    <row r="47" spans="1:15" ht="15">
      <c r="A47" s="1"/>
      <c r="B47" s="1"/>
      <c r="C47" s="1"/>
      <c r="D47" s="1"/>
      <c r="E47" s="1"/>
      <c r="F47" s="1"/>
      <c r="G47" s="1"/>
      <c r="H47" s="1"/>
      <c r="I47" s="1"/>
      <c r="J47" s="1"/>
      <c r="K47" s="1"/>
      <c r="L47" s="1"/>
      <c r="M47" s="1"/>
      <c r="N47" s="1"/>
      <c r="O47" s="1"/>
    </row>
    <row r="48" spans="1:15" ht="15">
      <c r="A48" s="1"/>
      <c r="B48" s="1"/>
      <c r="C48" s="1"/>
      <c r="D48" s="1"/>
      <c r="E48" s="1"/>
      <c r="F48" s="1"/>
      <c r="G48" s="1"/>
      <c r="H48" s="1"/>
      <c r="I48" s="1"/>
      <c r="J48" s="1"/>
      <c r="K48" s="1"/>
      <c r="L48" s="1"/>
      <c r="M48" s="1"/>
      <c r="N48" s="1"/>
      <c r="O48" s="1"/>
    </row>
    <row r="49" spans="1:15" ht="15">
      <c r="A49" s="1"/>
      <c r="B49" s="1"/>
      <c r="C49" s="1"/>
      <c r="D49" s="1"/>
      <c r="E49" s="1"/>
      <c r="F49" s="1"/>
      <c r="G49" s="1"/>
      <c r="H49" s="1"/>
      <c r="I49" s="1"/>
      <c r="J49" s="1"/>
      <c r="K49" s="1"/>
      <c r="L49" s="1"/>
      <c r="M49" s="1"/>
      <c r="N49" s="1"/>
      <c r="O49" s="1"/>
    </row>
    <row r="50" spans="1:15" ht="15">
      <c r="A50" s="1"/>
      <c r="B50" s="1"/>
      <c r="C50" s="1"/>
      <c r="D50" s="1"/>
      <c r="E50" s="1"/>
      <c r="F50" s="1"/>
      <c r="G50" s="1"/>
      <c r="H50" s="1"/>
      <c r="I50" s="1"/>
      <c r="J50" s="1"/>
      <c r="K50" s="1"/>
      <c r="L50" s="1"/>
      <c r="M50" s="1"/>
      <c r="N50" s="1"/>
      <c r="O50" s="1"/>
    </row>
    <row r="51" spans="1:15" ht="15">
      <c r="A51" s="1"/>
      <c r="B51" s="1"/>
      <c r="C51" s="1"/>
      <c r="D51" s="1"/>
      <c r="E51" s="1"/>
      <c r="F51" s="1"/>
      <c r="G51" s="1"/>
      <c r="H51" s="1"/>
      <c r="I51" s="1"/>
      <c r="J51" s="1"/>
      <c r="K51" s="1"/>
      <c r="L51" s="1"/>
      <c r="M51" s="1"/>
      <c r="N51" s="1"/>
      <c r="O51" s="1"/>
    </row>
    <row r="52" spans="1:15" ht="15">
      <c r="A52" s="1"/>
      <c r="B52" s="1"/>
      <c r="C52" s="1"/>
      <c r="D52" s="1"/>
      <c r="E52" s="1"/>
      <c r="F52" s="1"/>
      <c r="G52" s="1"/>
      <c r="H52" s="1"/>
      <c r="I52" s="1"/>
      <c r="J52" s="1"/>
      <c r="K52" s="1"/>
      <c r="L52" s="1"/>
      <c r="M52" s="1"/>
      <c r="N52" s="1"/>
      <c r="O52" s="1"/>
    </row>
    <row r="53" spans="1:15" ht="15">
      <c r="A53" s="1"/>
      <c r="B53" s="1"/>
      <c r="C53" s="1"/>
      <c r="D53" s="1"/>
      <c r="E53" s="1"/>
      <c r="F53" s="1"/>
      <c r="G53" s="1"/>
      <c r="H53" s="1"/>
      <c r="I53" s="1"/>
      <c r="J53" s="1"/>
      <c r="K53" s="1"/>
      <c r="L53" s="1"/>
      <c r="M53" s="1"/>
      <c r="N53" s="1"/>
      <c r="O53" s="1"/>
    </row>
    <row r="54" spans="1:15" ht="15">
      <c r="A54" s="1"/>
      <c r="B54" s="1"/>
      <c r="C54" s="1"/>
      <c r="D54" s="1"/>
      <c r="E54" s="1"/>
      <c r="F54" s="1"/>
      <c r="G54" s="1"/>
      <c r="H54" s="1"/>
      <c r="I54" s="1"/>
      <c r="J54" s="1"/>
      <c r="K54" s="1"/>
      <c r="L54" s="1"/>
      <c r="M54" s="1"/>
      <c r="N54" s="1"/>
      <c r="O54" s="1"/>
    </row>
    <row r="55" spans="1:15" ht="15">
      <c r="A55" s="1"/>
      <c r="B55" s="1"/>
      <c r="C55" s="1"/>
      <c r="D55" s="1"/>
      <c r="E55" s="1"/>
      <c r="F55" s="1"/>
      <c r="G55" s="1"/>
      <c r="H55" s="1"/>
      <c r="I55" s="1"/>
      <c r="J55" s="1"/>
      <c r="K55" s="1"/>
      <c r="L55" s="1"/>
      <c r="M55" s="1"/>
      <c r="N55" s="1"/>
      <c r="O55" s="1"/>
    </row>
    <row r="56" spans="1:15" ht="15">
      <c r="A56" s="1"/>
      <c r="B56" s="1"/>
      <c r="C56" s="1"/>
      <c r="D56" s="1"/>
      <c r="E56" s="1"/>
      <c r="F56" s="1"/>
      <c r="G56" s="1"/>
      <c r="H56" s="1"/>
      <c r="I56" s="1"/>
      <c r="J56" s="1"/>
      <c r="K56" s="1"/>
      <c r="L56" s="1"/>
      <c r="M56" s="1"/>
      <c r="N56" s="1"/>
      <c r="O56" s="1"/>
    </row>
    <row r="57" spans="1:15" ht="15">
      <c r="A57" s="1"/>
      <c r="B57" s="1"/>
      <c r="C57" s="1"/>
      <c r="D57" s="1"/>
      <c r="E57" s="1"/>
      <c r="F57" s="1"/>
      <c r="G57" s="1"/>
      <c r="H57" s="1"/>
      <c r="I57" s="1"/>
      <c r="J57" s="1"/>
      <c r="K57" s="1"/>
      <c r="L57" s="1"/>
      <c r="M57" s="1"/>
      <c r="N57" s="1"/>
      <c r="O57" s="1"/>
    </row>
    <row r="58" spans="1:15" ht="15">
      <c r="A58" s="1"/>
      <c r="B58" s="1"/>
      <c r="C58" s="1"/>
      <c r="D58" s="1"/>
      <c r="E58" s="1"/>
      <c r="F58" s="1"/>
      <c r="G58" s="1"/>
      <c r="H58" s="1"/>
      <c r="I58" s="1"/>
      <c r="J58" s="1"/>
      <c r="K58" s="1"/>
      <c r="L58" s="1"/>
      <c r="M58" s="1"/>
      <c r="N58" s="1"/>
      <c r="O58" s="1"/>
    </row>
    <row r="59" spans="1:15" ht="15">
      <c r="A59" s="1"/>
      <c r="B59" s="1"/>
      <c r="C59" s="1"/>
      <c r="D59" s="1"/>
      <c r="E59" s="1"/>
      <c r="F59" s="1"/>
      <c r="G59" s="1"/>
      <c r="H59" s="1"/>
      <c r="I59" s="1"/>
      <c r="J59" s="1"/>
      <c r="K59" s="1"/>
      <c r="L59" s="1"/>
      <c r="M59" s="1"/>
      <c r="N59" s="1"/>
      <c r="O59" s="1"/>
    </row>
    <row r="60" spans="1:15" ht="15">
      <c r="A60" s="1"/>
      <c r="B60" s="1"/>
      <c r="C60" s="1"/>
      <c r="D60" s="1"/>
      <c r="E60" s="1"/>
      <c r="F60" s="1"/>
      <c r="G60" s="1"/>
      <c r="H60" s="1"/>
      <c r="I60" s="1"/>
      <c r="J60" s="1"/>
      <c r="K60" s="1"/>
      <c r="L60" s="1"/>
      <c r="M60" s="1"/>
      <c r="N60" s="1"/>
      <c r="O60" s="1"/>
    </row>
    <row r="61" spans="1:15" ht="15">
      <c r="A61" s="1"/>
      <c r="B61" s="1"/>
      <c r="C61" s="1"/>
      <c r="D61" s="1"/>
      <c r="E61" s="1"/>
      <c r="F61" s="1"/>
      <c r="G61" s="1"/>
      <c r="H61" s="1"/>
      <c r="I61" s="1"/>
      <c r="J61" s="1"/>
      <c r="K61" s="1"/>
      <c r="L61" s="1"/>
      <c r="M61" s="1"/>
      <c r="N61" s="1"/>
      <c r="O61" s="1"/>
    </row>
    <row r="62" spans="1:15" ht="15">
      <c r="A62" s="1"/>
      <c r="B62" s="1"/>
      <c r="C62" s="1"/>
      <c r="D62" s="1"/>
      <c r="E62" s="1"/>
      <c r="F62" s="1"/>
      <c r="G62" s="1"/>
      <c r="H62" s="1"/>
      <c r="I62" s="1"/>
      <c r="J62" s="1"/>
      <c r="K62" s="1"/>
      <c r="L62" s="1"/>
      <c r="M62" s="1"/>
      <c r="N62" s="1"/>
      <c r="O62" s="1"/>
    </row>
    <row r="63" spans="1:15" ht="15">
      <c r="A63" s="1"/>
      <c r="B63" s="1"/>
      <c r="C63" s="1"/>
      <c r="D63" s="1"/>
      <c r="E63" s="1"/>
      <c r="F63" s="1"/>
      <c r="G63" s="1"/>
      <c r="H63" s="1"/>
      <c r="I63" s="1"/>
      <c r="J63" s="1"/>
      <c r="K63" s="1"/>
      <c r="L63" s="1"/>
      <c r="M63" s="1"/>
      <c r="N63" s="1"/>
      <c r="O63" s="1"/>
    </row>
    <row r="64" spans="1:15" ht="15">
      <c r="A64" s="1"/>
      <c r="B64" s="1"/>
      <c r="C64" s="1"/>
      <c r="D64" s="1"/>
      <c r="E64" s="1"/>
      <c r="F64" s="1"/>
      <c r="G64" s="1"/>
      <c r="H64" s="1"/>
      <c r="I64" s="1"/>
      <c r="J64" s="1"/>
      <c r="K64" s="1"/>
      <c r="L64" s="1"/>
      <c r="M64" s="1"/>
      <c r="N64" s="1"/>
      <c r="O64" s="1"/>
    </row>
    <row r="65" spans="1:15" ht="15">
      <c r="A65" s="1"/>
      <c r="B65" s="1"/>
      <c r="C65" s="1"/>
      <c r="D65" s="1"/>
      <c r="E65" s="1"/>
      <c r="F65" s="1"/>
      <c r="G65" s="1"/>
      <c r="H65" s="1"/>
      <c r="I65" s="1"/>
      <c r="J65" s="1"/>
      <c r="K65" s="1"/>
      <c r="L65" s="1"/>
      <c r="M65" s="1"/>
      <c r="N65" s="1"/>
      <c r="O65" s="1"/>
    </row>
  </sheetData>
  <mergeCells count="3">
    <mergeCell ref="B2:J2"/>
    <mergeCell ref="B11:C11"/>
    <mergeCell ref="C14:D14"/>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C32" sqref="C32"/>
    </sheetView>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KpiStatus xmlns="http://schemas.microsoft.com/sharepoint/v3">option 1 test</KpiStatus>
    <Council xmlns="c912955d-37f6-4db7-8e41-9a526bf52842">false</Council>
    <Folder_x0020_Status xmlns="3491a62a-31e9-42ca-b2ba-83d351e2eb98">Leo</Folder_x0020_Status>
    <FMD xmlns="c912955d-37f6-4db7-8e41-9a526bf52842">true</FMD>
    <TaxKeywordTaxHTField xmlns="cfc4bdfe-72e7-4bcf-8777-527aa6965755">
      <Terms xmlns="http://schemas.microsoft.com/office/infopath/2007/PartnerControls"/>
    </TaxKeywordTaxHTField>
    <TaxCatchAll xmlns="cfc4bdfe-72e7-4bcf-8777-527aa6965755"/>
    <EO xmlns="c912955d-37f6-4db7-8e41-9a526bf52842">false</EO>
    <Adopted xmlns="c912955d-37f6-4db7-8e41-9a526bf52842">false</Adopted>
    <Status xmlns="c912955d-37f6-4db7-8e41-9a526bf52842">Legislation with Section</Status>
    <DES xmlns="c912955d-37f6-4db7-8e41-9a526bf52842">false</DES>
    <_dlc_DocId xmlns="cfc4bdfe-72e7-4bcf-8777-527aa6965755">YQKKTEHHRR7V-707-553</_dlc_DocId>
    <_dlc_DocIdUrl xmlns="cfc4bdfe-72e7-4bcf-8777-527aa6965755">
      <Url>https://kcmicrosoftonlinecom-38.sharepoint.microsoftonline.com/FMD/legislationinprogress/_layouts/15/DocIdRedir.aspx?ID=YQKKTEHHRR7V-707-553</Url>
      <Description>YQKKTEHHRR7V-707-553</Description>
    </_dlc_DocIdUrl>
    <_x006f_vq8 xmlns="c912955d-37f6-4db7-8e41-9a526bf52842" xsi:nil="true"/>
    <Archived xmlns="c912955d-37f6-4db7-8e41-9a526bf52842">false</Archived>
    <Template xmlns="c912955d-37f6-4db7-8e41-9a526bf52842">false</Templa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F8CA86411D427459DDDDA8C1F18482E" ma:contentTypeVersion="17" ma:contentTypeDescription="Create a new document." ma:contentTypeScope="" ma:versionID="424afb878b0b4f92503fc7fe85e0442b">
  <xsd:schema xmlns:xsd="http://www.w3.org/2001/XMLSchema" xmlns:xs="http://www.w3.org/2001/XMLSchema" xmlns:p="http://schemas.microsoft.com/office/2006/metadata/properties" xmlns:ns1="http://schemas.microsoft.com/sharepoint/v3" xmlns:ns2="cfc4bdfe-72e7-4bcf-8777-527aa6965755" xmlns:ns3="c912955d-37f6-4db7-8e41-9a526bf52842" xmlns:ns4="3491a62a-31e9-42ca-b2ba-83d351e2eb98" targetNamespace="http://schemas.microsoft.com/office/2006/metadata/properties" ma:root="true" ma:fieldsID="f16d252f6768b7717e69fc4ca95d92b3" ns1:_="" ns2:_="" ns3:_="" ns4:_="">
    <xsd:import namespace="http://schemas.microsoft.com/sharepoint/v3"/>
    <xsd:import namespace="cfc4bdfe-72e7-4bcf-8777-527aa6965755"/>
    <xsd:import namespace="c912955d-37f6-4db7-8e41-9a526bf52842"/>
    <xsd:import namespace="3491a62a-31e9-42ca-b2ba-83d351e2eb98"/>
    <xsd:element name="properties">
      <xsd:complexType>
        <xsd:sequence>
          <xsd:element name="documentManagement">
            <xsd:complexType>
              <xsd:all>
                <xsd:element ref="ns2:_dlc_DocId" minOccurs="0"/>
                <xsd:element ref="ns2:_dlc_DocIdUrl" minOccurs="0"/>
                <xsd:element ref="ns2:_dlc_DocIdPersistId" minOccurs="0"/>
                <xsd:element ref="ns3:Status" minOccurs="0"/>
                <xsd:element ref="ns4:Folder_x0020_Status" minOccurs="0"/>
                <xsd:element ref="ns2:TaxKeywordTaxHTField" minOccurs="0"/>
                <xsd:element ref="ns2:TaxCatchAll" minOccurs="0"/>
                <xsd:element ref="ns1:KpiStatus" minOccurs="0"/>
                <xsd:element ref="ns3:FMD" minOccurs="0"/>
                <xsd:element ref="ns3:DES" minOccurs="0"/>
                <xsd:element ref="ns3:Council" minOccurs="0"/>
                <xsd:element ref="ns3:Adopted" minOccurs="0"/>
                <xsd:element ref="ns3:EO" minOccurs="0"/>
                <xsd:element ref="ns3:_x006f_vq8" minOccurs="0"/>
                <xsd:element ref="ns3:Template" minOccurs="0"/>
                <xsd:element ref="ns3: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Status" ma:index="16" nillable="true" ma:displayName="Indicator Status" ma:default="option 1 test" ma:description="The status of the Indicator" ma:format="Dropdown" ma:internalName="Indicator_x0020_Status" ma:readOnly="false">
      <xsd:simpleType>
        <xsd:restriction base="dms:Choice">
          <xsd:enumeration value="option 1 test"/>
          <xsd:enumeration value="option 2 test"/>
          <xsd:enumeration value="etc"/>
          <xsd:enumeration value="etc"/>
        </xsd:restriction>
      </xsd:simple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 ma:index="15" nillable="true" ma:displayName="Taxonomy Catch All Column" ma:hidden="true" ma:list="{d154a830-9724-4f2e-9277-d15f5810fac1}" ma:internalName="TaxCatchAll" ma:showField="CatchAllData" ma:web="cfc4bdfe-72e7-4bcf-8777-527aa69657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12955d-37f6-4db7-8e41-9a526bf52842" elementFormDefault="qualified">
    <xsd:import namespace="http://schemas.microsoft.com/office/2006/documentManagement/types"/>
    <xsd:import namespace="http://schemas.microsoft.com/office/infopath/2007/PartnerControls"/>
    <xsd:element name="Status" ma:index="11" nillable="true" ma:displayName="Status" ma:default="Legislation with Section" ma:format="Dropdown" ma:indexed="true" ma:internalName="Status">
      <xsd:simpleType>
        <xsd:union memberTypes="dms:Text">
          <xsd:simpleType>
            <xsd:restriction base="dms:Choice">
              <xsd:enumeration value="On Hold in EO"/>
              <xsd:enumeration value="On Hold in DES"/>
              <xsd:enumeration value="At Council"/>
              <xsd:enumeration value="Legislation with Section"/>
              <xsd:enumeration value="Legislation under review by Leo Griffin"/>
              <xsd:enumeration value="Legislation under review by Judy Hairston"/>
              <xsd:enumeration value="Legislation under review by Kathy Brown"/>
              <xsd:enumeration value="Legislation on hold pending further information"/>
              <xsd:enumeration value="Legislation Transmitted to DES"/>
              <xsd:enumeration value="Legislation Transmitted to EO"/>
              <xsd:enumeration value="Legislation Transmitted to Council"/>
              <xsd:enumeration value="Legislation Approved by Council"/>
              <xsd:enumeration value="On Hold pending policy decision"/>
            </xsd:restriction>
          </xsd:simpleType>
        </xsd:union>
      </xsd:simpleType>
    </xsd:element>
    <xsd:element name="FMD" ma:index="18" nillable="true" ma:displayName="FMD" ma:default="1" ma:internalName="FMD">
      <xsd:simpleType>
        <xsd:restriction base="dms:Boolean"/>
      </xsd:simpleType>
    </xsd:element>
    <xsd:element name="DES" ma:index="19" nillable="true" ma:displayName="DES" ma:default="0" ma:internalName="DES">
      <xsd:simpleType>
        <xsd:restriction base="dms:Boolean"/>
      </xsd:simpleType>
    </xsd:element>
    <xsd:element name="Council" ma:index="20" nillable="true" ma:displayName="Council" ma:default="0" ma:internalName="Council">
      <xsd:simpleType>
        <xsd:restriction base="dms:Boolean"/>
      </xsd:simpleType>
    </xsd:element>
    <xsd:element name="Adopted" ma:index="21" nillable="true" ma:displayName="Adopted" ma:default="0" ma:internalName="Adopted">
      <xsd:simpleType>
        <xsd:restriction base="dms:Boolean"/>
      </xsd:simpleType>
    </xsd:element>
    <xsd:element name="EO" ma:index="22" nillable="true" ma:displayName="EO" ma:default="0" ma:internalName="EO">
      <xsd:simpleType>
        <xsd:restriction base="dms:Boolean"/>
      </xsd:simpleType>
    </xsd:element>
    <xsd:element name="_x006f_vq8" ma:index="23" nillable="true" ma:displayName="Number" ma:internalName="_x006f_vq8">
      <xsd:simpleType>
        <xsd:restriction base="dms:Number"/>
      </xsd:simpleType>
    </xsd:element>
    <xsd:element name="Template" ma:index="24" nillable="true" ma:displayName="Template" ma:default="0" ma:internalName="Template">
      <xsd:simpleType>
        <xsd:restriction base="dms:Boolean"/>
      </xsd:simpleType>
    </xsd:element>
    <xsd:element name="Archived" ma:index="25" nillable="true" ma:displayName="Archived" ma:default="0" ma:internalName="Archiv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91a62a-31e9-42ca-b2ba-83d351e2eb98" elementFormDefault="qualified">
    <xsd:import namespace="http://schemas.microsoft.com/office/2006/documentManagement/types"/>
    <xsd:import namespace="http://schemas.microsoft.com/office/infopath/2007/PartnerControls"/>
    <xsd:element name="Folder_x0020_Status" ma:index="12" nillable="true" ma:displayName="Folder Status" ma:default="Leo" ma:description="Legislation Status" ma:format="Dropdown" ma:internalName="Folder_x0020_Status">
      <xsd:simpleType>
        <xsd:restriction base="dms:Choice">
          <xsd:enumeration value="Leo"/>
          <xsd:enumeration value="Judy"/>
          <xsd:enumeration value="Kathy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7"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0D8123-E439-4F06-8CFF-3D4F4A16C52F}"/>
</file>

<file path=customXml/itemProps2.xml><?xml version="1.0" encoding="utf-8"?>
<ds:datastoreItem xmlns:ds="http://schemas.openxmlformats.org/officeDocument/2006/customXml" ds:itemID="{2CE95E85-2621-4458-9E49-F93CC5A88843}"/>
</file>

<file path=customXml/itemProps3.xml><?xml version="1.0" encoding="utf-8"?>
<ds:datastoreItem xmlns:ds="http://schemas.openxmlformats.org/officeDocument/2006/customXml" ds:itemID="{FB91A16B-9085-4740-B0CF-4B1C995F1C0C}"/>
</file>

<file path=customXml/itemProps4.xml><?xml version="1.0" encoding="utf-8"?>
<ds:datastoreItem xmlns:ds="http://schemas.openxmlformats.org/officeDocument/2006/customXml" ds:itemID="{FF800549-9982-4CDB-8761-B402849B286B}"/>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2014-01-22T18:21:27Z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0x0101002F8CA86411D427459DDDDA8C1F18482E</vt:lpwstr>
  </property>
  <property fmtid="{D5CDD505-2E9C-101B-9397-08002B2CF9AE}" pid="3" name="_dlc_DocIdItemGuid">
    <vt:lpwstr>7da27781-7edc-494c-b58a-e5d32605740a</vt:lpwstr>
  </property>
  <property fmtid="{D5CDD505-2E9C-101B-9397-08002B2CF9AE}" pid="4" name="TaxKeyword">
    <vt:lpwstr/>
  </property>
</Properties>
</file>