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defaultThemeVersion="124226"/>
  <bookViews>
    <workbookView xWindow="65426" yWindow="0" windowWidth="13020" windowHeight="10460" activeTab="0"/>
  </bookViews>
  <sheets>
    <sheet name="Ord 17520 Revised Fiscal Note" sheetId="1" r:id="rId1"/>
  </sheets>
  <definedNames>
    <definedName name="_xlnm.Print_Area" localSheetId="0">'Ord 17520 Revised Fiscal Note'!$A$1:$H$43</definedName>
  </definedNames>
  <calcPr calcId="125725"/>
</workbook>
</file>

<file path=xl/sharedStrings.xml><?xml version="1.0" encoding="utf-8"?>
<sst xmlns="http://schemas.openxmlformats.org/spreadsheetml/2006/main" count="48" uniqueCount="33">
  <si>
    <t>FISCAL NOTE</t>
  </si>
  <si>
    <t xml:space="preserve">Ordinance/Motion:  </t>
  </si>
  <si>
    <t xml:space="preserve">Title:   </t>
  </si>
  <si>
    <t>Medicare-Medicaid Dual Eligibles Demonstration Project</t>
  </si>
  <si>
    <t>Affected Agency and/or Agencies:   DCHS/ MHCADSD</t>
  </si>
  <si>
    <t xml:space="preserve">Note Prepared By:  </t>
  </si>
  <si>
    <t xml:space="preserve">Note Reviewed By:   </t>
  </si>
  <si>
    <t>Impact of the above legislation on the fiscal affairs of King County is estimated to be:</t>
  </si>
  <si>
    <t>The reductions below reflect a change in the service provider, not a reduction in services to clients.  The fiscal note represents the estimated revenue and expenditure reductions as a result of service responsibilities being transferred to health plan organizations, if the County participates in the three-year demonstration project for providing services to clients eligible for both Medicare and Medicaid (aka, “dual eligibles”).  The goals of this project are improving the care experiences and health outcomes of dual eligible beneficiaries, and a decrease in overall service delivery costs.</t>
  </si>
  <si>
    <t>Assumptions:</t>
  </si>
  <si>
    <t>The estimated amounts above represent the State's assumption of 50% client participation for the current Medicare and Medicaid dual-eligible population. These figures will be adjusted based on actual enrollment for this demonstration, which is a voluntary program and could be significantly less.</t>
  </si>
  <si>
    <t xml:space="preserve">The current administrative rate of 8% associated with enrolled members will not be affected. </t>
  </si>
  <si>
    <t>Revenue to:</t>
  </si>
  <si>
    <t>Fund/Agency</t>
  </si>
  <si>
    <t>Fund Code</t>
  </si>
  <si>
    <t>Revenue Source</t>
  </si>
  <si>
    <t>Current Year</t>
  </si>
  <si>
    <t>1st Year</t>
  </si>
  <si>
    <t>2nd Year</t>
  </si>
  <si>
    <t>3rd Year</t>
  </si>
  <si>
    <t>Mental Health / MHCADSD</t>
  </si>
  <si>
    <t>State</t>
  </si>
  <si>
    <t>Substance Abuse/MHCADSD</t>
  </si>
  <si>
    <t xml:space="preserve">TOTAL </t>
  </si>
  <si>
    <t>Expenditures from:</t>
  </si>
  <si>
    <t>Department</t>
  </si>
  <si>
    <t>DCHS</t>
  </si>
  <si>
    <t>TOTAL</t>
  </si>
  <si>
    <t>Expenditures by Categories</t>
  </si>
  <si>
    <t>Contracts - Community-Based Mental Health Providers</t>
  </si>
  <si>
    <t>Contracts-Community-Based Substance Abuse Providers</t>
  </si>
  <si>
    <t>Dana Ritter</t>
  </si>
  <si>
    <t>Kapena Pflum</t>
  </si>
</sst>
</file>

<file path=xl/styles.xml><?xml version="1.0" encoding="utf-8"?>
<styleSheet xmlns="http://schemas.openxmlformats.org/spreadsheetml/2006/main">
  <numFmts count="3">
    <numFmt numFmtId="43" formatCode="_(* #,##0.00_);_(* \(#,##0.00\);_(* &quot;-&quot;??_);_(@_)"/>
    <numFmt numFmtId="164" formatCode="0000"/>
    <numFmt numFmtId="165" formatCode="_(* #,##0_);_(* \(#,##0\);_(* &quot;-&quot;??_);_(@_)"/>
  </numFmts>
  <fonts count="6">
    <font>
      <sz val="10"/>
      <name val="Arial"/>
      <family val="2"/>
    </font>
    <font>
      <sz val="10.5"/>
      <name val="Univers"/>
      <family val="2"/>
    </font>
    <font>
      <b/>
      <sz val="12"/>
      <name val="Univers"/>
      <family val="2"/>
    </font>
    <font>
      <sz val="8"/>
      <name val="Univers"/>
      <family val="2"/>
    </font>
    <font>
      <b/>
      <sz val="10.5"/>
      <name val="Univers"/>
      <family val="2"/>
    </font>
    <font>
      <sz val="10"/>
      <name val="Univers"/>
      <family val="2"/>
    </font>
  </fonts>
  <fills count="2">
    <fill>
      <patternFill/>
    </fill>
    <fill>
      <patternFill patternType="gray125"/>
    </fill>
  </fills>
  <borders count="35">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thin"/>
      <bottom style="medium"/>
    </border>
    <border>
      <left style="thin"/>
      <right style="medium"/>
      <top style="thin"/>
      <bottom style="medium"/>
    </border>
    <border>
      <left/>
      <right style="medium"/>
      <top style="thin"/>
      <bottom style="thin"/>
    </border>
    <border>
      <left style="thin"/>
      <right/>
      <top style="medium"/>
      <bottom/>
    </border>
    <border>
      <left style="thin"/>
      <right/>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6">
    <xf numFmtId="0" fontId="0" fillId="0" borderId="0" xfId="0"/>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3" fontId="1" fillId="0" borderId="0" xfId="0" applyNumberFormat="1" applyFont="1"/>
    <xf numFmtId="0" fontId="4" fillId="0" borderId="0" xfId="0" applyFont="1"/>
    <xf numFmtId="0" fontId="1" fillId="0" borderId="9" xfId="0" applyFont="1" applyBorder="1"/>
    <xf numFmtId="0" fontId="1" fillId="0" borderId="10" xfId="0" applyFont="1" applyBorder="1"/>
    <xf numFmtId="0" fontId="1" fillId="0" borderId="11" xfId="0" applyFont="1" applyBorder="1" applyAlignment="1">
      <alignment horizontal="center"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xf numFmtId="0" fontId="1" fillId="0" borderId="15" xfId="0" applyFont="1" applyBorder="1"/>
    <xf numFmtId="0" fontId="1" fillId="0" borderId="16" xfId="0" applyFont="1" applyBorder="1" applyAlignment="1">
      <alignment horizontal="center"/>
    </xf>
    <xf numFmtId="3" fontId="1" fillId="0" borderId="16" xfId="0" applyNumberFormat="1" applyFont="1" applyBorder="1"/>
    <xf numFmtId="3" fontId="1" fillId="0" borderId="17" xfId="0" applyNumberFormat="1" applyFont="1" applyBorder="1"/>
    <xf numFmtId="3" fontId="1" fillId="0" borderId="18" xfId="0" applyNumberFormat="1" applyFont="1" applyBorder="1"/>
    <xf numFmtId="164" fontId="1" fillId="0" borderId="16" xfId="0" applyNumberFormat="1" applyFont="1" applyBorder="1" applyAlignment="1">
      <alignment horizontal="center"/>
    </xf>
    <xf numFmtId="164" fontId="1" fillId="0" borderId="16" xfId="0" applyNumberFormat="1" applyFont="1" applyBorder="1"/>
    <xf numFmtId="0" fontId="1" fillId="0" borderId="16" xfId="0" applyFont="1" applyBorder="1"/>
    <xf numFmtId="3" fontId="1" fillId="0" borderId="16" xfId="0" applyNumberFormat="1" applyFont="1" applyBorder="1" applyAlignment="1">
      <alignment horizontal="right"/>
    </xf>
    <xf numFmtId="3" fontId="1" fillId="0" borderId="17" xfId="0" applyNumberFormat="1" applyFont="1" applyBorder="1" applyAlignment="1">
      <alignment horizontal="right"/>
    </xf>
    <xf numFmtId="3" fontId="1" fillId="0" borderId="18" xfId="0" applyNumberFormat="1" applyFont="1" applyBorder="1" applyAlignment="1">
      <alignment horizontal="right"/>
    </xf>
    <xf numFmtId="0" fontId="1" fillId="0" borderId="19" xfId="0" applyFont="1" applyBorder="1"/>
    <xf numFmtId="0" fontId="1" fillId="0" borderId="20" xfId="0" applyFont="1" applyBorder="1"/>
    <xf numFmtId="0" fontId="1" fillId="0" borderId="21" xfId="0" applyFont="1" applyBorder="1"/>
    <xf numFmtId="3" fontId="4" fillId="0" borderId="21" xfId="0" applyNumberFormat="1" applyFont="1" applyBorder="1"/>
    <xf numFmtId="0" fontId="4" fillId="0" borderId="0" xfId="0" applyFont="1" applyBorder="1"/>
    <xf numFmtId="0" fontId="1" fillId="0" borderId="22" xfId="0" applyFont="1" applyBorder="1"/>
    <xf numFmtId="0" fontId="1" fillId="0" borderId="16" xfId="0" applyFont="1" applyBorder="1" applyAlignment="1" quotePrefix="1">
      <alignment horizontal="center"/>
    </xf>
    <xf numFmtId="3" fontId="1" fillId="0" borderId="0" xfId="0" applyNumberFormat="1" applyFont="1" applyBorder="1"/>
    <xf numFmtId="0" fontId="1" fillId="0" borderId="10" xfId="0" applyFont="1" applyBorder="1" applyAlignment="1">
      <alignment horizontal="center"/>
    </xf>
    <xf numFmtId="0" fontId="1" fillId="0" borderId="23" xfId="0" applyFont="1" applyBorder="1" applyAlignment="1">
      <alignment horizontal="center"/>
    </xf>
    <xf numFmtId="0" fontId="0" fillId="0" borderId="0" xfId="0" applyBorder="1"/>
    <xf numFmtId="0" fontId="1" fillId="0" borderId="15" xfId="0" applyFont="1" applyBorder="1" applyAlignment="1">
      <alignment horizontal="center"/>
    </xf>
    <xf numFmtId="0" fontId="1" fillId="0" borderId="22" xfId="0" applyFont="1" applyBorder="1" applyAlignment="1">
      <alignment horizontal="center"/>
    </xf>
    <xf numFmtId="3" fontId="0" fillId="0" borderId="0" xfId="0" applyNumberFormat="1" applyBorder="1"/>
    <xf numFmtId="165" fontId="1" fillId="0" borderId="16" xfId="18" applyNumberFormat="1" applyFont="1" applyBorder="1"/>
    <xf numFmtId="0" fontId="1" fillId="0" borderId="24" xfId="0" applyFont="1" applyBorder="1"/>
    <xf numFmtId="0" fontId="1" fillId="0" borderId="25" xfId="0" applyFont="1" applyBorder="1"/>
    <xf numFmtId="0" fontId="1" fillId="0" borderId="26" xfId="0" applyFont="1" applyBorder="1"/>
    <xf numFmtId="3" fontId="1" fillId="0" borderId="27" xfId="0" applyNumberFormat="1" applyFont="1" applyBorder="1"/>
    <xf numFmtId="3" fontId="1" fillId="0" borderId="28" xfId="0" applyNumberFormat="1" applyFont="1" applyBorder="1"/>
    <xf numFmtId="3" fontId="1" fillId="0" borderId="29" xfId="0" applyNumberFormat="1" applyFont="1" applyBorder="1"/>
    <xf numFmtId="0" fontId="1" fillId="0" borderId="30" xfId="0" applyFont="1" applyBorder="1"/>
    <xf numFmtId="3" fontId="0" fillId="0" borderId="0" xfId="0" applyNumberFormat="1"/>
    <xf numFmtId="0" fontId="1" fillId="0" borderId="0" xfId="0" applyFont="1" quotePrefix="1"/>
    <xf numFmtId="0" fontId="5" fillId="0" borderId="0" xfId="0" applyFont="1"/>
    <xf numFmtId="0" fontId="5" fillId="0" borderId="0" xfId="0" applyFont="1" quotePrefix="1"/>
    <xf numFmtId="3" fontId="4" fillId="0" borderId="31" xfId="0" applyNumberFormat="1" applyFont="1" applyBorder="1"/>
    <xf numFmtId="3" fontId="1" fillId="0" borderId="32" xfId="0" applyNumberFormat="1" applyFont="1" applyBorder="1"/>
    <xf numFmtId="0" fontId="1" fillId="0" borderId="33" xfId="0" applyFont="1" applyBorder="1" applyAlignment="1">
      <alignment horizontal="center"/>
    </xf>
    <xf numFmtId="3" fontId="1" fillId="0" borderId="34" xfId="0" applyNumberFormat="1" applyFont="1" applyBorder="1"/>
    <xf numFmtId="0" fontId="1" fillId="0" borderId="0" xfId="0" applyFont="1" applyBorder="1" applyAlignment="1">
      <alignment wrapText="1"/>
    </xf>
    <xf numFmtId="0" fontId="0" fillId="0" borderId="0" xfId="0"/>
    <xf numFmtId="0" fontId="1" fillId="0" borderId="0" xfId="20" applyFont="1" applyFill="1" applyAlignment="1">
      <alignment horizontal="left" vertical="center" wrapText="1"/>
      <protection/>
    </xf>
    <xf numFmtId="0" fontId="1" fillId="0" borderId="0" xfId="0" applyFont="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J44"/>
  <sheetViews>
    <sheetView showGridLines="0" tabSelected="1" workbookViewId="0" topLeftCell="A1">
      <selection activeCell="J16" sqref="J16"/>
    </sheetView>
  </sheetViews>
  <sheetFormatPr defaultColWidth="9.140625" defaultRowHeight="12.75"/>
  <cols>
    <col min="1" max="1" width="16.00390625" style="0" customWidth="1"/>
    <col min="2" max="2" width="12.28125" style="0" customWidth="1"/>
    <col min="3" max="3" width="11.421875" style="0" customWidth="1"/>
    <col min="4" max="4" width="12.28125" style="0" customWidth="1"/>
    <col min="5" max="5" width="14.8515625" style="0" customWidth="1"/>
    <col min="6" max="6" width="13.57421875" style="0" customWidth="1"/>
    <col min="7" max="7" width="13.7109375" style="0" customWidth="1"/>
    <col min="8" max="8" width="14.140625" style="0" customWidth="1"/>
  </cols>
  <sheetData>
    <row r="1" spans="1:10" ht="15.5">
      <c r="A1" s="1"/>
      <c r="B1" s="2"/>
      <c r="C1" s="2"/>
      <c r="D1" s="3" t="s">
        <v>0</v>
      </c>
      <c r="E1" s="4"/>
      <c r="F1" s="2"/>
      <c r="G1" s="2"/>
      <c r="H1" s="2"/>
      <c r="I1" s="1"/>
      <c r="J1" s="1"/>
    </row>
    <row r="2" spans="1:9" ht="14" thickBot="1">
      <c r="A2" s="5"/>
      <c r="B2" s="4"/>
      <c r="C2" s="4"/>
      <c r="D2" s="4"/>
      <c r="E2" s="4"/>
      <c r="F2" s="4"/>
      <c r="G2" s="4"/>
      <c r="H2" s="4"/>
      <c r="I2" s="6"/>
    </row>
    <row r="3" spans="1:9" ht="18" customHeight="1" thickTop="1">
      <c r="A3" s="7" t="s">
        <v>1</v>
      </c>
      <c r="B3" s="8"/>
      <c r="C3" s="9"/>
      <c r="D3" s="9"/>
      <c r="E3" s="9"/>
      <c r="F3" s="9"/>
      <c r="G3" s="9"/>
      <c r="H3" s="10"/>
      <c r="I3" s="6"/>
    </row>
    <row r="4" spans="1:9" ht="18" customHeight="1">
      <c r="A4" s="11" t="s">
        <v>2</v>
      </c>
      <c r="B4" s="12" t="s">
        <v>3</v>
      </c>
      <c r="C4" s="13"/>
      <c r="D4" s="13"/>
      <c r="E4" s="13"/>
      <c r="F4" s="13"/>
      <c r="G4" s="13"/>
      <c r="H4" s="14"/>
      <c r="I4" s="6"/>
    </row>
    <row r="5" spans="1:8" ht="18" customHeight="1">
      <c r="A5" s="15" t="s">
        <v>4</v>
      </c>
      <c r="B5" s="16"/>
      <c r="C5" s="16"/>
      <c r="D5" s="16"/>
      <c r="E5" s="16"/>
      <c r="F5" s="16"/>
      <c r="G5" s="16"/>
      <c r="H5" s="17"/>
    </row>
    <row r="6" spans="1:8" ht="18" customHeight="1">
      <c r="A6" s="15" t="s">
        <v>5</v>
      </c>
      <c r="B6" s="16"/>
      <c r="C6" s="16" t="s">
        <v>31</v>
      </c>
      <c r="D6" s="16"/>
      <c r="E6" s="16"/>
      <c r="F6" s="16"/>
      <c r="G6" s="16"/>
      <c r="H6" s="17"/>
    </row>
    <row r="7" spans="1:8" ht="18" customHeight="1" thickBot="1">
      <c r="A7" s="18" t="s">
        <v>6</v>
      </c>
      <c r="B7" s="19"/>
      <c r="C7" s="19" t="s">
        <v>32</v>
      </c>
      <c r="D7" s="19"/>
      <c r="E7" s="19"/>
      <c r="F7" s="19"/>
      <c r="G7" s="19"/>
      <c r="H7" s="20"/>
    </row>
    <row r="8" spans="1:8" ht="18" customHeight="1" thickTop="1">
      <c r="A8" s="21"/>
      <c r="C8" s="21"/>
      <c r="D8" s="16"/>
      <c r="E8" s="16"/>
      <c r="F8" s="16"/>
      <c r="G8" s="16"/>
      <c r="H8" s="16"/>
    </row>
    <row r="9" spans="1:8" ht="18" customHeight="1">
      <c r="A9" s="16" t="s">
        <v>7</v>
      </c>
      <c r="C9" s="21"/>
      <c r="D9" s="21"/>
      <c r="E9" s="21"/>
      <c r="F9" s="21"/>
      <c r="G9" s="21"/>
      <c r="H9" s="21"/>
    </row>
    <row r="10" spans="1:8" ht="73.5" customHeight="1">
      <c r="A10" s="72" t="s">
        <v>8</v>
      </c>
      <c r="B10" s="73"/>
      <c r="C10" s="73"/>
      <c r="D10" s="73"/>
      <c r="E10" s="73"/>
      <c r="F10" s="73"/>
      <c r="G10" s="73"/>
      <c r="H10" s="73"/>
    </row>
    <row r="11" spans="1:8" ht="18" customHeight="1">
      <c r="A11" s="21" t="s">
        <v>9</v>
      </c>
      <c r="B11" s="21"/>
      <c r="C11" s="21"/>
      <c r="D11" s="21"/>
      <c r="E11" s="22"/>
      <c r="F11" s="22"/>
      <c r="G11" s="22"/>
      <c r="H11" s="22"/>
    </row>
    <row r="12" spans="1:8" ht="47.25" customHeight="1">
      <c r="A12" s="74" t="s">
        <v>10</v>
      </c>
      <c r="B12" s="74"/>
      <c r="C12" s="74"/>
      <c r="D12" s="74"/>
      <c r="E12" s="74"/>
      <c r="F12" s="74"/>
      <c r="G12" s="74"/>
      <c r="H12" s="74"/>
    </row>
    <row r="13" spans="1:8" ht="13.5">
      <c r="A13" s="75" t="s">
        <v>11</v>
      </c>
      <c r="B13" s="75"/>
      <c r="C13" s="75"/>
      <c r="D13" s="75"/>
      <c r="E13" s="75"/>
      <c r="F13" s="75"/>
      <c r="G13" s="75"/>
      <c r="H13" s="75"/>
    </row>
    <row r="14" spans="1:8" ht="18" customHeight="1" thickBot="1">
      <c r="A14" s="23" t="s">
        <v>12</v>
      </c>
      <c r="B14" s="16"/>
      <c r="C14" s="21"/>
      <c r="D14" s="21"/>
      <c r="E14" s="21"/>
      <c r="F14" s="21"/>
      <c r="G14" s="21"/>
      <c r="H14" s="21"/>
    </row>
    <row r="15" spans="1:8" ht="27">
      <c r="A15" s="24" t="s">
        <v>13</v>
      </c>
      <c r="B15" s="25"/>
      <c r="C15" s="26" t="s">
        <v>14</v>
      </c>
      <c r="D15" s="26" t="s">
        <v>15</v>
      </c>
      <c r="E15" s="27" t="s">
        <v>16</v>
      </c>
      <c r="F15" s="27" t="s">
        <v>17</v>
      </c>
      <c r="G15" s="28" t="s">
        <v>18</v>
      </c>
      <c r="H15" s="29" t="s">
        <v>19</v>
      </c>
    </row>
    <row r="16" spans="1:8" ht="18" customHeight="1">
      <c r="A16" s="30" t="s">
        <v>20</v>
      </c>
      <c r="B16" s="31"/>
      <c r="C16" s="32">
        <v>1120</v>
      </c>
      <c r="D16" s="32" t="s">
        <v>21</v>
      </c>
      <c r="E16" s="33">
        <f>-1838869</f>
        <v>-1838869</v>
      </c>
      <c r="F16" s="34">
        <f>-10954750</f>
        <v>-10954750</v>
      </c>
      <c r="G16" s="33">
        <f>-11260531</f>
        <v>-11260531</v>
      </c>
      <c r="H16" s="69">
        <f>-11260531</f>
        <v>-11260531</v>
      </c>
    </row>
    <row r="17" spans="1:8" ht="18" customHeight="1">
      <c r="A17" s="30" t="s">
        <v>22</v>
      </c>
      <c r="B17" s="31"/>
      <c r="C17" s="36">
        <v>1260</v>
      </c>
      <c r="D17" s="32" t="s">
        <v>21</v>
      </c>
      <c r="E17" s="33">
        <f>-76561</f>
        <v>-76561</v>
      </c>
      <c r="F17" s="34">
        <f>-457043</f>
        <v>-457043</v>
      </c>
      <c r="G17" s="33">
        <f>-471126</f>
        <v>-471126</v>
      </c>
      <c r="H17" s="69">
        <f>-471126</f>
        <v>-471126</v>
      </c>
    </row>
    <row r="18" spans="1:8" ht="18" customHeight="1">
      <c r="A18" s="30"/>
      <c r="B18" s="31"/>
      <c r="C18" s="37"/>
      <c r="D18" s="32"/>
      <c r="E18" s="33"/>
      <c r="F18" s="33"/>
      <c r="G18" s="34"/>
      <c r="H18" s="35"/>
    </row>
    <row r="19" spans="1:8" ht="18" customHeight="1">
      <c r="A19" s="30"/>
      <c r="B19" s="31"/>
      <c r="C19" s="37"/>
      <c r="D19" s="38"/>
      <c r="E19" s="39"/>
      <c r="F19" s="39"/>
      <c r="G19" s="40"/>
      <c r="H19" s="41"/>
    </row>
    <row r="20" spans="1:8" ht="18" customHeight="1" thickBot="1">
      <c r="A20" s="42"/>
      <c r="B20" s="43" t="s">
        <v>23</v>
      </c>
      <c r="C20" s="44"/>
      <c r="D20" s="44"/>
      <c r="E20" s="45">
        <f>SUM(E16:E19)</f>
        <v>-1915430</v>
      </c>
      <c r="F20" s="45">
        <f>SUM(F16:F19)</f>
        <v>-11411793</v>
      </c>
      <c r="G20" s="45">
        <f>SUM(G16:G19)</f>
        <v>-11731657</v>
      </c>
      <c r="H20" s="68">
        <f>SUM(H16:H19)</f>
        <v>-11731657</v>
      </c>
    </row>
    <row r="21" spans="1:8" ht="18" customHeight="1">
      <c r="A21" s="21"/>
      <c r="B21" s="21"/>
      <c r="C21" s="21"/>
      <c r="D21" s="21"/>
      <c r="E21" s="22"/>
      <c r="F21" s="22"/>
      <c r="G21" s="22"/>
      <c r="H21" s="22"/>
    </row>
    <row r="22" spans="1:8" ht="18" customHeight="1" thickBot="1">
      <c r="A22" s="46" t="s">
        <v>24</v>
      </c>
      <c r="B22" s="16"/>
      <c r="C22" s="16"/>
      <c r="D22" s="21"/>
      <c r="E22" s="21"/>
      <c r="F22" s="21"/>
      <c r="G22" s="21"/>
      <c r="H22" s="21"/>
    </row>
    <row r="23" spans="1:8" ht="13.5">
      <c r="A23" s="24" t="s">
        <v>13</v>
      </c>
      <c r="B23" s="25"/>
      <c r="C23" s="26" t="s">
        <v>14</v>
      </c>
      <c r="D23" s="27" t="s">
        <v>25</v>
      </c>
      <c r="E23" s="27" t="s">
        <v>16</v>
      </c>
      <c r="F23" s="27" t="s">
        <v>17</v>
      </c>
      <c r="G23" s="70" t="s">
        <v>18</v>
      </c>
      <c r="H23" s="29" t="s">
        <v>19</v>
      </c>
    </row>
    <row r="24" spans="1:8" ht="18" customHeight="1">
      <c r="A24" s="30" t="s">
        <v>20</v>
      </c>
      <c r="B24" s="31"/>
      <c r="C24" s="32">
        <v>1120</v>
      </c>
      <c r="D24" s="32" t="s">
        <v>26</v>
      </c>
      <c r="E24" s="33">
        <f>-1838869</f>
        <v>-1838869</v>
      </c>
      <c r="F24" s="34">
        <f>-10954750</f>
        <v>-10954750</v>
      </c>
      <c r="G24" s="33">
        <f>-11260531</f>
        <v>-11260531</v>
      </c>
      <c r="H24" s="69">
        <f>-11260531</f>
        <v>-11260531</v>
      </c>
    </row>
    <row r="25" spans="1:8" ht="18" customHeight="1">
      <c r="A25" s="30" t="s">
        <v>22</v>
      </c>
      <c r="B25" s="31"/>
      <c r="C25" s="36">
        <v>1260</v>
      </c>
      <c r="D25" s="32" t="s">
        <v>26</v>
      </c>
      <c r="E25" s="33">
        <f>-76561</f>
        <v>-76561</v>
      </c>
      <c r="F25" s="34">
        <f>-457043</f>
        <v>-457043</v>
      </c>
      <c r="G25" s="33">
        <f>-471126</f>
        <v>-471126</v>
      </c>
      <c r="H25" s="69">
        <f>-471126</f>
        <v>-471126</v>
      </c>
    </row>
    <row r="26" spans="1:8" ht="18" customHeight="1">
      <c r="A26" s="30"/>
      <c r="B26" s="47"/>
      <c r="C26" s="37"/>
      <c r="D26" s="48"/>
      <c r="E26" s="39"/>
      <c r="F26" s="33"/>
      <c r="G26" s="71"/>
      <c r="H26" s="35"/>
    </row>
    <row r="27" spans="1:8" ht="18" customHeight="1">
      <c r="A27" s="30"/>
      <c r="B27" s="47"/>
      <c r="C27" s="38"/>
      <c r="D27" s="38"/>
      <c r="E27" s="33"/>
      <c r="F27" s="33"/>
      <c r="G27" s="34"/>
      <c r="H27" s="35"/>
    </row>
    <row r="28" spans="1:9" ht="18" customHeight="1" thickBot="1">
      <c r="A28" s="42"/>
      <c r="B28" s="43" t="s">
        <v>27</v>
      </c>
      <c r="C28" s="44"/>
      <c r="D28" s="44"/>
      <c r="E28" s="45">
        <f>SUM(E24:E27)</f>
        <v>-1915430</v>
      </c>
      <c r="F28" s="45">
        <f>SUM(F24:F27)</f>
        <v>-11411793</v>
      </c>
      <c r="G28" s="45">
        <f>SUM(G24:G27)</f>
        <v>-11731657</v>
      </c>
      <c r="H28" s="68">
        <f>SUM(H24:H27)</f>
        <v>-11731657</v>
      </c>
      <c r="I28" s="49"/>
    </row>
    <row r="29" spans="1:8" ht="18" customHeight="1">
      <c r="A29" s="21"/>
      <c r="B29" s="21"/>
      <c r="C29" s="21"/>
      <c r="D29" s="21"/>
      <c r="E29" s="22"/>
      <c r="F29" s="22"/>
      <c r="G29" s="22"/>
      <c r="H29" s="22"/>
    </row>
    <row r="30" spans="1:8" ht="18" customHeight="1" thickBot="1">
      <c r="A30" s="46" t="s">
        <v>28</v>
      </c>
      <c r="B30" s="16"/>
      <c r="C30" s="16"/>
      <c r="D30" s="16"/>
      <c r="E30" s="21"/>
      <c r="F30" s="21"/>
      <c r="G30" s="21"/>
      <c r="H30" s="21"/>
    </row>
    <row r="31" spans="1:10" ht="18" customHeight="1">
      <c r="A31" s="24"/>
      <c r="B31" s="25"/>
      <c r="C31" s="50"/>
      <c r="D31" s="51"/>
      <c r="E31" s="27" t="s">
        <v>16</v>
      </c>
      <c r="F31" s="27" t="s">
        <v>17</v>
      </c>
      <c r="G31" s="28" t="s">
        <v>18</v>
      </c>
      <c r="H31" s="29" t="s">
        <v>19</v>
      </c>
      <c r="I31" s="52"/>
      <c r="J31" s="52"/>
    </row>
    <row r="32" spans="1:10" ht="18" customHeight="1">
      <c r="A32" s="30" t="s">
        <v>29</v>
      </c>
      <c r="B32" s="31"/>
      <c r="C32" s="53"/>
      <c r="D32" s="54"/>
      <c r="E32" s="33">
        <f>-1838869</f>
        <v>-1838869</v>
      </c>
      <c r="F32" s="34">
        <f>-10954750</f>
        <v>-10954750</v>
      </c>
      <c r="G32" s="33">
        <f>-11260531</f>
        <v>-11260531</v>
      </c>
      <c r="H32" s="69">
        <f>-11260531</f>
        <v>-11260531</v>
      </c>
      <c r="I32" s="52"/>
      <c r="J32" s="52"/>
    </row>
    <row r="33" spans="1:10" ht="18" customHeight="1">
      <c r="A33" s="30" t="s">
        <v>30</v>
      </c>
      <c r="B33" s="31"/>
      <c r="C33" s="31"/>
      <c r="D33" s="47"/>
      <c r="E33" s="33">
        <f>-76561</f>
        <v>-76561</v>
      </c>
      <c r="F33" s="34">
        <f>-457043</f>
        <v>-457043</v>
      </c>
      <c r="G33" s="33">
        <f>-471126</f>
        <v>-471126</v>
      </c>
      <c r="H33" s="69">
        <f>-471126</f>
        <v>-471126</v>
      </c>
      <c r="I33" s="55"/>
      <c r="J33" s="55"/>
    </row>
    <row r="34" spans="1:10" ht="18" customHeight="1">
      <c r="A34" s="30"/>
      <c r="B34" s="31"/>
      <c r="C34" s="31"/>
      <c r="D34" s="47"/>
      <c r="E34" s="33"/>
      <c r="F34" s="33"/>
      <c r="G34" s="34"/>
      <c r="H34" s="35"/>
      <c r="I34" s="55"/>
      <c r="J34" s="55"/>
    </row>
    <row r="35" spans="1:8" ht="18" customHeight="1">
      <c r="A35" s="30"/>
      <c r="B35" s="31"/>
      <c r="C35" s="31"/>
      <c r="D35" s="47"/>
      <c r="E35" s="56"/>
      <c r="F35" s="33"/>
      <c r="G35" s="34"/>
      <c r="H35" s="35"/>
    </row>
    <row r="36" spans="1:8" ht="18" customHeight="1">
      <c r="A36" s="57"/>
      <c r="B36" s="58"/>
      <c r="C36" s="58"/>
      <c r="D36" s="59"/>
      <c r="E36" s="60"/>
      <c r="F36" s="60"/>
      <c r="G36" s="61"/>
      <c r="H36" s="62"/>
    </row>
    <row r="37" spans="1:10" ht="18" customHeight="1" thickBot="1">
      <c r="A37" s="42" t="s">
        <v>27</v>
      </c>
      <c r="B37" s="43"/>
      <c r="C37" s="43"/>
      <c r="D37" s="63"/>
      <c r="E37" s="45">
        <f>SUM(E32:E36)</f>
        <v>-1915430</v>
      </c>
      <c r="F37" s="45">
        <f>SUM(F32:F36)</f>
        <v>-11411793</v>
      </c>
      <c r="G37" s="45">
        <f>SUM(G32:G36)</f>
        <v>-11731657</v>
      </c>
      <c r="H37" s="68">
        <f>SUM(H32:H36)</f>
        <v>-11731657</v>
      </c>
      <c r="I37" s="64"/>
      <c r="J37" s="64"/>
    </row>
    <row r="38" spans="1:10" ht="18" customHeight="1">
      <c r="A38" s="21"/>
      <c r="B38" s="21"/>
      <c r="C38" s="21"/>
      <c r="D38" s="21"/>
      <c r="E38" s="22"/>
      <c r="F38" s="22"/>
      <c r="G38" s="22"/>
      <c r="H38" s="22"/>
      <c r="I38" s="64"/>
      <c r="J38" s="64"/>
    </row>
    <row r="39" spans="1:10" ht="13.5">
      <c r="A39" s="21"/>
      <c r="C39" s="21"/>
      <c r="D39" s="21"/>
      <c r="E39" s="22"/>
      <c r="F39" s="22"/>
      <c r="G39" s="22"/>
      <c r="H39" s="22"/>
      <c r="I39" s="64"/>
      <c r="J39" s="64"/>
    </row>
    <row r="40" spans="1:10" ht="13.5">
      <c r="A40" s="21"/>
      <c r="C40" s="21"/>
      <c r="D40" s="21"/>
      <c r="E40" s="22"/>
      <c r="F40" s="22"/>
      <c r="G40" s="22"/>
      <c r="H40" s="22"/>
      <c r="I40" s="64"/>
      <c r="J40" s="64"/>
    </row>
    <row r="41" spans="1:8" ht="13.5">
      <c r="A41" s="21"/>
      <c r="C41" s="21"/>
      <c r="D41" s="21"/>
      <c r="E41" s="21"/>
      <c r="F41" s="21"/>
      <c r="G41" s="21"/>
      <c r="H41" s="21"/>
    </row>
    <row r="42" spans="1:8" ht="13.5">
      <c r="A42" s="65"/>
      <c r="B42" s="21"/>
      <c r="C42" s="21"/>
      <c r="D42" s="21"/>
      <c r="E42" s="22"/>
      <c r="F42" s="22"/>
      <c r="G42" s="22"/>
      <c r="H42" s="22"/>
    </row>
    <row r="43" ht="12.75">
      <c r="A43" s="66"/>
    </row>
    <row r="44" ht="12.75">
      <c r="A44" s="67"/>
    </row>
  </sheetData>
  <mergeCells count="3">
    <mergeCell ref="A10:H10"/>
    <mergeCell ref="A12:H12"/>
    <mergeCell ref="A13:H13"/>
  </mergeCells>
  <printOptions/>
  <pageMargins left="0.77" right="0.75" top="1" bottom="1" header="0.5" footer="0.5"/>
  <pageSetup fitToHeight="1" fitToWidth="1" horizontalDpi="600" verticalDpi="600" orientation="portrait" scale="80"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077672738b4346a40e88a4603d310da2">
  <xsd:schema xmlns:xsd="http://www.w3.org/2001/XMLSchema" xmlns:xs="http://www.w3.org/2001/XMLSchema" xmlns:p="http://schemas.microsoft.com/office/2006/metadata/properties" xmlns:ns2="308dc21f-8940-46b7-9ee9-f86b439897b1" targetNamespace="http://schemas.microsoft.com/office/2006/metadata/properties" ma:root="true" ma:fieldsID="1992eeda7e171deb311e3fe5ddfb91db"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Props1.xml><?xml version="1.0" encoding="utf-8"?>
<ds:datastoreItem xmlns:ds="http://schemas.openxmlformats.org/officeDocument/2006/customXml" ds:itemID="{105B176A-622F-4B48-AF74-DAA264F0FC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8D36C9-FBFF-49CD-9E6F-D15B47B1A332}">
  <ds:schemaRefs>
    <ds:schemaRef ds:uri="http://schemas.microsoft.com/sharepoint/v3/contenttype/forms"/>
  </ds:schemaRefs>
</ds:datastoreItem>
</file>

<file path=customXml/itemProps3.xml><?xml version="1.0" encoding="utf-8"?>
<ds:datastoreItem xmlns:ds="http://schemas.openxmlformats.org/officeDocument/2006/customXml" ds:itemID="{DF749227-C7A4-4D84-8A54-037FFBAB7585}">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308dc21f-8940-46b7-9ee9-f86b439897b1"/>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Fiscal note</dc:title>
  <dc:subject/>
  <dc:creator>Inouye, Randy</dc:creator>
  <cp:keywords/>
  <dc:description/>
  <cp:lastModifiedBy>Shelley Harrison</cp:lastModifiedBy>
  <cp:lastPrinted>2014-01-24T22:11:56Z</cp:lastPrinted>
  <dcterms:created xsi:type="dcterms:W3CDTF">2014-01-24T00:01:47Z</dcterms:created>
  <dcterms:modified xsi:type="dcterms:W3CDTF">2014-02-03T21:51:19Z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0x010100D03C1FEDB24A304B88B22491CFC0976900BDDACB3425B3CA438DCE84BCE075FBD5</vt:lpwstr>
  </property>
</Properties>
</file>