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10" yWindow="1350" windowWidth="15195" windowHeight="8190" activeTab="0"/>
  </bookViews>
  <sheets>
    <sheet name="Financial Plan" sheetId="1" r:id="rId1"/>
  </sheets>
  <definedNames>
    <definedName name="_xlnm.Print_Area" localSheetId="0">'Financial Plan'!$A$1:$G$43</definedName>
  </definedNames>
  <calcPr fullCalcOnLoad="1"/>
</workbook>
</file>

<file path=xl/sharedStrings.xml><?xml version="1.0" encoding="utf-8"?>
<sst xmlns="http://schemas.openxmlformats.org/spreadsheetml/2006/main" count="39" uniqueCount="39">
  <si>
    <t>Non-GF Financial Plan</t>
  </si>
  <si>
    <t>Fund Name:  Substance Abuse Fund</t>
  </si>
  <si>
    <t>Fund Number: 000001260</t>
  </si>
  <si>
    <t>Prepared by:  A. Amante</t>
  </si>
  <si>
    <t>Date Prepared:  5/4/2012</t>
  </si>
  <si>
    <t>Category</t>
  </si>
  <si>
    <r>
      <t xml:space="preserve">2011 Actual </t>
    </r>
    <r>
      <rPr>
        <b/>
        <vertAlign val="superscript"/>
        <sz val="10"/>
        <rFont val="Times New Roman"/>
        <family val="1"/>
      </rPr>
      <t>1</t>
    </r>
  </si>
  <si>
    <r>
      <t>2012 Adopted</t>
    </r>
    <r>
      <rPr>
        <b/>
        <vertAlign val="superscript"/>
        <sz val="10"/>
        <rFont val="Times New Roman"/>
        <family val="1"/>
      </rPr>
      <t>2</t>
    </r>
  </si>
  <si>
    <t xml:space="preserve">2012 Revised  </t>
  </si>
  <si>
    <t>2012 Estimated</t>
  </si>
  <si>
    <t>Estimated-Adopted Change</t>
  </si>
  <si>
    <t>Explanation of Change</t>
  </si>
  <si>
    <t xml:space="preserve">Beginning Fund Balance </t>
  </si>
  <si>
    <t>Revenues</t>
  </si>
  <si>
    <t>* Federal, State and other Revenues</t>
  </si>
  <si>
    <t>Total Revenues</t>
  </si>
  <si>
    <t>Expenditures</t>
  </si>
  <si>
    <t>* Administration</t>
  </si>
  <si>
    <t>* Programs and Contracts</t>
  </si>
  <si>
    <t>Total Expenditures</t>
  </si>
  <si>
    <t>Estimated Underexpenditures</t>
  </si>
  <si>
    <t>Other Fund Transactions</t>
  </si>
  <si>
    <t>FB Adj Retain Earning</t>
  </si>
  <si>
    <t>Total Other Fund Transactions</t>
  </si>
  <si>
    <t>Ending Fund Balance</t>
  </si>
  <si>
    <t>Designations and Reserves</t>
  </si>
  <si>
    <t>Revenue Reserved</t>
  </si>
  <si>
    <t>Total Designations and Reserves</t>
  </si>
  <si>
    <t>Ending Undesignated Fund Balance</t>
  </si>
  <si>
    <t>Financial Plan Notes:</t>
  </si>
  <si>
    <t>2.  Adopted is taken from 2012 Adopted Budget Book.</t>
  </si>
  <si>
    <r>
      <t xml:space="preserve">* Supplemental Expenditure </t>
    </r>
    <r>
      <rPr>
        <vertAlign val="superscript"/>
        <sz val="10"/>
        <rFont val="Times New Roman"/>
        <family val="1"/>
      </rPr>
      <t>3</t>
    </r>
  </si>
  <si>
    <t>See Note 3</t>
  </si>
  <si>
    <t>1.  Actuals are taken from ARMS 14th Month</t>
  </si>
  <si>
    <t xml:space="preserve">    This increase in cost for the Screener will be offset by a reduction in overtime costs.     </t>
  </si>
  <si>
    <r>
      <t xml:space="preserve">Target Fund Balance </t>
    </r>
    <r>
      <rPr>
        <b/>
        <vertAlign val="superscript"/>
        <sz val="10"/>
        <rFont val="Times New Roman"/>
        <family val="1"/>
      </rPr>
      <t>4</t>
    </r>
  </si>
  <si>
    <t xml:space="preserve">3.   Supplemental Expenditure is for .20 FTE increase for a CD Screener to enhance the coverage for the Emergency Services Patrol (ESP).  </t>
  </si>
  <si>
    <t>4. Target fund balance is set at 1% of total expenditures based on Fund Balance Policy set by Motion 7516 adopted May 1, 1989.</t>
  </si>
  <si>
    <t>2nd Omnibus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</si>
</sst>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;\(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name val="MS Sans Serif"/>
      <family val="2"/>
    </font>
    <font>
      <b/>
      <vertAlign val="superscript"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37" fontId="2" fillId="0" borderId="0">
      <alignment/>
      <protection/>
    </xf>
    <xf numFmtId="165" fontId="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37" fontId="3" fillId="0" borderId="0" xfId="55" applyFont="1" applyBorder="1" applyAlignment="1">
      <alignment horizontal="centerContinuous" wrapText="1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5" fillId="0" borderId="0" xfId="55" applyFont="1" applyBorder="1" applyAlignment="1">
      <alignment horizontal="centerContinuous" wrapText="1"/>
      <protection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left"/>
    </xf>
    <xf numFmtId="37" fontId="3" fillId="0" borderId="0" xfId="55" applyFont="1" applyBorder="1" applyAlignment="1">
      <alignment horizontal="center" wrapText="1"/>
      <protection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Continuous"/>
    </xf>
    <xf numFmtId="0" fontId="4" fillId="33" borderId="0" xfId="0" applyFont="1" applyFill="1" applyBorder="1" applyAlignment="1">
      <alignment horizontal="centerContinuous"/>
    </xf>
    <xf numFmtId="0" fontId="4" fillId="33" borderId="0" xfId="0" applyFont="1" applyFill="1" applyAlignment="1">
      <alignment/>
    </xf>
    <xf numFmtId="0" fontId="0" fillId="33" borderId="0" xfId="0" applyFill="1" applyAlignment="1">
      <alignment horizontal="centerContinuous"/>
    </xf>
    <xf numFmtId="0" fontId="0" fillId="33" borderId="0" xfId="0" applyFill="1" applyAlignment="1">
      <alignment/>
    </xf>
    <xf numFmtId="37" fontId="3" fillId="0" borderId="0" xfId="55" applyFont="1" applyBorder="1" applyAlignment="1">
      <alignment horizontal="left"/>
      <protection/>
    </xf>
    <xf numFmtId="37" fontId="3" fillId="0" borderId="10" xfId="55" applyFont="1" applyBorder="1" applyAlignment="1">
      <alignment horizontal="left" wrapText="1"/>
      <protection/>
    </xf>
    <xf numFmtId="37" fontId="6" fillId="0" borderId="0" xfId="55" applyFont="1" applyBorder="1" applyAlignment="1">
      <alignment horizontal="left" wrapText="1"/>
      <protection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37" fontId="7" fillId="0" borderId="0" xfId="55" applyFont="1" applyBorder="1" applyAlignment="1">
      <alignment horizontal="centerContinuous" wrapText="1"/>
      <protection/>
    </xf>
    <xf numFmtId="0" fontId="4" fillId="0" borderId="0" xfId="0" applyFont="1" applyAlignment="1">
      <alignment/>
    </xf>
    <xf numFmtId="37" fontId="3" fillId="33" borderId="11" xfId="55" applyFont="1" applyFill="1" applyBorder="1" applyAlignment="1" applyProtection="1">
      <alignment horizontal="left" wrapText="1"/>
      <protection/>
    </xf>
    <xf numFmtId="37" fontId="3" fillId="33" borderId="11" xfId="55" applyFont="1" applyFill="1" applyBorder="1" applyAlignment="1">
      <alignment horizontal="center" wrapText="1"/>
      <protection/>
    </xf>
    <xf numFmtId="37" fontId="3" fillId="33" borderId="12" xfId="55" applyFont="1" applyFill="1" applyBorder="1" applyAlignment="1">
      <alignment horizontal="center" wrapText="1"/>
      <protection/>
    </xf>
    <xf numFmtId="37" fontId="3" fillId="33" borderId="0" xfId="55" applyFont="1" applyFill="1" applyAlignment="1">
      <alignment horizontal="center" wrapText="1"/>
      <protection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37" fontId="3" fillId="0" borderId="11" xfId="55" applyFont="1" applyFill="1" applyBorder="1" applyAlignment="1">
      <alignment horizontal="left"/>
      <protection/>
    </xf>
    <xf numFmtId="164" fontId="5" fillId="0" borderId="11" xfId="42" applyNumberFormat="1" applyFont="1" applyFill="1" applyBorder="1" applyAlignment="1">
      <alignment/>
    </xf>
    <xf numFmtId="164" fontId="5" fillId="0" borderId="13" xfId="42" applyNumberFormat="1" applyFont="1" applyFill="1" applyBorder="1" applyAlignment="1">
      <alignment/>
    </xf>
    <xf numFmtId="164" fontId="5" fillId="0" borderId="12" xfId="42" applyNumberFormat="1" applyFont="1" applyFill="1" applyBorder="1" applyAlignment="1">
      <alignment/>
    </xf>
    <xf numFmtId="164" fontId="5" fillId="0" borderId="11" xfId="42" applyNumberFormat="1" applyFont="1" applyBorder="1" applyAlignment="1">
      <alignment/>
    </xf>
    <xf numFmtId="164" fontId="5" fillId="0" borderId="14" xfId="42" applyNumberFormat="1" applyFont="1" applyFill="1" applyBorder="1" applyAlignment="1">
      <alignment/>
    </xf>
    <xf numFmtId="164" fontId="3" fillId="0" borderId="0" xfId="42" applyNumberFormat="1" applyFont="1" applyBorder="1" applyAlignment="1">
      <alignment/>
    </xf>
    <xf numFmtId="164" fontId="3" fillId="0" borderId="0" xfId="42" applyNumberFormat="1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37" fontId="3" fillId="0" borderId="14" xfId="55" applyFont="1" applyFill="1" applyBorder="1" applyAlignment="1">
      <alignment horizontal="left"/>
      <protection/>
    </xf>
    <xf numFmtId="164" fontId="5" fillId="0" borderId="15" xfId="42" applyNumberFormat="1" applyFont="1" applyFill="1" applyBorder="1" applyAlignment="1">
      <alignment/>
    </xf>
    <xf numFmtId="164" fontId="5" fillId="0" borderId="16" xfId="42" applyNumberFormat="1" applyFont="1" applyBorder="1" applyAlignment="1">
      <alignment/>
    </xf>
    <xf numFmtId="164" fontId="5" fillId="0" borderId="0" xfId="42" applyNumberFormat="1" applyFont="1" applyBorder="1" applyAlignment="1">
      <alignment/>
    </xf>
    <xf numFmtId="164" fontId="5" fillId="0" borderId="0" xfId="42" applyNumberFormat="1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37" fontId="5" fillId="0" borderId="14" xfId="55" applyFont="1" applyFill="1" applyBorder="1" applyAlignment="1">
      <alignment horizontal="left"/>
      <protection/>
    </xf>
    <xf numFmtId="164" fontId="5" fillId="0" borderId="14" xfId="42" applyNumberFormat="1" applyFont="1" applyBorder="1" applyAlignment="1">
      <alignment/>
    </xf>
    <xf numFmtId="164" fontId="5" fillId="0" borderId="17" xfId="42" applyNumberFormat="1" applyFont="1" applyBorder="1" applyAlignment="1">
      <alignment/>
    </xf>
    <xf numFmtId="3" fontId="10" fillId="0" borderId="14" xfId="56" applyNumberFormat="1" applyFont="1" applyBorder="1" applyAlignment="1">
      <alignment/>
      <protection/>
    </xf>
    <xf numFmtId="164" fontId="3" fillId="0" borderId="11" xfId="42" applyNumberFormat="1" applyFont="1" applyFill="1" applyBorder="1" applyAlignment="1">
      <alignment/>
    </xf>
    <xf numFmtId="164" fontId="3" fillId="0" borderId="13" xfId="42" applyNumberFormat="1" applyFont="1" applyFill="1" applyBorder="1" applyAlignment="1">
      <alignment/>
    </xf>
    <xf numFmtId="164" fontId="3" fillId="0" borderId="11" xfId="42" applyNumberFormat="1" applyFont="1" applyBorder="1" applyAlignment="1">
      <alignment/>
    </xf>
    <xf numFmtId="164" fontId="5" fillId="0" borderId="14" xfId="42" applyNumberFormat="1" applyFont="1" applyBorder="1" applyAlignment="1">
      <alignment wrapText="1"/>
    </xf>
    <xf numFmtId="37" fontId="3" fillId="0" borderId="18" xfId="55" applyFont="1" applyFill="1" applyBorder="1" applyAlignment="1">
      <alignment horizontal="left"/>
      <protection/>
    </xf>
    <xf numFmtId="164" fontId="3" fillId="0" borderId="18" xfId="42" applyNumberFormat="1" applyFont="1" applyFill="1" applyBorder="1" applyAlignment="1">
      <alignment/>
    </xf>
    <xf numFmtId="164" fontId="3" fillId="0" borderId="19" xfId="42" applyNumberFormat="1" applyFont="1" applyBorder="1" applyAlignment="1">
      <alignment/>
    </xf>
    <xf numFmtId="164" fontId="5" fillId="0" borderId="18" xfId="42" applyNumberFormat="1" applyFont="1" applyBorder="1" applyAlignment="1">
      <alignment/>
    </xf>
    <xf numFmtId="164" fontId="5" fillId="34" borderId="11" xfId="42" applyNumberFormat="1" applyFont="1" applyFill="1" applyBorder="1" applyAlignment="1" quotePrefix="1">
      <alignment/>
    </xf>
    <xf numFmtId="164" fontId="5" fillId="34" borderId="11" xfId="42" applyNumberFormat="1" applyFont="1" applyFill="1" applyBorder="1" applyAlignment="1">
      <alignment/>
    </xf>
    <xf numFmtId="164" fontId="5" fillId="0" borderId="12" xfId="42" applyNumberFormat="1" applyFont="1" applyBorder="1" applyAlignment="1">
      <alignment/>
    </xf>
    <xf numFmtId="164" fontId="5" fillId="0" borderId="14" xfId="42" applyNumberFormat="1" applyFont="1" applyFill="1" applyBorder="1" applyAlignment="1" quotePrefix="1">
      <alignment/>
    </xf>
    <xf numFmtId="164" fontId="5" fillId="0" borderId="15" xfId="42" applyNumberFormat="1" applyFont="1" applyBorder="1" applyAlignment="1">
      <alignment/>
    </xf>
    <xf numFmtId="43" fontId="5" fillId="0" borderId="14" xfId="42" applyFont="1" applyFill="1" applyBorder="1" applyAlignment="1">
      <alignment/>
    </xf>
    <xf numFmtId="43" fontId="5" fillId="0" borderId="11" xfId="42" applyFont="1" applyFill="1" applyBorder="1" applyAlignment="1" quotePrefix="1">
      <alignment/>
    </xf>
    <xf numFmtId="164" fontId="5" fillId="0" borderId="13" xfId="42" applyNumberFormat="1" applyFont="1" applyFill="1" applyBorder="1" applyAlignment="1" quotePrefix="1">
      <alignment/>
    </xf>
    <xf numFmtId="164" fontId="5" fillId="0" borderId="11" xfId="42" applyNumberFormat="1" applyFont="1" applyFill="1" applyBorder="1" applyAlignment="1" quotePrefix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164" fontId="5" fillId="0" borderId="20" xfId="42" applyNumberFormat="1" applyFont="1" applyFill="1" applyBorder="1" applyAlignment="1">
      <alignment/>
    </xf>
    <xf numFmtId="164" fontId="5" fillId="0" borderId="14" xfId="42" applyNumberFormat="1" applyFont="1" applyFill="1" applyBorder="1" applyAlignment="1">
      <alignment/>
    </xf>
    <xf numFmtId="164" fontId="5" fillId="0" borderId="0" xfId="42" applyNumberFormat="1" applyFont="1" applyFill="1" applyBorder="1" applyAlignment="1">
      <alignment/>
    </xf>
    <xf numFmtId="164" fontId="5" fillId="0" borderId="14" xfId="42" applyNumberFormat="1" applyFont="1" applyBorder="1" applyAlignment="1">
      <alignment/>
    </xf>
    <xf numFmtId="164" fontId="3" fillId="0" borderId="14" xfId="42" applyNumberFormat="1" applyFont="1" applyFill="1" applyBorder="1" applyAlignment="1">
      <alignment/>
    </xf>
    <xf numFmtId="164" fontId="3" fillId="0" borderId="15" xfId="42" applyNumberFormat="1" applyFont="1" applyFill="1" applyBorder="1" applyAlignment="1">
      <alignment/>
    </xf>
    <xf numFmtId="164" fontId="3" fillId="0" borderId="0" xfId="42" applyNumberFormat="1" applyFont="1" applyFill="1" applyBorder="1" applyAlignment="1">
      <alignment/>
    </xf>
    <xf numFmtId="164" fontId="3" fillId="0" borderId="14" xfId="42" applyNumberFormat="1" applyFont="1" applyFill="1" applyBorder="1" applyAlignment="1">
      <alignment/>
    </xf>
    <xf numFmtId="164" fontId="3" fillId="0" borderId="0" xfId="42" applyNumberFormat="1" applyFont="1" applyFill="1" applyBorder="1" applyAlignment="1">
      <alignment/>
    </xf>
    <xf numFmtId="164" fontId="5" fillId="0" borderId="18" xfId="42" applyNumberFormat="1" applyFont="1" applyBorder="1" applyAlignment="1">
      <alignment horizontal="right"/>
    </xf>
    <xf numFmtId="164" fontId="5" fillId="0" borderId="0" xfId="42" applyNumberFormat="1" applyFont="1" applyAlignment="1">
      <alignment horizontal="right"/>
    </xf>
    <xf numFmtId="37" fontId="3" fillId="0" borderId="0" xfId="55" applyFont="1" applyAlignment="1">
      <alignment horizontal="left"/>
      <protection/>
    </xf>
    <xf numFmtId="37" fontId="5" fillId="0" borderId="0" xfId="55" applyFont="1" applyBorder="1">
      <alignment/>
      <protection/>
    </xf>
    <xf numFmtId="37" fontId="3" fillId="0" borderId="0" xfId="55" applyFont="1" applyBorder="1">
      <alignment/>
      <protection/>
    </xf>
    <xf numFmtId="37" fontId="3" fillId="0" borderId="0" xfId="55" applyFont="1" applyBorder="1" applyAlignment="1" quotePrefix="1">
      <alignment horizontal="left"/>
      <protection/>
    </xf>
    <xf numFmtId="0" fontId="3" fillId="0" borderId="0" xfId="0" applyFont="1" applyBorder="1" applyAlignment="1" quotePrefix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37" fontId="5" fillId="0" borderId="0" xfId="55" applyFont="1" applyBorder="1" applyAlignment="1">
      <alignment horizontal="left"/>
      <protection/>
    </xf>
    <xf numFmtId="3" fontId="5" fillId="0" borderId="17" xfId="56" applyNumberFormat="1" applyFont="1" applyFill="1" applyBorder="1" applyAlignment="1" applyProtection="1">
      <alignment/>
      <protection locked="0"/>
    </xf>
    <xf numFmtId="37" fontId="3" fillId="0" borderId="11" xfId="55" applyFont="1" applyFill="1" applyBorder="1" applyAlignment="1" quotePrefix="1">
      <alignment horizontal="left"/>
      <protection/>
    </xf>
    <xf numFmtId="37" fontId="5" fillId="0" borderId="0" xfId="55" applyFont="1" applyBorder="1" applyAlignment="1">
      <alignment horizontal="center" wrapText="1"/>
      <protection/>
    </xf>
    <xf numFmtId="0" fontId="5" fillId="0" borderId="0" xfId="0" applyFont="1" applyFill="1" applyAlignment="1">
      <alignment horizontal="left" vertical="top"/>
    </xf>
    <xf numFmtId="37" fontId="3" fillId="0" borderId="11" xfId="55" applyFont="1" applyFill="1" applyBorder="1" applyAlignment="1">
      <alignment horizontal="center" wrapText="1"/>
      <protection/>
    </xf>
    <xf numFmtId="164" fontId="5" fillId="0" borderId="15" xfId="42" applyNumberFormat="1" applyFont="1" applyFill="1" applyBorder="1" applyAlignment="1">
      <alignment horizontal="center"/>
    </xf>
    <xf numFmtId="37" fontId="3" fillId="0" borderId="0" xfId="55" applyFont="1" applyBorder="1" applyAlignment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IRPLAN.XLS" xfId="55"/>
    <cellStyle name="Normal_Table 0 P&amp;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6"/>
  <sheetViews>
    <sheetView tabSelected="1" zoomScalePageLayoutView="0" workbookViewId="0" topLeftCell="A20">
      <selection activeCell="G5" sqref="G5"/>
    </sheetView>
  </sheetViews>
  <sheetFormatPr defaultColWidth="9.140625" defaultRowHeight="15"/>
  <cols>
    <col min="1" max="1" width="28.140625" style="91" customWidth="1"/>
    <col min="2" max="2" width="12.7109375" style="92" bestFit="1" customWidth="1"/>
    <col min="3" max="3" width="12.28125" style="93" bestFit="1" customWidth="1"/>
    <col min="4" max="4" width="11.8515625" style="92" bestFit="1" customWidth="1"/>
    <col min="5" max="5" width="13.140625" style="92" bestFit="1" customWidth="1"/>
    <col min="6" max="6" width="15.421875" style="92" bestFit="1" customWidth="1"/>
    <col min="7" max="7" width="32.28125" style="8" customWidth="1"/>
    <col min="8" max="8" width="8.8515625" style="8" customWidth="1"/>
  </cols>
  <sheetData>
    <row r="1" spans="1:20" ht="15">
      <c r="A1" s="1"/>
      <c r="B1" s="1"/>
      <c r="C1" s="1"/>
      <c r="D1" s="1"/>
      <c r="E1" s="1"/>
      <c r="F1" s="1"/>
      <c r="G1" s="1"/>
      <c r="H1" s="2"/>
      <c r="I1" s="3"/>
      <c r="J1" s="3"/>
      <c r="K1" s="3"/>
      <c r="L1" s="4"/>
      <c r="M1" s="5"/>
      <c r="N1" s="5"/>
      <c r="O1" s="5"/>
      <c r="P1" s="5"/>
      <c r="Q1" s="5"/>
      <c r="R1" s="5"/>
      <c r="S1" s="5"/>
      <c r="T1" s="5"/>
    </row>
    <row r="2" spans="1:11" s="8" customFormat="1" ht="15">
      <c r="A2" s="101" t="s">
        <v>0</v>
      </c>
      <c r="B2" s="101"/>
      <c r="C2" s="101"/>
      <c r="D2" s="101"/>
      <c r="E2" s="101"/>
      <c r="F2" s="101"/>
      <c r="G2" s="101"/>
      <c r="H2" s="6"/>
      <c r="I2" s="7"/>
      <c r="J2" s="7"/>
      <c r="K2" s="7"/>
    </row>
    <row r="3" spans="1:11" s="8" customFormat="1" ht="15.75">
      <c r="A3" s="9" t="s">
        <v>1</v>
      </c>
      <c r="B3" s="10"/>
      <c r="C3" s="10"/>
      <c r="D3" s="10"/>
      <c r="E3" s="10"/>
      <c r="F3" s="10"/>
      <c r="G3" s="10"/>
      <c r="H3" s="6"/>
      <c r="I3" s="7"/>
      <c r="J3" s="7"/>
      <c r="K3" s="7"/>
    </row>
    <row r="4" spans="1:20" s="16" customFormat="1" ht="15">
      <c r="A4" s="11" t="s">
        <v>2</v>
      </c>
      <c r="B4" s="12"/>
      <c r="C4" s="12"/>
      <c r="D4" s="12"/>
      <c r="E4" s="12"/>
      <c r="F4" s="12"/>
      <c r="G4" s="97" t="s">
        <v>38</v>
      </c>
      <c r="H4" s="13"/>
      <c r="I4" s="14"/>
      <c r="J4" s="14"/>
      <c r="K4" s="14"/>
      <c r="L4" s="15"/>
      <c r="M4" s="15"/>
      <c r="N4" s="15"/>
      <c r="O4" s="15"/>
      <c r="P4" s="15"/>
      <c r="Q4" s="15"/>
      <c r="R4" s="15"/>
      <c r="S4" s="15"/>
      <c r="T4" s="15"/>
    </row>
    <row r="5" spans="1:20" s="16" customFormat="1" ht="15">
      <c r="A5" s="11" t="s">
        <v>3</v>
      </c>
      <c r="B5" s="12"/>
      <c r="C5" s="12"/>
      <c r="D5" s="12"/>
      <c r="E5" s="12"/>
      <c r="F5" s="17"/>
      <c r="G5" s="97" t="s">
        <v>4</v>
      </c>
      <c r="H5" s="13"/>
      <c r="I5" s="14"/>
      <c r="J5" s="14"/>
      <c r="K5" s="14"/>
      <c r="L5" s="15"/>
      <c r="M5" s="15"/>
      <c r="N5" s="15"/>
      <c r="O5" s="15"/>
      <c r="P5" s="15"/>
      <c r="Q5" s="15"/>
      <c r="R5" s="15"/>
      <c r="S5" s="15"/>
      <c r="T5" s="15"/>
    </row>
    <row r="6" spans="1:11" ht="15">
      <c r="A6" s="18"/>
      <c r="B6" s="19"/>
      <c r="C6" s="20"/>
      <c r="D6" s="21"/>
      <c r="E6" s="6"/>
      <c r="F6" s="6"/>
      <c r="G6" s="22"/>
      <c r="H6" s="23"/>
      <c r="I6" s="24"/>
      <c r="J6" s="24"/>
      <c r="K6" s="24"/>
    </row>
    <row r="7" spans="1:11" s="30" customFormat="1" ht="26.25">
      <c r="A7" s="25" t="s">
        <v>5</v>
      </c>
      <c r="B7" s="26" t="s">
        <v>6</v>
      </c>
      <c r="C7" s="99" t="s">
        <v>7</v>
      </c>
      <c r="D7" s="26" t="s">
        <v>8</v>
      </c>
      <c r="E7" s="26" t="s">
        <v>9</v>
      </c>
      <c r="F7" s="27" t="s">
        <v>10</v>
      </c>
      <c r="G7" s="26" t="s">
        <v>11</v>
      </c>
      <c r="H7" s="28"/>
      <c r="I7" s="29"/>
      <c r="J7" s="29"/>
      <c r="K7" s="29"/>
    </row>
    <row r="8" spans="1:11" s="40" customFormat="1" ht="15.75">
      <c r="A8" s="31" t="s">
        <v>12</v>
      </c>
      <c r="B8" s="32">
        <f>3625370.08+3901636.44-3885636.28</f>
        <v>3641370.2399999998</v>
      </c>
      <c r="C8" s="33">
        <v>3535908</v>
      </c>
      <c r="D8" s="33">
        <f>B29</f>
        <v>3901636.4399999976</v>
      </c>
      <c r="E8" s="34">
        <f>B29</f>
        <v>3901636.4399999976</v>
      </c>
      <c r="F8" s="35">
        <f>+E8-C8</f>
        <v>365728.4399999976</v>
      </c>
      <c r="G8" s="36"/>
      <c r="H8" s="37"/>
      <c r="I8" s="38"/>
      <c r="J8" s="39"/>
      <c r="K8" s="39"/>
    </row>
    <row r="9" spans="1:11" s="47" customFormat="1" ht="15.75">
      <c r="A9" s="41" t="s">
        <v>13</v>
      </c>
      <c r="B9" s="36"/>
      <c r="C9" s="42"/>
      <c r="D9" s="42"/>
      <c r="E9" s="43"/>
      <c r="F9" s="44"/>
      <c r="G9" s="43"/>
      <c r="H9" s="44"/>
      <c r="I9" s="45"/>
      <c r="J9" s="46"/>
      <c r="K9" s="46"/>
    </row>
    <row r="10" spans="1:11" s="47" customFormat="1" ht="15.75">
      <c r="A10" s="48"/>
      <c r="B10" s="36"/>
      <c r="C10" s="42"/>
      <c r="D10" s="42"/>
      <c r="E10" s="36"/>
      <c r="F10" s="44"/>
      <c r="G10" s="49"/>
      <c r="H10" s="44"/>
      <c r="I10" s="45"/>
      <c r="J10" s="46"/>
      <c r="K10" s="46"/>
    </row>
    <row r="11" spans="1:11" s="47" customFormat="1" ht="15.75">
      <c r="A11" s="48" t="s">
        <v>14</v>
      </c>
      <c r="B11" s="36">
        <v>19020202.12</v>
      </c>
      <c r="C11" s="42">
        <v>28335856</v>
      </c>
      <c r="D11" s="42">
        <f>+C11</f>
        <v>28335856</v>
      </c>
      <c r="E11" s="42">
        <v>23223537.44666667</v>
      </c>
      <c r="F11" s="50">
        <f>+E11-C11</f>
        <v>-5112318.553333331</v>
      </c>
      <c r="G11" s="49"/>
      <c r="H11" s="44"/>
      <c r="I11" s="45"/>
      <c r="J11" s="46"/>
      <c r="K11" s="46"/>
    </row>
    <row r="12" spans="1:11" s="47" customFormat="1" ht="15.75">
      <c r="A12" s="48"/>
      <c r="B12" s="36"/>
      <c r="C12" s="42"/>
      <c r="D12" s="42"/>
      <c r="E12" s="36"/>
      <c r="F12" s="44"/>
      <c r="G12" s="51"/>
      <c r="H12" s="44"/>
      <c r="I12" s="45"/>
      <c r="J12" s="46"/>
      <c r="K12" s="46"/>
    </row>
    <row r="13" spans="1:11" s="47" customFormat="1" ht="15.75">
      <c r="A13" s="48"/>
      <c r="B13" s="36"/>
      <c r="C13" s="42"/>
      <c r="D13" s="42"/>
      <c r="E13" s="36"/>
      <c r="F13" s="44"/>
      <c r="G13" s="49"/>
      <c r="H13" s="44"/>
      <c r="I13" s="45"/>
      <c r="J13" s="46"/>
      <c r="K13" s="46"/>
    </row>
    <row r="14" spans="1:11" s="47" customFormat="1" ht="15.75">
      <c r="A14" s="48"/>
      <c r="B14" s="36"/>
      <c r="C14" s="42"/>
      <c r="D14" s="42"/>
      <c r="E14" s="36"/>
      <c r="F14" s="44"/>
      <c r="G14" s="49"/>
      <c r="H14" s="44"/>
      <c r="I14" s="45"/>
      <c r="J14" s="46"/>
      <c r="K14" s="46"/>
    </row>
    <row r="15" spans="1:11" s="47" customFormat="1" ht="15.75">
      <c r="A15" s="48"/>
      <c r="B15" s="36"/>
      <c r="C15" s="42"/>
      <c r="D15" s="42"/>
      <c r="E15" s="36"/>
      <c r="F15" s="44"/>
      <c r="G15" s="49"/>
      <c r="H15" s="44"/>
      <c r="I15" s="45"/>
      <c r="J15" s="46"/>
      <c r="K15" s="46"/>
    </row>
    <row r="16" spans="1:11" s="47" customFormat="1" ht="15.75">
      <c r="A16" s="48"/>
      <c r="B16" s="36"/>
      <c r="C16" s="42"/>
      <c r="D16" s="42"/>
      <c r="E16" s="36"/>
      <c r="F16" s="44"/>
      <c r="G16" s="49"/>
      <c r="H16" s="44"/>
      <c r="I16" s="45"/>
      <c r="J16" s="46"/>
      <c r="K16" s="46"/>
    </row>
    <row r="17" spans="1:11" s="40" customFormat="1" ht="15.75">
      <c r="A17" s="31" t="s">
        <v>15</v>
      </c>
      <c r="B17" s="52">
        <f>SUM(B9:B16)</f>
        <v>19020202.12</v>
      </c>
      <c r="C17" s="52">
        <f>SUM(C10:C16)</f>
        <v>28335856</v>
      </c>
      <c r="D17" s="52">
        <f>SUM(D10:D16)</f>
        <v>28335856</v>
      </c>
      <c r="E17" s="52">
        <f>SUM(E10:E16)</f>
        <v>23223537.44666667</v>
      </c>
      <c r="F17" s="53">
        <f>SUM(F10:F16)</f>
        <v>-5112318.553333331</v>
      </c>
      <c r="G17" s="54"/>
      <c r="H17" s="37"/>
      <c r="I17" s="38"/>
      <c r="J17" s="39"/>
      <c r="K17" s="39"/>
    </row>
    <row r="18" spans="1:11" s="47" customFormat="1" ht="15.75">
      <c r="A18" s="41" t="s">
        <v>16</v>
      </c>
      <c r="B18" s="36"/>
      <c r="C18" s="42"/>
      <c r="D18" s="42"/>
      <c r="E18" s="49"/>
      <c r="F18" s="44"/>
      <c r="G18" s="43"/>
      <c r="H18" s="44"/>
      <c r="I18" s="45"/>
      <c r="J18" s="46"/>
      <c r="K18" s="46"/>
    </row>
    <row r="19" spans="1:11" s="47" customFormat="1" ht="15.75">
      <c r="A19" s="48" t="s">
        <v>17</v>
      </c>
      <c r="B19" s="36">
        <v>-1859829.53</v>
      </c>
      <c r="C19" s="42">
        <v>-2567570</v>
      </c>
      <c r="D19" s="42">
        <f>+C19</f>
        <v>-2567570</v>
      </c>
      <c r="E19" s="42">
        <v>-2017655.1</v>
      </c>
      <c r="F19" s="50">
        <f>+E19-C19</f>
        <v>549914.8999999999</v>
      </c>
      <c r="G19" s="49"/>
      <c r="H19" s="44"/>
      <c r="I19" s="45"/>
      <c r="J19" s="46"/>
      <c r="K19" s="46"/>
    </row>
    <row r="20" spans="1:11" s="47" customFormat="1" ht="15.75">
      <c r="A20" s="48" t="s">
        <v>18</v>
      </c>
      <c r="B20" s="36">
        <f>-18759935.92-B19</f>
        <v>-16900106.39</v>
      </c>
      <c r="C20" s="42">
        <f>-28226707-C19</f>
        <v>-25659137</v>
      </c>
      <c r="D20" s="42">
        <f>+C20</f>
        <v>-25659137</v>
      </c>
      <c r="E20" s="42">
        <f>-23443482.95-10910-E19</f>
        <v>-21436737.849999998</v>
      </c>
      <c r="F20" s="50">
        <f>+E20-C20</f>
        <v>4222399.150000002</v>
      </c>
      <c r="G20" s="49"/>
      <c r="H20" s="44"/>
      <c r="I20" s="45"/>
      <c r="J20" s="46"/>
      <c r="K20" s="46"/>
    </row>
    <row r="21" spans="1:11" s="47" customFormat="1" ht="16.5">
      <c r="A21" s="48" t="s">
        <v>31</v>
      </c>
      <c r="B21" s="36"/>
      <c r="C21" s="42"/>
      <c r="D21" s="42">
        <v>0</v>
      </c>
      <c r="E21" s="36"/>
      <c r="F21" s="50"/>
      <c r="G21" s="55" t="s">
        <v>32</v>
      </c>
      <c r="H21" s="44"/>
      <c r="I21" s="45"/>
      <c r="J21" s="46"/>
      <c r="K21" s="46"/>
    </row>
    <row r="22" spans="1:11" s="47" customFormat="1" ht="15.75">
      <c r="A22" s="48"/>
      <c r="B22" s="36"/>
      <c r="C22" s="100"/>
      <c r="D22" s="42"/>
      <c r="E22" s="36"/>
      <c r="F22" s="44"/>
      <c r="G22" s="49"/>
      <c r="H22" s="44"/>
      <c r="I22" s="45"/>
      <c r="J22" s="46"/>
      <c r="K22" s="46"/>
    </row>
    <row r="23" spans="1:11" s="40" customFormat="1" ht="15.75">
      <c r="A23" s="56" t="s">
        <v>19</v>
      </c>
      <c r="B23" s="57">
        <f>SUM(B19:B22)</f>
        <v>-18759935.92</v>
      </c>
      <c r="C23" s="57">
        <f>SUM(C19:C22)</f>
        <v>-28226707</v>
      </c>
      <c r="D23" s="57">
        <f>SUM(D19:D22)</f>
        <v>-28226707</v>
      </c>
      <c r="E23" s="57">
        <f>SUM(E19:E22)</f>
        <v>-23454392.95</v>
      </c>
      <c r="F23" s="58">
        <f>+E23-C23</f>
        <v>4772314.050000001</v>
      </c>
      <c r="G23" s="59"/>
      <c r="H23" s="37"/>
      <c r="I23" s="38"/>
      <c r="J23" s="39"/>
      <c r="K23" s="39"/>
    </row>
    <row r="24" spans="1:11" s="47" customFormat="1" ht="15.75">
      <c r="A24" s="31" t="s">
        <v>20</v>
      </c>
      <c r="B24" s="60"/>
      <c r="C24" s="33"/>
      <c r="D24" s="33"/>
      <c r="E24" s="61"/>
      <c r="F24" s="62"/>
      <c r="G24" s="35"/>
      <c r="H24" s="44"/>
      <c r="I24" s="45"/>
      <c r="J24" s="46"/>
      <c r="K24" s="46"/>
    </row>
    <row r="25" spans="1:11" s="47" customFormat="1" ht="15.75">
      <c r="A25" s="41" t="s">
        <v>21</v>
      </c>
      <c r="B25" s="63"/>
      <c r="C25" s="36"/>
      <c r="D25" s="36"/>
      <c r="E25" s="36"/>
      <c r="F25" s="64"/>
      <c r="G25" s="64"/>
      <c r="H25" s="44"/>
      <c r="I25" s="45"/>
      <c r="J25" s="46"/>
      <c r="K25" s="46"/>
    </row>
    <row r="26" spans="1:11" s="47" customFormat="1" ht="15.75">
      <c r="A26" s="48" t="s">
        <v>22</v>
      </c>
      <c r="B26" s="63"/>
      <c r="C26" s="36"/>
      <c r="D26" s="65"/>
      <c r="E26" s="36"/>
      <c r="F26" s="64">
        <f>E26-C26</f>
        <v>0</v>
      </c>
      <c r="G26" s="64"/>
      <c r="H26" s="44"/>
      <c r="I26" s="45"/>
      <c r="J26" s="46"/>
      <c r="K26" s="46"/>
    </row>
    <row r="27" spans="1:11" s="47" customFormat="1" ht="15.75">
      <c r="A27" s="48"/>
      <c r="B27" s="63"/>
      <c r="C27" s="36"/>
      <c r="D27" s="36"/>
      <c r="E27" s="36"/>
      <c r="F27" s="64">
        <f>E27-C27</f>
        <v>0</v>
      </c>
      <c r="G27" s="64"/>
      <c r="H27" s="44"/>
      <c r="I27" s="45"/>
      <c r="J27" s="46"/>
      <c r="K27" s="46"/>
    </row>
    <row r="28" spans="1:11" s="47" customFormat="1" ht="15.75">
      <c r="A28" s="41" t="s">
        <v>23</v>
      </c>
      <c r="B28" s="63">
        <f>SUM(B26:B27)</f>
        <v>0</v>
      </c>
      <c r="C28" s="63">
        <f>SUM(C26:C27)</f>
        <v>0</v>
      </c>
      <c r="D28" s="63">
        <f>SUM(D26:D27)</f>
        <v>0</v>
      </c>
      <c r="E28" s="63">
        <f>SUM(E26:E27)</f>
        <v>0</v>
      </c>
      <c r="F28" s="64">
        <f>+E28-C28</f>
        <v>0</v>
      </c>
      <c r="G28" s="64"/>
      <c r="H28" s="44"/>
      <c r="I28" s="45"/>
      <c r="J28" s="46"/>
      <c r="K28" s="46"/>
    </row>
    <row r="29" spans="1:102" s="70" customFormat="1" ht="15.75">
      <c r="A29" s="31" t="s">
        <v>24</v>
      </c>
      <c r="B29" s="66">
        <f>+B8+B17+B23+B28</f>
        <v>3901636.4399999976</v>
      </c>
      <c r="C29" s="67">
        <f>+C8+C17+C23+C24</f>
        <v>3645057</v>
      </c>
      <c r="D29" s="67">
        <f>+D8+D17+D23+D24</f>
        <v>4010785.4399999976</v>
      </c>
      <c r="E29" s="68">
        <f>+E8+E17+E23+E24</f>
        <v>3670780.9366666675</v>
      </c>
      <c r="F29" s="67">
        <f>+E29-C29</f>
        <v>25723.93666666746</v>
      </c>
      <c r="G29" s="35"/>
      <c r="H29" s="44"/>
      <c r="I29" s="44"/>
      <c r="J29" s="22"/>
      <c r="K29" s="22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</row>
    <row r="30" spans="1:11" s="47" customFormat="1" ht="15.75">
      <c r="A30" s="41" t="s">
        <v>25</v>
      </c>
      <c r="B30" s="36"/>
      <c r="C30" s="42"/>
      <c r="D30" s="42"/>
      <c r="E30" s="36"/>
      <c r="F30" s="71"/>
      <c r="G30" s="72"/>
      <c r="H30" s="73"/>
      <c r="I30" s="45"/>
      <c r="J30" s="46"/>
      <c r="K30" s="46"/>
    </row>
    <row r="31" spans="1:11" s="47" customFormat="1" ht="15.75">
      <c r="A31" s="95" t="s">
        <v>26</v>
      </c>
      <c r="B31" s="36"/>
      <c r="C31" s="42"/>
      <c r="D31" s="42"/>
      <c r="E31" s="36"/>
      <c r="F31" s="44"/>
      <c r="G31" s="74"/>
      <c r="H31" s="73"/>
      <c r="I31" s="45"/>
      <c r="J31" s="46"/>
      <c r="K31" s="46"/>
    </row>
    <row r="32" spans="1:11" s="47" customFormat="1" ht="15.75">
      <c r="A32" s="48"/>
      <c r="B32" s="36"/>
      <c r="C32" s="42"/>
      <c r="D32" s="42"/>
      <c r="E32" s="36"/>
      <c r="F32" s="44">
        <f>+E32-C32</f>
        <v>0</v>
      </c>
      <c r="G32" s="72"/>
      <c r="H32" s="73"/>
      <c r="I32" s="45"/>
      <c r="J32" s="46"/>
      <c r="K32" s="46"/>
    </row>
    <row r="33" spans="1:11" s="40" customFormat="1" ht="15.75">
      <c r="A33" s="41" t="s">
        <v>27</v>
      </c>
      <c r="B33" s="75">
        <f>SUM(B30:B32)</f>
        <v>0</v>
      </c>
      <c r="C33" s="76">
        <f>SUM(C30:C32)</f>
        <v>0</v>
      </c>
      <c r="D33" s="76">
        <f>SUM(D30:D32)</f>
        <v>0</v>
      </c>
      <c r="E33" s="75">
        <f>SUM(E30:E32)</f>
        <v>0</v>
      </c>
      <c r="F33" s="77">
        <f>SUM(F30:F32)</f>
        <v>0</v>
      </c>
      <c r="G33" s="78"/>
      <c r="H33" s="79"/>
      <c r="I33" s="38"/>
      <c r="J33" s="39"/>
      <c r="K33" s="39"/>
    </row>
    <row r="34" spans="1:11" s="40" customFormat="1" ht="15.75">
      <c r="A34" s="31" t="s">
        <v>28</v>
      </c>
      <c r="B34" s="52">
        <f>+B29+B33</f>
        <v>3901636.4399999976</v>
      </c>
      <c r="C34" s="53">
        <f>+C29+C33</f>
        <v>3645057</v>
      </c>
      <c r="D34" s="53">
        <f>+D29+D33</f>
        <v>4010785.4399999976</v>
      </c>
      <c r="E34" s="52">
        <f>+E29+E33</f>
        <v>3670780.9366666675</v>
      </c>
      <c r="F34" s="53">
        <f>+E34-C34</f>
        <v>25723.93666666746</v>
      </c>
      <c r="G34" s="49"/>
      <c r="H34" s="37"/>
      <c r="I34" s="38"/>
      <c r="J34" s="39"/>
      <c r="K34" s="39"/>
    </row>
    <row r="35" spans="1:11" s="47" customFormat="1" ht="16.5">
      <c r="A35" s="96" t="s">
        <v>35</v>
      </c>
      <c r="B35" s="32">
        <f>+B34</f>
        <v>3901636.4399999976</v>
      </c>
      <c r="C35" s="32">
        <v>282267</v>
      </c>
      <c r="D35" s="32">
        <f>-D20*0.01</f>
        <v>256591.37</v>
      </c>
      <c r="E35" s="32">
        <f>-E20*0.01</f>
        <v>214367.3785</v>
      </c>
      <c r="F35" s="33">
        <f>-F20*0.01</f>
        <v>-42223.991500000026</v>
      </c>
      <c r="G35" s="80"/>
      <c r="H35" s="81"/>
      <c r="I35" s="45"/>
      <c r="J35" s="46"/>
      <c r="K35" s="46"/>
    </row>
    <row r="36" spans="1:8" s="46" customFormat="1" ht="12.75">
      <c r="A36" s="82" t="s">
        <v>29</v>
      </c>
      <c r="B36" s="83"/>
      <c r="C36" s="84"/>
      <c r="D36" s="83"/>
      <c r="E36" s="83"/>
      <c r="G36" s="83"/>
      <c r="H36" s="83"/>
    </row>
    <row r="37" spans="1:8" s="46" customFormat="1" ht="12.75">
      <c r="A37" s="46" t="s">
        <v>33</v>
      </c>
      <c r="B37" s="22"/>
      <c r="C37" s="85"/>
      <c r="D37" s="22"/>
      <c r="E37" s="83"/>
      <c r="F37" s="83"/>
      <c r="G37" s="22"/>
      <c r="H37" s="22"/>
    </row>
    <row r="38" spans="1:8" s="46" customFormat="1" ht="12.75">
      <c r="A38" s="94" t="s">
        <v>30</v>
      </c>
      <c r="B38" s="22"/>
      <c r="C38" s="86"/>
      <c r="D38" s="22"/>
      <c r="E38" s="83"/>
      <c r="F38" s="83"/>
      <c r="G38" s="22"/>
      <c r="H38" s="22"/>
    </row>
    <row r="39" spans="1:11" s="47" customFormat="1" ht="15.75">
      <c r="A39" s="87" t="s">
        <v>36</v>
      </c>
      <c r="B39" s="21"/>
      <c r="C39" s="20"/>
      <c r="D39" s="21"/>
      <c r="E39" s="21"/>
      <c r="F39" s="21"/>
      <c r="G39" s="22"/>
      <c r="H39" s="22"/>
      <c r="I39" s="46"/>
      <c r="J39" s="46"/>
      <c r="K39" s="46"/>
    </row>
    <row r="40" spans="1:11" s="47" customFormat="1" ht="15.75">
      <c r="A40" s="87" t="s">
        <v>34</v>
      </c>
      <c r="B40" s="21"/>
      <c r="C40" s="20"/>
      <c r="D40" s="21"/>
      <c r="E40" s="21"/>
      <c r="F40" s="21"/>
      <c r="G40" s="22"/>
      <c r="H40" s="22"/>
      <c r="I40" s="46"/>
      <c r="J40" s="46"/>
      <c r="K40" s="46"/>
    </row>
    <row r="41" spans="1:11" s="47" customFormat="1" ht="15.75">
      <c r="A41" s="98" t="s">
        <v>37</v>
      </c>
      <c r="B41" s="21"/>
      <c r="C41" s="20"/>
      <c r="D41" s="21"/>
      <c r="E41" s="21"/>
      <c r="F41" s="21"/>
      <c r="G41" s="22"/>
      <c r="H41" s="22"/>
      <c r="I41" s="46"/>
      <c r="J41" s="46"/>
      <c r="K41" s="46"/>
    </row>
    <row r="42" spans="1:11" s="47" customFormat="1" ht="15.75">
      <c r="A42" s="88"/>
      <c r="B42" s="21"/>
      <c r="C42" s="20"/>
      <c r="D42" s="21"/>
      <c r="E42" s="21"/>
      <c r="F42" s="21"/>
      <c r="G42" s="22"/>
      <c r="H42" s="22"/>
      <c r="I42" s="46"/>
      <c r="J42" s="46"/>
      <c r="K42" s="46"/>
    </row>
    <row r="43" spans="1:11" s="47" customFormat="1" ht="15.75">
      <c r="A43" s="88"/>
      <c r="B43" s="21"/>
      <c r="C43" s="20"/>
      <c r="D43" s="21"/>
      <c r="E43" s="21"/>
      <c r="F43" s="21"/>
      <c r="G43" s="22"/>
      <c r="H43" s="22"/>
      <c r="I43" s="46"/>
      <c r="J43" s="46"/>
      <c r="K43" s="46"/>
    </row>
    <row r="44" spans="1:11" ht="15">
      <c r="A44" s="89"/>
      <c r="B44" s="2"/>
      <c r="C44" s="90"/>
      <c r="D44" s="2"/>
      <c r="E44" s="2"/>
      <c r="F44" s="2"/>
      <c r="G44" s="7"/>
      <c r="H44" s="7"/>
      <c r="I44" s="24"/>
      <c r="J44" s="24"/>
      <c r="K44" s="24"/>
    </row>
    <row r="45" spans="1:11" ht="15">
      <c r="A45" s="89"/>
      <c r="B45" s="2"/>
      <c r="C45" s="90"/>
      <c r="D45" s="2"/>
      <c r="E45" s="2"/>
      <c r="F45" s="2"/>
      <c r="G45" s="7"/>
      <c r="H45" s="7"/>
      <c r="I45" s="24"/>
      <c r="J45" s="24"/>
      <c r="K45" s="24"/>
    </row>
    <row r="46" spans="1:11" ht="15">
      <c r="A46" s="89"/>
      <c r="B46" s="2"/>
      <c r="C46" s="90"/>
      <c r="D46" s="2"/>
      <c r="E46" s="2"/>
      <c r="F46" s="2"/>
      <c r="G46" s="7"/>
      <c r="H46" s="7"/>
      <c r="I46" s="24"/>
      <c r="J46" s="24"/>
      <c r="K46" s="24"/>
    </row>
    <row r="47" spans="1:11" ht="15">
      <c r="A47" s="89"/>
      <c r="B47" s="2"/>
      <c r="C47" s="90"/>
      <c r="D47" s="2"/>
      <c r="E47" s="2"/>
      <c r="F47" s="2"/>
      <c r="G47" s="7"/>
      <c r="H47" s="7"/>
      <c r="I47" s="24"/>
      <c r="J47" s="24"/>
      <c r="K47" s="24"/>
    </row>
    <row r="48" spans="1:11" ht="15">
      <c r="A48" s="89"/>
      <c r="B48" s="2"/>
      <c r="C48" s="90"/>
      <c r="D48" s="2"/>
      <c r="E48" s="2"/>
      <c r="F48" s="2"/>
      <c r="G48" s="7"/>
      <c r="H48" s="7"/>
      <c r="I48" s="24"/>
      <c r="J48" s="24"/>
      <c r="K48" s="24"/>
    </row>
    <row r="49" spans="1:11" ht="15">
      <c r="A49" s="89"/>
      <c r="B49" s="2"/>
      <c r="C49" s="90"/>
      <c r="D49" s="2"/>
      <c r="E49" s="2"/>
      <c r="F49" s="2"/>
      <c r="G49" s="7"/>
      <c r="H49" s="7"/>
      <c r="I49" s="24"/>
      <c r="J49" s="24"/>
      <c r="K49" s="24"/>
    </row>
    <row r="50" spans="1:11" ht="15">
      <c r="A50" s="89"/>
      <c r="B50" s="2"/>
      <c r="C50" s="90"/>
      <c r="D50" s="2"/>
      <c r="E50" s="2"/>
      <c r="F50" s="2"/>
      <c r="G50" s="7"/>
      <c r="H50" s="7"/>
      <c r="I50" s="24"/>
      <c r="J50" s="24"/>
      <c r="K50" s="24"/>
    </row>
    <row r="51" spans="1:11" ht="15">
      <c r="A51" s="89"/>
      <c r="B51" s="2"/>
      <c r="C51" s="90"/>
      <c r="D51" s="2"/>
      <c r="E51" s="2"/>
      <c r="F51" s="2"/>
      <c r="G51" s="7"/>
      <c r="H51" s="7"/>
      <c r="I51" s="24"/>
      <c r="J51" s="24"/>
      <c r="K51" s="24"/>
    </row>
    <row r="52" spans="1:11" ht="15">
      <c r="A52" s="89"/>
      <c r="B52" s="2"/>
      <c r="C52" s="90"/>
      <c r="D52" s="2"/>
      <c r="E52" s="2"/>
      <c r="F52" s="2"/>
      <c r="G52" s="7"/>
      <c r="H52" s="7"/>
      <c r="I52" s="24"/>
      <c r="J52" s="24"/>
      <c r="K52" s="24"/>
    </row>
    <row r="53" spans="1:11" ht="15">
      <c r="A53" s="89"/>
      <c r="B53" s="2"/>
      <c r="C53" s="90"/>
      <c r="D53" s="2"/>
      <c r="E53" s="2"/>
      <c r="F53" s="2"/>
      <c r="G53" s="7"/>
      <c r="H53" s="7"/>
      <c r="I53" s="24"/>
      <c r="J53" s="24"/>
      <c r="K53" s="24"/>
    </row>
    <row r="54" spans="1:11" ht="15">
      <c r="A54" s="89"/>
      <c r="B54" s="2"/>
      <c r="C54" s="90"/>
      <c r="D54" s="2"/>
      <c r="E54" s="2"/>
      <c r="F54" s="2"/>
      <c r="G54" s="7"/>
      <c r="H54" s="7"/>
      <c r="I54" s="24"/>
      <c r="J54" s="24"/>
      <c r="K54" s="24"/>
    </row>
    <row r="55" spans="1:11" ht="15">
      <c r="A55" s="89"/>
      <c r="B55" s="2"/>
      <c r="C55" s="90"/>
      <c r="D55" s="2"/>
      <c r="E55" s="2"/>
      <c r="F55" s="2"/>
      <c r="G55" s="7"/>
      <c r="H55" s="7"/>
      <c r="I55" s="24"/>
      <c r="J55" s="24"/>
      <c r="K55" s="24"/>
    </row>
    <row r="56" spans="1:11" ht="15">
      <c r="A56" s="89"/>
      <c r="B56" s="2"/>
      <c r="C56" s="90"/>
      <c r="D56" s="2"/>
      <c r="E56" s="2"/>
      <c r="F56" s="2"/>
      <c r="G56" s="7"/>
      <c r="H56" s="7"/>
      <c r="I56" s="24"/>
      <c r="J56" s="24"/>
      <c r="K56" s="24"/>
    </row>
    <row r="57" spans="1:11" ht="15">
      <c r="A57" s="89"/>
      <c r="B57" s="2"/>
      <c r="C57" s="90"/>
      <c r="D57" s="2"/>
      <c r="E57" s="2"/>
      <c r="F57" s="2"/>
      <c r="G57" s="7"/>
      <c r="H57" s="7"/>
      <c r="I57" s="24"/>
      <c r="J57" s="24"/>
      <c r="K57" s="24"/>
    </row>
    <row r="58" spans="1:11" ht="15">
      <c r="A58" s="89"/>
      <c r="B58" s="2"/>
      <c r="C58" s="90"/>
      <c r="D58" s="2"/>
      <c r="E58" s="2"/>
      <c r="F58" s="2"/>
      <c r="G58" s="7"/>
      <c r="H58" s="7"/>
      <c r="I58" s="24"/>
      <c r="J58" s="24"/>
      <c r="K58" s="24"/>
    </row>
    <row r="59" spans="1:11" ht="15">
      <c r="A59" s="89"/>
      <c r="B59" s="2"/>
      <c r="C59" s="90"/>
      <c r="D59" s="2"/>
      <c r="E59" s="2"/>
      <c r="F59" s="2"/>
      <c r="G59" s="7"/>
      <c r="H59" s="7"/>
      <c r="I59" s="24"/>
      <c r="J59" s="24"/>
      <c r="K59" s="24"/>
    </row>
    <row r="60" spans="1:11" ht="15">
      <c r="A60" s="89"/>
      <c r="B60" s="2"/>
      <c r="C60" s="90"/>
      <c r="D60" s="2"/>
      <c r="E60" s="2"/>
      <c r="F60" s="2"/>
      <c r="G60" s="7"/>
      <c r="H60" s="7"/>
      <c r="I60" s="24"/>
      <c r="J60" s="24"/>
      <c r="K60" s="24"/>
    </row>
    <row r="61" spans="1:11" ht="15">
      <c r="A61" s="89"/>
      <c r="B61" s="2"/>
      <c r="C61" s="90"/>
      <c r="D61" s="2"/>
      <c r="E61" s="2"/>
      <c r="F61" s="2"/>
      <c r="G61" s="7"/>
      <c r="H61" s="7"/>
      <c r="I61" s="24"/>
      <c r="J61" s="24"/>
      <c r="K61" s="24"/>
    </row>
    <row r="62" spans="1:11" ht="15">
      <c r="A62" s="89"/>
      <c r="B62" s="2"/>
      <c r="C62" s="90"/>
      <c r="D62" s="2"/>
      <c r="E62" s="2"/>
      <c r="F62" s="2"/>
      <c r="G62" s="7"/>
      <c r="H62" s="7"/>
      <c r="I62" s="24"/>
      <c r="J62" s="24"/>
      <c r="K62" s="24"/>
    </row>
    <row r="63" spans="1:11" ht="15">
      <c r="A63" s="89"/>
      <c r="B63" s="2"/>
      <c r="C63" s="90"/>
      <c r="D63" s="2"/>
      <c r="E63" s="2"/>
      <c r="F63" s="2"/>
      <c r="G63" s="7"/>
      <c r="H63" s="7"/>
      <c r="I63" s="24"/>
      <c r="J63" s="24"/>
      <c r="K63" s="24"/>
    </row>
    <row r="64" spans="1:11" ht="15">
      <c r="A64" s="89"/>
      <c r="B64" s="2"/>
      <c r="C64" s="90"/>
      <c r="D64" s="2"/>
      <c r="E64" s="2"/>
      <c r="F64" s="2"/>
      <c r="G64" s="7"/>
      <c r="H64" s="7"/>
      <c r="I64" s="24"/>
      <c r="J64" s="24"/>
      <c r="K64" s="24"/>
    </row>
    <row r="65" spans="1:11" ht="15">
      <c r="A65" s="89"/>
      <c r="B65" s="2"/>
      <c r="C65" s="90"/>
      <c r="D65" s="2"/>
      <c r="E65" s="2"/>
      <c r="F65" s="2"/>
      <c r="G65" s="7"/>
      <c r="H65" s="7"/>
      <c r="I65" s="24"/>
      <c r="J65" s="24"/>
      <c r="K65" s="24"/>
    </row>
    <row r="66" spans="1:11" ht="15">
      <c r="A66" s="89"/>
      <c r="B66" s="2"/>
      <c r="C66" s="90"/>
      <c r="D66" s="2"/>
      <c r="E66" s="2"/>
      <c r="F66" s="2"/>
      <c r="G66" s="7"/>
      <c r="H66" s="7"/>
      <c r="I66" s="24"/>
      <c r="J66" s="24"/>
      <c r="K66" s="24"/>
    </row>
    <row r="67" spans="1:11" ht="15">
      <c r="A67" s="89"/>
      <c r="B67" s="2"/>
      <c r="C67" s="90"/>
      <c r="D67" s="2"/>
      <c r="E67" s="2"/>
      <c r="F67" s="2"/>
      <c r="G67" s="7"/>
      <c r="H67" s="7"/>
      <c r="I67" s="24"/>
      <c r="J67" s="24"/>
      <c r="K67" s="24"/>
    </row>
    <row r="68" spans="1:11" ht="15">
      <c r="A68" s="89"/>
      <c r="B68" s="2"/>
      <c r="C68" s="90"/>
      <c r="D68" s="2"/>
      <c r="E68" s="2"/>
      <c r="F68" s="2"/>
      <c r="G68" s="7"/>
      <c r="H68" s="7"/>
      <c r="I68" s="24"/>
      <c r="J68" s="24"/>
      <c r="K68" s="24"/>
    </row>
    <row r="69" spans="1:11" ht="15">
      <c r="A69" s="89"/>
      <c r="B69" s="2"/>
      <c r="C69" s="90"/>
      <c r="D69" s="2"/>
      <c r="E69" s="2"/>
      <c r="F69" s="2"/>
      <c r="G69" s="7"/>
      <c r="H69" s="7"/>
      <c r="I69" s="24"/>
      <c r="J69" s="24"/>
      <c r="K69" s="24"/>
    </row>
    <row r="70" spans="1:11" ht="15">
      <c r="A70" s="89"/>
      <c r="B70" s="2"/>
      <c r="C70" s="90"/>
      <c r="D70" s="2"/>
      <c r="E70" s="2"/>
      <c r="F70" s="2"/>
      <c r="G70" s="7"/>
      <c r="H70" s="7"/>
      <c r="I70" s="24"/>
      <c r="J70" s="24"/>
      <c r="K70" s="24"/>
    </row>
    <row r="71" spans="1:11" ht="15">
      <c r="A71" s="89"/>
      <c r="B71" s="2"/>
      <c r="C71" s="90"/>
      <c r="D71" s="2"/>
      <c r="E71" s="2"/>
      <c r="F71" s="2"/>
      <c r="G71" s="7"/>
      <c r="H71" s="7"/>
      <c r="I71" s="24"/>
      <c r="J71" s="24"/>
      <c r="K71" s="24"/>
    </row>
    <row r="72" spans="1:11" ht="15">
      <c r="A72" s="89"/>
      <c r="B72" s="2"/>
      <c r="C72" s="90"/>
      <c r="D72" s="2"/>
      <c r="E72" s="2"/>
      <c r="F72" s="2"/>
      <c r="G72" s="7"/>
      <c r="H72" s="7"/>
      <c r="I72" s="24"/>
      <c r="J72" s="24"/>
      <c r="K72" s="24"/>
    </row>
    <row r="73" spans="1:11" ht="15">
      <c r="A73" s="89"/>
      <c r="B73" s="2"/>
      <c r="C73" s="90"/>
      <c r="D73" s="2"/>
      <c r="E73" s="2"/>
      <c r="F73" s="2"/>
      <c r="G73" s="7"/>
      <c r="H73" s="7"/>
      <c r="I73" s="24"/>
      <c r="J73" s="24"/>
      <c r="K73" s="24"/>
    </row>
    <row r="74" spans="1:11" ht="15">
      <c r="A74" s="89"/>
      <c r="B74" s="2"/>
      <c r="C74" s="90"/>
      <c r="D74" s="2"/>
      <c r="E74" s="2"/>
      <c r="F74" s="2"/>
      <c r="G74" s="7"/>
      <c r="H74" s="7"/>
      <c r="I74" s="24"/>
      <c r="J74" s="24"/>
      <c r="K74" s="24"/>
    </row>
    <row r="75" spans="1:11" ht="15">
      <c r="A75" s="89"/>
      <c r="B75" s="2"/>
      <c r="C75" s="90"/>
      <c r="D75" s="2"/>
      <c r="E75" s="2"/>
      <c r="F75" s="2"/>
      <c r="G75" s="7"/>
      <c r="H75" s="7"/>
      <c r="I75" s="24"/>
      <c r="J75" s="24"/>
      <c r="K75" s="24"/>
    </row>
    <row r="76" spans="1:11" ht="15">
      <c r="A76" s="89"/>
      <c r="B76" s="2"/>
      <c r="C76" s="90"/>
      <c r="D76" s="2"/>
      <c r="E76" s="2"/>
      <c r="F76" s="2"/>
      <c r="G76" s="7"/>
      <c r="H76" s="7"/>
      <c r="I76" s="24"/>
      <c r="J76" s="24"/>
      <c r="K76" s="24"/>
    </row>
    <row r="77" spans="1:11" ht="15">
      <c r="A77" s="89"/>
      <c r="B77" s="2"/>
      <c r="C77" s="90"/>
      <c r="D77" s="2"/>
      <c r="E77" s="2"/>
      <c r="F77" s="2"/>
      <c r="G77" s="7"/>
      <c r="H77" s="7"/>
      <c r="I77" s="24"/>
      <c r="J77" s="24"/>
      <c r="K77" s="24"/>
    </row>
    <row r="78" ht="15">
      <c r="G78" s="7"/>
    </row>
    <row r="79" ht="15">
      <c r="G79" s="7"/>
    </row>
    <row r="80" ht="15">
      <c r="G80" s="7"/>
    </row>
    <row r="81" ht="15">
      <c r="G81" s="7"/>
    </row>
    <row r="82" ht="15">
      <c r="G82" s="7"/>
    </row>
    <row r="83" ht="15">
      <c r="G83" s="7"/>
    </row>
    <row r="84" ht="15">
      <c r="G84" s="7"/>
    </row>
    <row r="85" ht="15">
      <c r="G85" s="7"/>
    </row>
    <row r="86" ht="15">
      <c r="G86" s="7"/>
    </row>
    <row r="87" ht="15">
      <c r="G87" s="7"/>
    </row>
    <row r="88" ht="15">
      <c r="G88" s="7"/>
    </row>
    <row r="89" ht="15">
      <c r="G89" s="7"/>
    </row>
    <row r="90" ht="15">
      <c r="G90" s="7"/>
    </row>
    <row r="91" ht="15">
      <c r="G91" s="7"/>
    </row>
    <row r="92" ht="15">
      <c r="G92" s="7"/>
    </row>
    <row r="93" ht="15">
      <c r="G93" s="7"/>
    </row>
    <row r="94" ht="15">
      <c r="G94" s="7"/>
    </row>
    <row r="95" ht="15">
      <c r="G95" s="7"/>
    </row>
    <row r="96" ht="15">
      <c r="G96" s="7"/>
    </row>
    <row r="97" ht="15">
      <c r="G97" s="7"/>
    </row>
    <row r="98" ht="15">
      <c r="G98" s="7"/>
    </row>
    <row r="99" ht="15">
      <c r="G99" s="7"/>
    </row>
    <row r="100" ht="15">
      <c r="G100" s="7"/>
    </row>
    <row r="101" ht="15">
      <c r="G101" s="7"/>
    </row>
    <row r="102" ht="15">
      <c r="G102" s="7"/>
    </row>
    <row r="103" ht="15">
      <c r="G103" s="7"/>
    </row>
    <row r="104" ht="15">
      <c r="G104" s="7"/>
    </row>
    <row r="105" ht="15">
      <c r="G105" s="7"/>
    </row>
    <row r="106" ht="15">
      <c r="G106" s="7"/>
    </row>
    <row r="107" ht="15">
      <c r="G107" s="7"/>
    </row>
    <row r="108" ht="15">
      <c r="G108" s="7"/>
    </row>
    <row r="109" ht="15">
      <c r="G109" s="7"/>
    </row>
    <row r="110" ht="15">
      <c r="G110" s="7"/>
    </row>
    <row r="111" ht="15">
      <c r="G111" s="7"/>
    </row>
    <row r="112" ht="15">
      <c r="G112" s="7"/>
    </row>
    <row r="113" ht="15">
      <c r="G113" s="7"/>
    </row>
    <row r="114" ht="15">
      <c r="G114" s="7"/>
    </row>
    <row r="115" ht="15">
      <c r="G115" s="7"/>
    </row>
    <row r="116" ht="15">
      <c r="G116" s="7"/>
    </row>
    <row r="117" ht="15">
      <c r="G117" s="7"/>
    </row>
    <row r="118" ht="15">
      <c r="G118" s="7"/>
    </row>
    <row r="119" ht="15">
      <c r="G119" s="7"/>
    </row>
    <row r="120" ht="15">
      <c r="G120" s="7"/>
    </row>
    <row r="121" ht="15">
      <c r="G121" s="7"/>
    </row>
    <row r="122" ht="15">
      <c r="G122" s="7"/>
    </row>
    <row r="123" ht="15">
      <c r="G123" s="7"/>
    </row>
    <row r="124" ht="15">
      <c r="G124" s="7"/>
    </row>
    <row r="125" ht="15">
      <c r="G125" s="7"/>
    </row>
    <row r="126" ht="15">
      <c r="G126" s="7"/>
    </row>
    <row r="127" ht="15">
      <c r="G127" s="7"/>
    </row>
    <row r="128" ht="15">
      <c r="G128" s="7"/>
    </row>
    <row r="129" ht="15">
      <c r="G129" s="7"/>
    </row>
    <row r="130" ht="15">
      <c r="G130" s="7"/>
    </row>
    <row r="131" ht="15">
      <c r="G131" s="7"/>
    </row>
    <row r="132" ht="15">
      <c r="G132" s="7"/>
    </row>
    <row r="133" ht="15">
      <c r="G133" s="7"/>
    </row>
    <row r="134" ht="15">
      <c r="G134" s="7"/>
    </row>
    <row r="135" ht="15">
      <c r="G135" s="7"/>
    </row>
    <row r="136" ht="15">
      <c r="G136" s="7"/>
    </row>
  </sheetData>
  <sheetProtection/>
  <mergeCells count="1">
    <mergeCell ref="A2:G2"/>
  </mergeCells>
  <printOptions/>
  <pageMargins left="0.7" right="0.7" top="0.75" bottom="0.75" header="0.3" footer="0.3"/>
  <pageSetup fitToHeight="1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amantea</dc:creator>
  <cp:keywords/>
  <dc:description/>
  <cp:lastModifiedBy>Blossey, Linda</cp:lastModifiedBy>
  <cp:lastPrinted>2012-06-05T17:19:59Z</cp:lastPrinted>
  <dcterms:created xsi:type="dcterms:W3CDTF">2012-05-07T16:17:40Z</dcterms:created>
  <dcterms:modified xsi:type="dcterms:W3CDTF">2012-06-21T16:37:22Z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