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und 1211 Financial Plan" sheetId="1" r:id="rId1"/>
  </sheets>
  <externalReferences>
    <externalReference r:id="rId4"/>
    <externalReference r:id="rId5"/>
  </externalReferences>
  <definedNames>
    <definedName name="Actual" localSheetId="0">#REF!</definedName>
    <definedName name="Actual">#REF!</definedName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GrandAccounts">'[1]RefFootnote Codes'!$B$29:$B$35</definedName>
    <definedName name="Master">'[2]Master'!$A$6:$J$3210</definedName>
    <definedName name="Other" localSheetId="0">#REF!</definedName>
    <definedName name="Other">#REF!</definedName>
    <definedName name="_xlnm.Print_Area" localSheetId="0">'Fund 1211 Financial Plan'!$A$1:$G$38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<sst xmlns="http://schemas.openxmlformats.org/spreadsheetml/2006/main" count="47" uniqueCount="47">
  <si>
    <t>Expenditures</t>
  </si>
  <si>
    <t>Revenues</t>
  </si>
  <si>
    <t>Non-CX Financial Plan</t>
  </si>
  <si>
    <t>Prepared by:   Steve Oien</t>
  </si>
  <si>
    <t>Category</t>
  </si>
  <si>
    <t>2012 Revised</t>
  </si>
  <si>
    <t>2012 Estimated</t>
  </si>
  <si>
    <t>Estimated-Adopted Change</t>
  </si>
  <si>
    <t>Explanation of Change</t>
  </si>
  <si>
    <t xml:space="preserve">Beginning Fund Balance </t>
  </si>
  <si>
    <t>Total Revenues</t>
  </si>
  <si>
    <t>Operating Expenditures</t>
  </si>
  <si>
    <t>2nd Qtr Omnibus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</si>
  <si>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</si>
  <si>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</si>
  <si>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</si>
  <si>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</si>
  <si>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</si>
  <si>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</si>
  <si>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Reserve for Carryover</t>
  </si>
  <si>
    <t>Total Designations and Reserves</t>
  </si>
  <si>
    <t>Ending Undesignated Fund Balance</t>
  </si>
  <si>
    <t>Financial Plan Notes:</t>
  </si>
  <si>
    <t xml:space="preserve">Fund Name:  WLR SWM Fund </t>
  </si>
  <si>
    <t>Fund Number:  000001211</t>
  </si>
  <si>
    <t>Date Prepared:  April 27, 2012</t>
  </si>
  <si>
    <t>SWM Fee</t>
  </si>
  <si>
    <t>General Fund Transfer</t>
  </si>
  <si>
    <t>Other Revenues</t>
  </si>
  <si>
    <t>CIP PAYG</t>
  </si>
  <si>
    <t>CIP Debt Service</t>
  </si>
  <si>
    <t>Encumbrance Reinstatement</t>
  </si>
  <si>
    <t>1st Qtr Omnibus</t>
  </si>
  <si>
    <t>Omnibus technical correction</t>
  </si>
  <si>
    <t>Omnibus request</t>
  </si>
  <si>
    <t>Encumbrance reinstatements</t>
  </si>
  <si>
    <t>GF replacement of KCD revenues</t>
  </si>
  <si>
    <t>Revenue supported encumbrance reinstatements &amp; omnibus request</t>
  </si>
  <si>
    <r>
      <t xml:space="preserve">2011 Actual </t>
    </r>
    <r>
      <rPr>
        <b/>
        <vertAlign val="superscript"/>
        <sz val="12"/>
        <rFont val="Times New Roman"/>
        <family val="1"/>
      </rPr>
      <t>1</t>
    </r>
  </si>
  <si>
    <r>
      <t xml:space="preserve">2012 Adopted </t>
    </r>
    <r>
      <rPr>
        <b/>
        <vertAlign val="superscript"/>
        <sz val="12"/>
        <rFont val="Times New Roman"/>
        <family val="1"/>
      </rPr>
      <t>2</t>
    </r>
  </si>
  <si>
    <t>Net increase in revenue based on revised billing estimate (+$170K) and the Eastgate annexation impact assumed annexation June 1 (-$153K).</t>
  </si>
  <si>
    <t>Estimated underexpenditures.</t>
  </si>
  <si>
    <t>1.  Based on preliminary CAFR as of April 27, 2012</t>
  </si>
  <si>
    <t>2.  Adopted is taken from adopted financial plan.</t>
  </si>
  <si>
    <t>3.  Minimum target fund balance is 5% of annual adopted SWM fee estimate.</t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</si>
  <si>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</si>
  <si>
    <t>2nd Omnibus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</si>
</sst>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7" fontId="4" fillId="0" borderId="0" xfId="64" applyFont="1" applyBorder="1" applyAlignment="1">
      <alignment horizontal="centerContinuous" wrapText="1"/>
      <protection/>
    </xf>
    <xf numFmtId="37" fontId="5" fillId="0" borderId="0" xfId="64" applyFont="1" applyBorder="1" applyAlignment="1">
      <alignment horizontal="centerContinuous" wrapText="1"/>
      <protection/>
    </xf>
    <xf numFmtId="0" fontId="0" fillId="0" borderId="0" xfId="59" applyBorder="1" applyAlignment="1">
      <alignment horizontal="center"/>
      <protection/>
    </xf>
    <xf numFmtId="0" fontId="0" fillId="0" borderId="0" xfId="59" applyBorder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0" fontId="30" fillId="0" borderId="0" xfId="62">
      <alignment/>
      <protection/>
    </xf>
    <xf numFmtId="37" fontId="3" fillId="0" borderId="0" xfId="64" applyFont="1" applyBorder="1" applyAlignment="1">
      <alignment horizontal="centerContinuous" wrapText="1"/>
      <protection/>
    </xf>
    <xf numFmtId="0" fontId="0" fillId="0" borderId="0" xfId="59" applyBorder="1">
      <alignment/>
      <protection/>
    </xf>
    <xf numFmtId="0" fontId="0" fillId="33" borderId="0" xfId="59" applyFill="1" applyBorder="1" applyAlignment="1">
      <alignment horizontal="centerContinuous"/>
      <protection/>
    </xf>
    <xf numFmtId="0" fontId="0" fillId="33" borderId="0" xfId="59" applyFill="1" applyAlignment="1">
      <alignment/>
      <protection/>
    </xf>
    <xf numFmtId="0" fontId="0" fillId="33" borderId="0" xfId="59" applyFill="1" applyAlignment="1">
      <alignment horizontal="centerContinuous"/>
      <protection/>
    </xf>
    <xf numFmtId="0" fontId="0" fillId="0" borderId="0" xfId="61">
      <alignment/>
      <protection/>
    </xf>
    <xf numFmtId="37" fontId="2" fillId="0" borderId="0" xfId="64" applyFont="1" applyBorder="1" applyAlignment="1">
      <alignment horizontal="centerContinuous" wrapText="1"/>
      <protection/>
    </xf>
    <xf numFmtId="37" fontId="6" fillId="33" borderId="10" xfId="64" applyFont="1" applyFill="1" applyBorder="1" applyAlignment="1" applyProtection="1">
      <alignment horizontal="left" wrapText="1"/>
      <protection/>
    </xf>
    <xf numFmtId="37" fontId="6" fillId="33" borderId="11" xfId="64" applyFont="1" applyFill="1" applyBorder="1" applyAlignment="1">
      <alignment horizontal="center" wrapText="1"/>
      <protection/>
    </xf>
    <xf numFmtId="37" fontId="6" fillId="33" borderId="12" xfId="64" applyFont="1" applyFill="1" applyBorder="1" applyAlignment="1">
      <alignment horizontal="center" wrapText="1"/>
      <protection/>
    </xf>
    <xf numFmtId="37" fontId="6" fillId="33" borderId="13" xfId="64" applyFont="1" applyFill="1" applyBorder="1" applyAlignment="1">
      <alignment horizontal="center" wrapText="1"/>
      <protection/>
    </xf>
    <xf numFmtId="37" fontId="6" fillId="33" borderId="14" xfId="64" applyFont="1" applyFill="1" applyBorder="1" applyAlignment="1">
      <alignment horizontal="center" wrapText="1"/>
      <protection/>
    </xf>
    <xf numFmtId="37" fontId="6" fillId="33" borderId="10" xfId="64" applyFont="1" applyFill="1" applyBorder="1" applyAlignment="1">
      <alignment horizontal="center" wrapText="1"/>
      <protection/>
    </xf>
    <xf numFmtId="37" fontId="6" fillId="33" borderId="0" xfId="64" applyFont="1" applyFill="1" applyAlignment="1">
      <alignment horizontal="center" wrapText="1"/>
      <protection/>
    </xf>
    <xf numFmtId="0" fontId="3" fillId="33" borderId="0" xfId="59" applyFont="1" applyFill="1">
      <alignment/>
      <protection/>
    </xf>
    <xf numFmtId="37" fontId="6" fillId="0" borderId="10" xfId="64" applyFont="1" applyFill="1" applyBorder="1" applyAlignment="1">
      <alignment horizontal="left"/>
      <protection/>
    </xf>
    <xf numFmtId="164" fontId="6" fillId="34" borderId="10" xfId="44" applyNumberFormat="1" applyFont="1" applyFill="1" applyBorder="1" applyAlignment="1">
      <alignment/>
    </xf>
    <xf numFmtId="164" fontId="6" fillId="0" borderId="10" xfId="44" applyNumberFormat="1" applyFont="1" applyFill="1" applyBorder="1" applyAlignment="1">
      <alignment/>
    </xf>
    <xf numFmtId="164" fontId="6" fillId="0" borderId="15" xfId="44" applyNumberFormat="1" applyFont="1" applyFill="1" applyBorder="1" applyAlignment="1">
      <alignment/>
    </xf>
    <xf numFmtId="164" fontId="6" fillId="0" borderId="16" xfId="44" applyNumberFormat="1" applyFont="1" applyBorder="1" applyAlignment="1">
      <alignment/>
    </xf>
    <xf numFmtId="164" fontId="7" fillId="0" borderId="17" xfId="44" applyNumberFormat="1" applyFont="1" applyBorder="1" applyAlignment="1">
      <alignment/>
    </xf>
    <xf numFmtId="164" fontId="6" fillId="0" borderId="0" xfId="44" applyNumberFormat="1" applyFont="1" applyBorder="1" applyAlignment="1">
      <alignment/>
    </xf>
    <xf numFmtId="164" fontId="6" fillId="0" borderId="0" xfId="44" applyNumberFormat="1" applyFont="1" applyAlignment="1">
      <alignment/>
    </xf>
    <xf numFmtId="0" fontId="6" fillId="0" borderId="0" xfId="59" applyFont="1">
      <alignment/>
      <protection/>
    </xf>
    <xf numFmtId="37" fontId="6" fillId="0" borderId="18" xfId="64" applyFont="1" applyFill="1" applyBorder="1" applyAlignment="1">
      <alignment horizontal="left"/>
      <protection/>
    </xf>
    <xf numFmtId="164" fontId="3" fillId="34" borderId="18" xfId="44" applyNumberFormat="1" applyFont="1" applyFill="1" applyBorder="1" applyAlignment="1">
      <alignment/>
    </xf>
    <xf numFmtId="164" fontId="3" fillId="0" borderId="19" xfId="44" applyNumberFormat="1" applyFont="1" applyFill="1" applyBorder="1" applyAlignment="1">
      <alignment/>
    </xf>
    <xf numFmtId="164" fontId="3" fillId="0" borderId="20" xfId="44" applyNumberFormat="1" applyFont="1" applyBorder="1" applyAlignment="1">
      <alignment/>
    </xf>
    <xf numFmtId="164" fontId="3" fillId="0" borderId="21" xfId="44" applyNumberFormat="1" applyFont="1" applyBorder="1" applyAlignment="1">
      <alignment/>
    </xf>
    <xf numFmtId="164" fontId="3" fillId="0" borderId="0" xfId="44" applyNumberFormat="1" applyFont="1" applyBorder="1" applyAlignment="1">
      <alignment/>
    </xf>
    <xf numFmtId="164" fontId="3" fillId="0" borderId="0" xfId="44" applyNumberFormat="1" applyFont="1" applyAlignment="1">
      <alignment/>
    </xf>
    <xf numFmtId="0" fontId="3" fillId="0" borderId="0" xfId="59" applyFont="1">
      <alignment/>
      <protection/>
    </xf>
    <xf numFmtId="37" fontId="3" fillId="0" borderId="18" xfId="64" applyFont="1" applyFill="1" applyBorder="1" applyAlignment="1">
      <alignment horizontal="left"/>
      <protection/>
    </xf>
    <xf numFmtId="164" fontId="3" fillId="0" borderId="22" xfId="44" applyNumberFormat="1" applyFont="1" applyBorder="1" applyAlignment="1">
      <alignment/>
    </xf>
    <xf numFmtId="164" fontId="3" fillId="0" borderId="18" xfId="44" applyNumberFormat="1" applyFont="1" applyFill="1" applyBorder="1" applyAlignment="1">
      <alignment/>
    </xf>
    <xf numFmtId="164" fontId="7" fillId="0" borderId="10" xfId="44" applyNumberFormat="1" applyFont="1" applyBorder="1" applyAlignment="1">
      <alignment/>
    </xf>
    <xf numFmtId="164" fontId="3" fillId="0" borderId="18" xfId="44" applyNumberFormat="1" applyFont="1" applyBorder="1" applyAlignment="1">
      <alignment/>
    </xf>
    <xf numFmtId="164" fontId="10" fillId="0" borderId="20" xfId="44" applyNumberFormat="1" applyFont="1" applyBorder="1" applyAlignment="1">
      <alignment/>
    </xf>
    <xf numFmtId="164" fontId="3" fillId="0" borderId="19" xfId="44" applyNumberFormat="1" applyFont="1" applyFill="1" applyBorder="1" applyAlignment="1">
      <alignment horizontal="center"/>
    </xf>
    <xf numFmtId="37" fontId="6" fillId="0" borderId="17" xfId="64" applyFont="1" applyFill="1" applyBorder="1" applyAlignment="1">
      <alignment horizontal="left"/>
      <protection/>
    </xf>
    <xf numFmtId="164" fontId="6" fillId="0" borderId="17" xfId="44" applyNumberFormat="1" applyFont="1" applyFill="1" applyBorder="1" applyAlignment="1">
      <alignment/>
    </xf>
    <xf numFmtId="164" fontId="9" fillId="0" borderId="17" xfId="44" applyNumberFormat="1" applyFont="1" applyBorder="1" applyAlignment="1">
      <alignment/>
    </xf>
    <xf numFmtId="164" fontId="9" fillId="35" borderId="10" xfId="44" applyNumberFormat="1" applyFont="1" applyFill="1" applyBorder="1" applyAlignment="1" quotePrefix="1">
      <alignment/>
    </xf>
    <xf numFmtId="164" fontId="3" fillId="0" borderId="12" xfId="44" applyNumberFormat="1" applyFont="1" applyFill="1" applyBorder="1" applyAlignment="1">
      <alignment/>
    </xf>
    <xf numFmtId="164" fontId="3" fillId="35" borderId="12" xfId="44" applyNumberFormat="1" applyFont="1" applyFill="1" applyBorder="1" applyAlignment="1">
      <alignment/>
    </xf>
    <xf numFmtId="164" fontId="3" fillId="0" borderId="14" xfId="44" applyNumberFormat="1" applyFont="1" applyBorder="1" applyAlignment="1">
      <alignment/>
    </xf>
    <xf numFmtId="164" fontId="9" fillId="0" borderId="10" xfId="44" applyNumberFormat="1" applyFont="1" applyBorder="1" applyAlignment="1">
      <alignment/>
    </xf>
    <xf numFmtId="164" fontId="9" fillId="0" borderId="18" xfId="44" applyNumberFormat="1" applyFont="1" applyFill="1" applyBorder="1" applyAlignment="1" quotePrefix="1">
      <alignment/>
    </xf>
    <xf numFmtId="164" fontId="10" fillId="0" borderId="19" xfId="44" applyNumberFormat="1" applyFont="1" applyBorder="1" applyAlignment="1">
      <alignment/>
    </xf>
    <xf numFmtId="164" fontId="10" fillId="0" borderId="18" xfId="44" applyNumberFormat="1" applyFont="1" applyFill="1" applyBorder="1" applyAlignment="1" quotePrefix="1">
      <alignment/>
    </xf>
    <xf numFmtId="164" fontId="3" fillId="34" borderId="10" xfId="44" applyNumberFormat="1" applyFont="1" applyFill="1" applyBorder="1" applyAlignment="1" quotePrefix="1">
      <alignment/>
    </xf>
    <xf numFmtId="164" fontId="10" fillId="0" borderId="10" xfId="44" applyNumberFormat="1" applyFont="1" applyBorder="1" applyAlignment="1">
      <alignment/>
    </xf>
    <xf numFmtId="0" fontId="3" fillId="0" borderId="0" xfId="59" applyFont="1" applyBorder="1">
      <alignment/>
      <protection/>
    </xf>
    <xf numFmtId="164" fontId="3" fillId="0" borderId="20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4" fontId="3" fillId="0" borderId="20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37" fontId="11" fillId="0" borderId="18" xfId="64" applyFont="1" applyFill="1" applyBorder="1" applyAlignment="1">
      <alignment horizontal="left"/>
      <protection/>
    </xf>
    <xf numFmtId="164" fontId="6" fillId="0" borderId="18" xfId="44" applyNumberFormat="1" applyFont="1" applyFill="1" applyBorder="1" applyAlignment="1">
      <alignment/>
    </xf>
    <xf numFmtId="164" fontId="7" fillId="0" borderId="18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/>
    </xf>
    <xf numFmtId="164" fontId="10" fillId="0" borderId="18" xfId="44" applyNumberFormat="1" applyFont="1" applyBorder="1" applyAlignment="1">
      <alignment/>
    </xf>
    <xf numFmtId="37" fontId="6" fillId="0" borderId="23" xfId="64" applyFont="1" applyFill="1" applyBorder="1" applyAlignment="1" quotePrefix="1">
      <alignment horizontal="left"/>
      <protection/>
    </xf>
    <xf numFmtId="164" fontId="3" fillId="0" borderId="10" xfId="44" applyNumberFormat="1" applyFont="1" applyFill="1" applyBorder="1" applyAlignment="1">
      <alignment/>
    </xf>
    <xf numFmtId="164" fontId="3" fillId="0" borderId="14" xfId="44" applyNumberFormat="1" applyFont="1" applyBorder="1" applyAlignment="1">
      <alignment horizontal="right"/>
    </xf>
    <xf numFmtId="164" fontId="10" fillId="0" borderId="17" xfId="44" applyNumberFormat="1" applyFont="1" applyBorder="1" applyAlignment="1">
      <alignment horizontal="right"/>
    </xf>
    <xf numFmtId="164" fontId="3" fillId="0" borderId="0" xfId="44" applyNumberFormat="1" applyFont="1" applyAlignment="1">
      <alignment horizontal="right"/>
    </xf>
    <xf numFmtId="37" fontId="7" fillId="0" borderId="0" xfId="64" applyFont="1" applyAlignment="1">
      <alignment horizontal="left"/>
      <protection/>
    </xf>
    <xf numFmtId="37" fontId="10" fillId="0" borderId="0" xfId="64" applyFont="1" applyBorder="1">
      <alignment/>
      <protection/>
    </xf>
    <xf numFmtId="37" fontId="7" fillId="0" borderId="0" xfId="64" applyFont="1" applyBorder="1">
      <alignment/>
      <protection/>
    </xf>
    <xf numFmtId="0" fontId="10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10" fillId="0" borderId="0" xfId="59" applyFont="1" applyBorder="1">
      <alignment/>
      <protection/>
    </xf>
    <xf numFmtId="37" fontId="7" fillId="0" borderId="0" xfId="64" applyFont="1" applyBorder="1" applyAlignment="1" quotePrefix="1">
      <alignment horizontal="left"/>
      <protection/>
    </xf>
    <xf numFmtId="0" fontId="7" fillId="0" borderId="0" xfId="59" applyFont="1" applyBorder="1" applyAlignment="1" quotePrefix="1">
      <alignment horizontal="left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Alignment="1">
      <alignment horizontal="right"/>
      <protection/>
    </xf>
    <xf numFmtId="164" fontId="3" fillId="0" borderId="0" xfId="59" applyNumberFormat="1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2" fillId="0" borderId="0" xfId="59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164" fontId="10" fillId="0" borderId="18" xfId="44" applyNumberFormat="1" applyFont="1" applyBorder="1" applyAlignment="1">
      <alignment wrapText="1"/>
    </xf>
    <xf numFmtId="164" fontId="10" fillId="0" borderId="18" xfId="44" applyNumberFormat="1" applyFont="1" applyBorder="1" applyAlignment="1">
      <alignment horizontal="left" wrapText="1"/>
    </xf>
    <xf numFmtId="164" fontId="6" fillId="0" borderId="12" xfId="44" applyNumberFormat="1" applyFont="1" applyFill="1" applyBorder="1" applyAlignment="1">
      <alignment/>
    </xf>
    <xf numFmtId="0" fontId="3" fillId="0" borderId="0" xfId="59" applyFont="1" applyFill="1" applyBorder="1" applyAlignment="1">
      <alignment horizontal="left"/>
      <protection/>
    </xf>
    <xf numFmtId="37" fontId="4" fillId="0" borderId="0" xfId="64" applyFont="1" applyFill="1" applyBorder="1" applyAlignment="1">
      <alignment horizontal="center" wrapText="1"/>
      <protection/>
    </xf>
    <xf numFmtId="0" fontId="0" fillId="0" borderId="0" xfId="59" applyFill="1" applyBorder="1" applyAlignment="1">
      <alignment horizontal="centerContinuous"/>
      <protection/>
    </xf>
    <xf numFmtId="37" fontId="3" fillId="0" borderId="0" xfId="64" applyFont="1" applyFill="1" applyBorder="1" applyAlignment="1">
      <alignment horizontal="left" wrapText="1"/>
      <protection/>
    </xf>
    <xf numFmtId="37" fontId="6" fillId="0" borderId="0" xfId="64" applyFont="1" applyFill="1" applyBorder="1" applyAlignment="1">
      <alignment horizontal="left"/>
      <protection/>
    </xf>
    <xf numFmtId="37" fontId="7" fillId="0" borderId="24" xfId="64" applyFont="1" applyFill="1" applyBorder="1" applyAlignment="1">
      <alignment horizontal="left" wrapText="1"/>
      <protection/>
    </xf>
    <xf numFmtId="37" fontId="8" fillId="0" borderId="0" xfId="64" applyFont="1" applyFill="1" applyBorder="1" applyAlignment="1">
      <alignment horizontal="left" wrapText="1"/>
      <protection/>
    </xf>
    <xf numFmtId="0" fontId="0" fillId="0" borderId="0" xfId="61" applyFill="1">
      <alignment/>
      <protection/>
    </xf>
    <xf numFmtId="37" fontId="3" fillId="0" borderId="0" xfId="64" applyFont="1" applyFill="1" applyBorder="1" applyAlignment="1">
      <alignment horizontal="centerContinuous" wrapText="1"/>
      <protection/>
    </xf>
    <xf numFmtId="37" fontId="2" fillId="0" borderId="0" xfId="64" applyFont="1" applyFill="1" applyBorder="1" applyAlignment="1">
      <alignment horizontal="centerContinuous" wrapText="1"/>
      <protection/>
    </xf>
    <xf numFmtId="164" fontId="3" fillId="0" borderId="10" xfId="44" applyNumberFormat="1" applyFont="1" applyFill="1" applyBorder="1" applyAlignment="1" quotePrefix="1">
      <alignment/>
    </xf>
    <xf numFmtId="37" fontId="5" fillId="0" borderId="0" xfId="64" applyFont="1" applyFill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AIRPLAN.XLS 2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741Q42011.xlsxRevised%202_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X135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31.00390625" style="6" customWidth="1"/>
    <col min="2" max="2" width="16.57421875" style="6" customWidth="1"/>
    <col min="3" max="3" width="17.7109375" style="6" bestFit="1" customWidth="1"/>
    <col min="4" max="4" width="16.57421875" style="6" bestFit="1" customWidth="1"/>
    <col min="5" max="5" width="18.421875" style="6" bestFit="1" customWidth="1"/>
    <col min="6" max="6" width="20.8515625" style="6" bestFit="1" customWidth="1"/>
    <col min="7" max="7" width="53.8515625" style="6" customWidth="1"/>
    <col min="8" max="16384" width="9.140625" style="6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20" ht="18.75">
      <c r="A2" s="105" t="s">
        <v>2</v>
      </c>
      <c r="B2" s="105"/>
      <c r="C2" s="105"/>
      <c r="D2" s="105"/>
      <c r="E2" s="105"/>
      <c r="F2" s="105"/>
      <c r="G2" s="105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0.25">
      <c r="A3" s="94" t="s">
        <v>23</v>
      </c>
      <c r="B3" s="95"/>
      <c r="C3" s="95"/>
      <c r="D3" s="95"/>
      <c r="E3" s="95"/>
      <c r="F3" s="95"/>
      <c r="G3" s="95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>
      <c r="A4" s="94" t="s">
        <v>24</v>
      </c>
      <c r="B4" s="96"/>
      <c r="C4" s="96"/>
      <c r="D4" s="96"/>
      <c r="E4" s="96"/>
      <c r="F4" s="96"/>
      <c r="G4" s="97" t="s">
        <v>46</v>
      </c>
      <c r="H4" s="9"/>
      <c r="I4" s="10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</row>
    <row r="5" spans="1:20" ht="15.75">
      <c r="A5" s="94" t="s">
        <v>3</v>
      </c>
      <c r="B5" s="96"/>
      <c r="C5" s="96"/>
      <c r="D5" s="96"/>
      <c r="E5" s="96"/>
      <c r="F5" s="98"/>
      <c r="G5" s="97" t="s">
        <v>25</v>
      </c>
      <c r="H5" s="9"/>
      <c r="I5" s="10"/>
      <c r="J5" s="10"/>
      <c r="K5" s="10"/>
      <c r="L5" s="11"/>
      <c r="M5" s="11"/>
      <c r="N5" s="11"/>
      <c r="O5" s="11"/>
      <c r="P5" s="11"/>
      <c r="Q5" s="11"/>
      <c r="R5" s="11"/>
      <c r="S5" s="11"/>
      <c r="T5" s="11"/>
    </row>
    <row r="6" spans="1:20" ht="15.75">
      <c r="A6" s="99"/>
      <c r="B6" s="100"/>
      <c r="C6" s="101"/>
      <c r="D6" s="101"/>
      <c r="E6" s="102"/>
      <c r="F6" s="103"/>
      <c r="G6" s="101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1.5">
      <c r="A7" s="14" t="s">
        <v>4</v>
      </c>
      <c r="B7" s="15" t="s">
        <v>38</v>
      </c>
      <c r="C7" s="16" t="s">
        <v>39</v>
      </c>
      <c r="D7" s="17" t="s">
        <v>5</v>
      </c>
      <c r="E7" s="17" t="s">
        <v>6</v>
      </c>
      <c r="F7" s="18" t="s">
        <v>7</v>
      </c>
      <c r="G7" s="19" t="s">
        <v>8</v>
      </c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5.75">
      <c r="A8" s="22" t="s">
        <v>9</v>
      </c>
      <c r="B8" s="23">
        <v>-77043</v>
      </c>
      <c r="C8" s="93">
        <v>1058783</v>
      </c>
      <c r="D8" s="24">
        <f>B28</f>
        <v>1248148</v>
      </c>
      <c r="E8" s="25">
        <f>B28</f>
        <v>1248148</v>
      </c>
      <c r="F8" s="26"/>
      <c r="G8" s="27"/>
      <c r="H8" s="28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5.75">
      <c r="A9" s="31" t="s">
        <v>1</v>
      </c>
      <c r="B9" s="32"/>
      <c r="C9" s="33"/>
      <c r="D9" s="34"/>
      <c r="E9" s="34"/>
      <c r="F9" s="35"/>
      <c r="G9" s="44"/>
      <c r="H9" s="36"/>
      <c r="I9" s="37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39">
      <c r="A10" s="39" t="s">
        <v>26</v>
      </c>
      <c r="B10" s="32">
        <v>20895064</v>
      </c>
      <c r="C10" s="33">
        <v>19849000</v>
      </c>
      <c r="D10" s="33">
        <f>C10</f>
        <v>19849000</v>
      </c>
      <c r="E10" s="33">
        <f>D10-153000+170000</f>
        <v>19866000</v>
      </c>
      <c r="F10" s="40">
        <f>E10-D10</f>
        <v>17000</v>
      </c>
      <c r="G10" s="92" t="s">
        <v>40</v>
      </c>
      <c r="H10" s="36"/>
      <c r="I10" s="3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.75">
      <c r="A11" s="39" t="s">
        <v>27</v>
      </c>
      <c r="B11" s="32">
        <v>666230</v>
      </c>
      <c r="C11" s="33">
        <v>653441</v>
      </c>
      <c r="D11" s="33">
        <f>C11</f>
        <v>653441</v>
      </c>
      <c r="E11" s="33">
        <f>D11+277000</f>
        <v>930441</v>
      </c>
      <c r="F11" s="40">
        <f>E11-D11</f>
        <v>277000</v>
      </c>
      <c r="G11" s="69" t="s">
        <v>36</v>
      </c>
      <c r="H11" s="36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15.75">
      <c r="A12" s="39" t="s">
        <v>28</v>
      </c>
      <c r="B12" s="32">
        <v>2577924</v>
      </c>
      <c r="C12" s="33">
        <f>21927303-20502441</f>
        <v>1424862</v>
      </c>
      <c r="D12" s="33">
        <f>C12</f>
        <v>1424862</v>
      </c>
      <c r="E12" s="33" t="e">
        <f>D12+#REF!+13265+4798</f>
        <v>#REF!</v>
      </c>
      <c r="F12" s="40" t="e">
        <f>E12-D12</f>
        <v>#REF!</v>
      </c>
      <c r="G12" s="69" t="s">
        <v>37</v>
      </c>
      <c r="H12" s="36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15.75">
      <c r="A13" s="39"/>
      <c r="B13" s="41"/>
      <c r="C13" s="33"/>
      <c r="D13" s="33"/>
      <c r="E13" s="33"/>
      <c r="F13" s="40">
        <v>0</v>
      </c>
      <c r="G13" s="69"/>
      <c r="H13" s="36"/>
      <c r="I13" s="37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pans="1:102" ht="15.75">
      <c r="A14" s="22" t="s">
        <v>10</v>
      </c>
      <c r="B14" s="24">
        <f>SUM(B10:B13)</f>
        <v>24139218</v>
      </c>
      <c r="C14" s="24">
        <f>SUM(C10:C13)</f>
        <v>21927303</v>
      </c>
      <c r="D14" s="24">
        <f>SUM(D10:D13)</f>
        <v>21927303</v>
      </c>
      <c r="E14" s="24" t="e">
        <f>SUM(E10:E13)</f>
        <v>#REF!</v>
      </c>
      <c r="F14" s="24" t="e">
        <f>SUM(F10:F13)</f>
        <v>#REF!</v>
      </c>
      <c r="G14" s="42"/>
      <c r="H14" s="28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</row>
    <row r="15" spans="1:102" ht="15.75">
      <c r="A15" s="31" t="s">
        <v>0</v>
      </c>
      <c r="B15" s="33"/>
      <c r="C15" s="33"/>
      <c r="D15" s="43"/>
      <c r="E15" s="43"/>
      <c r="F15" s="40"/>
      <c r="G15" s="44"/>
      <c r="H15" s="36"/>
      <c r="I15" s="37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</row>
    <row r="16" spans="1:102" ht="15.75">
      <c r="A16" s="39" t="s">
        <v>11</v>
      </c>
      <c r="B16" s="33">
        <v>-16292541</v>
      </c>
      <c r="C16" s="33">
        <f>-22054170+6142200</f>
        <v>-15911970</v>
      </c>
      <c r="D16" s="33">
        <f>C16</f>
        <v>-15911970</v>
      </c>
      <c r="E16" s="33">
        <f>D16+350000</f>
        <v>-15561970</v>
      </c>
      <c r="F16" s="40">
        <f>E16-D16</f>
        <v>350000</v>
      </c>
      <c r="G16" s="91" t="s">
        <v>41</v>
      </c>
      <c r="H16" s="36"/>
      <c r="I16" s="37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</row>
    <row r="17" spans="1:102" ht="15.75">
      <c r="A17" s="39" t="s">
        <v>29</v>
      </c>
      <c r="B17" s="33">
        <v>-4867098</v>
      </c>
      <c r="C17" s="33">
        <v>-4350000</v>
      </c>
      <c r="D17" s="33">
        <f>C17</f>
        <v>-4350000</v>
      </c>
      <c r="E17" s="33">
        <f>D17</f>
        <v>-4350000</v>
      </c>
      <c r="F17" s="40">
        <f aca="true" t="shared" si="0" ref="F17:F22">E17-D17</f>
        <v>0</v>
      </c>
      <c r="G17" s="91"/>
      <c r="H17" s="36"/>
      <c r="I17" s="3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</row>
    <row r="18" spans="1:102" ht="15.75">
      <c r="A18" s="39" t="s">
        <v>30</v>
      </c>
      <c r="B18" s="33">
        <v>-1654388</v>
      </c>
      <c r="C18" s="33">
        <v>-1792200</v>
      </c>
      <c r="D18" s="33">
        <f>C18</f>
        <v>-1792200</v>
      </c>
      <c r="E18" s="33">
        <f>D18</f>
        <v>-1792200</v>
      </c>
      <c r="F18" s="40">
        <f t="shared" si="0"/>
        <v>0</v>
      </c>
      <c r="G18" s="91"/>
      <c r="H18" s="36"/>
      <c r="I18" s="37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</row>
    <row r="19" spans="1:102" ht="15.75">
      <c r="A19" s="39" t="s">
        <v>31</v>
      </c>
      <c r="B19" s="45"/>
      <c r="C19" s="45"/>
      <c r="D19" s="33">
        <v>-115612</v>
      </c>
      <c r="E19" s="33">
        <v>-115612</v>
      </c>
      <c r="F19" s="40">
        <f t="shared" si="0"/>
        <v>0</v>
      </c>
      <c r="G19" s="91" t="s">
        <v>35</v>
      </c>
      <c r="H19" s="36"/>
      <c r="I19" s="3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</row>
    <row r="20" spans="1:102" ht="15.75">
      <c r="A20" s="39" t="s">
        <v>32</v>
      </c>
      <c r="B20" s="45"/>
      <c r="C20" s="45"/>
      <c r="D20" s="33"/>
      <c r="E20" s="33">
        <v>-6560</v>
      </c>
      <c r="F20" s="40">
        <f t="shared" si="0"/>
        <v>-6560</v>
      </c>
      <c r="G20" s="69" t="s">
        <v>33</v>
      </c>
      <c r="H20" s="36"/>
      <c r="I20" s="3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</row>
    <row r="21" spans="1:102" ht="15.75">
      <c r="A21" s="39" t="s">
        <v>12</v>
      </c>
      <c r="B21" s="45"/>
      <c r="C21" s="45"/>
      <c r="D21" s="33"/>
      <c r="E21" s="33">
        <v>-322798</v>
      </c>
      <c r="F21" s="40">
        <f t="shared" si="0"/>
        <v>-322798</v>
      </c>
      <c r="G21" s="69" t="s">
        <v>34</v>
      </c>
      <c r="H21" s="36"/>
      <c r="I21" s="37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</row>
    <row r="22" spans="1:102" ht="15.75">
      <c r="A22" s="39"/>
      <c r="B22" s="45"/>
      <c r="C22" s="45"/>
      <c r="D22" s="33"/>
      <c r="E22" s="33"/>
      <c r="F22" s="40">
        <f t="shared" si="0"/>
        <v>0</v>
      </c>
      <c r="G22" s="69"/>
      <c r="H22" s="36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</row>
    <row r="23" spans="1:102" ht="15.75">
      <c r="A23" s="46" t="s">
        <v>13</v>
      </c>
      <c r="B23" s="47">
        <f>SUM(B16:B22)</f>
        <v>-22814027</v>
      </c>
      <c r="C23" s="47">
        <f>SUM(C16:C22)</f>
        <v>-22054170</v>
      </c>
      <c r="D23" s="47">
        <f>SUM(D16:D22)</f>
        <v>-22169782</v>
      </c>
      <c r="E23" s="47">
        <f>SUM(E16:E22)</f>
        <v>-22149140</v>
      </c>
      <c r="F23" s="47">
        <f>SUM(F16:F22)</f>
        <v>20642</v>
      </c>
      <c r="G23" s="48"/>
      <c r="H23" s="28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</row>
    <row r="24" spans="1:102" ht="15.75">
      <c r="A24" s="22" t="s">
        <v>14</v>
      </c>
      <c r="B24" s="49"/>
      <c r="C24" s="50">
        <v>350000</v>
      </c>
      <c r="D24" s="51"/>
      <c r="E24" s="51"/>
      <c r="F24" s="52"/>
      <c r="G24" s="53"/>
      <c r="H24" s="36"/>
      <c r="I24" s="37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</row>
    <row r="25" spans="1:102" ht="15.75">
      <c r="A25" s="31" t="s">
        <v>15</v>
      </c>
      <c r="B25" s="54"/>
      <c r="C25" s="41"/>
      <c r="D25" s="41"/>
      <c r="E25" s="41"/>
      <c r="F25" s="43"/>
      <c r="G25" s="55"/>
      <c r="H25" s="36"/>
      <c r="I25" s="37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ht="15.75">
      <c r="A26" s="31"/>
      <c r="B26" s="54"/>
      <c r="C26" s="41"/>
      <c r="D26" s="41"/>
      <c r="E26" s="41"/>
      <c r="F26" s="43">
        <f>E26-D26</f>
        <v>0</v>
      </c>
      <c r="G26" s="55"/>
      <c r="H26" s="36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</row>
    <row r="27" spans="1:102" ht="15.75">
      <c r="A27" s="31" t="s">
        <v>16</v>
      </c>
      <c r="B27" s="56">
        <f>SUM(B26:B26)</f>
        <v>0</v>
      </c>
      <c r="C27" s="56">
        <f>SUM(C26:C26)</f>
        <v>0</v>
      </c>
      <c r="D27" s="56">
        <f>SUM(D26:D26)</f>
        <v>0</v>
      </c>
      <c r="E27" s="56">
        <f>SUM(E26:E26)</f>
        <v>0</v>
      </c>
      <c r="F27" s="56">
        <f>SUM(F26:F26)</f>
        <v>0</v>
      </c>
      <c r="G27" s="55"/>
      <c r="H27" s="36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</row>
    <row r="28" spans="1:102" ht="15.75">
      <c r="A28" s="22" t="s">
        <v>17</v>
      </c>
      <c r="B28" s="57">
        <f>B27+B24+B23+B14+B8</f>
        <v>1248148</v>
      </c>
      <c r="C28" s="104">
        <f>C27+C24+C23+C14+C8</f>
        <v>1281916</v>
      </c>
      <c r="D28" s="57">
        <f>D27+D24+D23+D14+D8</f>
        <v>1005669</v>
      </c>
      <c r="E28" s="57" t="e">
        <f>E27+E24+E23+E14+E8</f>
        <v>#REF!</v>
      </c>
      <c r="F28" s="57" t="e">
        <f>F27+F24+F23+F14+F8</f>
        <v>#REF!</v>
      </c>
      <c r="G28" s="58"/>
      <c r="H28" s="36"/>
      <c r="I28" s="36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</row>
    <row r="29" spans="1:9" ht="15.75">
      <c r="A29" s="31" t="s">
        <v>18</v>
      </c>
      <c r="B29" s="41"/>
      <c r="C29" s="33"/>
      <c r="D29" s="60"/>
      <c r="E29" s="61"/>
      <c r="F29" s="62"/>
      <c r="G29" s="63"/>
      <c r="H29" s="64"/>
      <c r="I29" s="37"/>
    </row>
    <row r="30" spans="1:9" ht="15.75">
      <c r="A30" s="39" t="s">
        <v>19</v>
      </c>
      <c r="B30" s="41">
        <v>-115612</v>
      </c>
      <c r="C30" s="33"/>
      <c r="D30" s="41">
        <v>0</v>
      </c>
      <c r="E30" s="61"/>
      <c r="F30" s="43">
        <f>E30-D30</f>
        <v>0</v>
      </c>
      <c r="G30" s="63"/>
      <c r="H30" s="64"/>
      <c r="I30" s="37"/>
    </row>
    <row r="31" spans="1:9" ht="15.75">
      <c r="A31" s="65"/>
      <c r="B31" s="41"/>
      <c r="C31" s="33"/>
      <c r="D31" s="41"/>
      <c r="E31" s="61"/>
      <c r="F31" s="43">
        <f>E31-D31</f>
        <v>0</v>
      </c>
      <c r="G31" s="63"/>
      <c r="H31" s="64"/>
      <c r="I31" s="37"/>
    </row>
    <row r="32" spans="1:9" ht="15.75">
      <c r="A32" s="31" t="s">
        <v>20</v>
      </c>
      <c r="B32" s="66">
        <f>SUM(B30:B31)</f>
        <v>-115612</v>
      </c>
      <c r="C32" s="66">
        <f>SUM(C30:C31)</f>
        <v>0</v>
      </c>
      <c r="D32" s="66">
        <f>SUM(D30:D31)</f>
        <v>0</v>
      </c>
      <c r="E32" s="66">
        <f>SUM(E30:E31)</f>
        <v>0</v>
      </c>
      <c r="F32" s="66">
        <f>SUM(F30:F31)</f>
        <v>0</v>
      </c>
      <c r="G32" s="67"/>
      <c r="H32" s="68"/>
      <c r="I32" s="29"/>
    </row>
    <row r="33" spans="1:9" ht="15.75">
      <c r="A33" s="22" t="s">
        <v>21</v>
      </c>
      <c r="B33" s="24">
        <f>B32+B28</f>
        <v>1132536</v>
      </c>
      <c r="C33" s="24">
        <f>C32+C28</f>
        <v>1281916</v>
      </c>
      <c r="D33" s="24">
        <f>D32+D28</f>
        <v>1005669</v>
      </c>
      <c r="E33" s="24" t="e">
        <f>E32+E28</f>
        <v>#REF!</v>
      </c>
      <c r="F33" s="24" t="e">
        <f>F32+F28</f>
        <v>#REF!</v>
      </c>
      <c r="G33" s="69"/>
      <c r="H33" s="28"/>
      <c r="I33" s="29"/>
    </row>
    <row r="34" spans="1:9" ht="19.5" thickBot="1">
      <c r="A34" s="70" t="s">
        <v>45</v>
      </c>
      <c r="B34" s="71">
        <f>20459000*0.05</f>
        <v>1022950</v>
      </c>
      <c r="C34" s="50">
        <f>C10*0.05</f>
        <v>992450</v>
      </c>
      <c r="D34" s="50">
        <f>C34</f>
        <v>992450</v>
      </c>
      <c r="E34" s="50">
        <f>D34</f>
        <v>992450</v>
      </c>
      <c r="F34" s="72"/>
      <c r="G34" s="73"/>
      <c r="H34" s="74"/>
      <c r="I34" s="37"/>
    </row>
    <row r="35" spans="1:9" ht="15">
      <c r="A35" s="75" t="s">
        <v>22</v>
      </c>
      <c r="B35" s="76"/>
      <c r="C35" s="77"/>
      <c r="D35" s="76"/>
      <c r="E35" s="76"/>
      <c r="F35" s="78"/>
      <c r="G35" s="76"/>
      <c r="H35" s="76"/>
      <c r="I35" s="78"/>
    </row>
    <row r="36" spans="1:9" ht="15.75">
      <c r="A36" s="79" t="s">
        <v>42</v>
      </c>
      <c r="B36" s="80"/>
      <c r="C36" s="81"/>
      <c r="D36" s="80"/>
      <c r="E36" s="76"/>
      <c r="F36" s="76"/>
      <c r="G36" s="80"/>
      <c r="H36" s="80"/>
      <c r="I36" s="78"/>
    </row>
    <row r="37" spans="1:9" ht="15.75">
      <c r="A37" s="79" t="s">
        <v>43</v>
      </c>
      <c r="B37" s="80"/>
      <c r="C37" s="82"/>
      <c r="D37" s="80"/>
      <c r="E37" s="76"/>
      <c r="F37" s="76"/>
      <c r="G37" s="80"/>
      <c r="H37" s="80"/>
      <c r="I37" s="78"/>
    </row>
    <row r="38" spans="1:9" ht="15.75">
      <c r="A38" s="79" t="s">
        <v>44</v>
      </c>
      <c r="B38" s="83"/>
      <c r="C38" s="84"/>
      <c r="D38" s="83"/>
      <c r="E38" s="83"/>
      <c r="F38" s="83"/>
      <c r="G38" s="80"/>
      <c r="H38" s="59"/>
      <c r="I38" s="38"/>
    </row>
    <row r="39" spans="1:8" ht="15.75">
      <c r="A39" s="85"/>
      <c r="B39" s="83"/>
      <c r="C39" s="84"/>
      <c r="D39" s="83"/>
      <c r="E39" s="83"/>
      <c r="F39" s="83"/>
      <c r="G39" s="80"/>
      <c r="H39" s="59"/>
    </row>
    <row r="40" spans="1:8" ht="15.75">
      <c r="A40" s="85"/>
      <c r="B40" s="86"/>
      <c r="C40" s="84"/>
      <c r="D40" s="83"/>
      <c r="E40" s="83"/>
      <c r="F40" s="83"/>
      <c r="G40" s="80"/>
      <c r="H40" s="59"/>
    </row>
    <row r="41" spans="1:8" ht="15.75">
      <c r="A41" s="85"/>
      <c r="B41" s="83"/>
      <c r="C41" s="84"/>
      <c r="D41" s="83"/>
      <c r="E41" s="83"/>
      <c r="F41" s="83"/>
      <c r="G41" s="80"/>
      <c r="H41" s="59"/>
    </row>
    <row r="42" spans="1:8" ht="15.75">
      <c r="A42" s="85"/>
      <c r="B42" s="83"/>
      <c r="C42" s="84"/>
      <c r="D42" s="83"/>
      <c r="E42" s="83"/>
      <c r="F42" s="83"/>
      <c r="G42" s="80"/>
      <c r="H42" s="59"/>
    </row>
    <row r="43" spans="1:8" ht="15.75">
      <c r="A43" s="12"/>
      <c r="B43" s="87"/>
      <c r="C43" s="88"/>
      <c r="D43" s="87"/>
      <c r="E43" s="87"/>
      <c r="F43" s="87"/>
      <c r="G43" s="89"/>
      <c r="H43" s="90"/>
    </row>
    <row r="44" spans="1:8" ht="15.75">
      <c r="A44" s="12"/>
      <c r="B44" s="87"/>
      <c r="C44" s="88"/>
      <c r="D44" s="87"/>
      <c r="E44" s="87"/>
      <c r="F44" s="87"/>
      <c r="G44" s="89"/>
      <c r="H44" s="90"/>
    </row>
    <row r="45" spans="1:8" ht="15.75">
      <c r="A45" s="12"/>
      <c r="B45" s="87"/>
      <c r="C45" s="88"/>
      <c r="D45" s="87"/>
      <c r="E45" s="87"/>
      <c r="F45" s="87"/>
      <c r="G45" s="89"/>
      <c r="H45" s="90"/>
    </row>
    <row r="46" spans="1:8" ht="15.75">
      <c r="A46" s="12"/>
      <c r="B46" s="87"/>
      <c r="C46" s="88"/>
      <c r="D46" s="87"/>
      <c r="E46" s="87"/>
      <c r="F46" s="87"/>
      <c r="G46" s="89"/>
      <c r="H46" s="90"/>
    </row>
    <row r="47" spans="1:8" ht="15">
      <c r="A47" s="12"/>
      <c r="B47" s="12"/>
      <c r="C47" s="12"/>
      <c r="D47" s="12"/>
      <c r="E47" s="12"/>
      <c r="F47" s="12"/>
      <c r="G47" s="89"/>
      <c r="H47" s="12"/>
    </row>
    <row r="48" spans="1:8" ht="15">
      <c r="A48" s="12"/>
      <c r="B48" s="12"/>
      <c r="C48" s="12"/>
      <c r="D48" s="12"/>
      <c r="E48" s="12"/>
      <c r="F48" s="12"/>
      <c r="G48" s="89"/>
      <c r="H48" s="12"/>
    </row>
    <row r="49" spans="1:8" ht="15">
      <c r="A49" s="12"/>
      <c r="B49" s="12"/>
      <c r="C49" s="12"/>
      <c r="D49" s="12"/>
      <c r="E49" s="12"/>
      <c r="F49" s="12"/>
      <c r="G49" s="89"/>
      <c r="H49" s="12"/>
    </row>
    <row r="50" spans="1:8" ht="15">
      <c r="A50" s="12"/>
      <c r="B50" s="12"/>
      <c r="C50" s="12"/>
      <c r="D50" s="12"/>
      <c r="E50" s="12"/>
      <c r="F50" s="12"/>
      <c r="G50" s="89"/>
      <c r="H50" s="12"/>
    </row>
    <row r="51" spans="1:8" ht="15">
      <c r="A51" s="12"/>
      <c r="B51" s="12"/>
      <c r="C51" s="12"/>
      <c r="D51" s="12"/>
      <c r="E51" s="12"/>
      <c r="F51" s="12"/>
      <c r="G51" s="89"/>
      <c r="H51" s="12"/>
    </row>
    <row r="52" spans="1:8" ht="15">
      <c r="A52" s="12"/>
      <c r="B52" s="12"/>
      <c r="C52" s="12"/>
      <c r="D52" s="12"/>
      <c r="E52" s="12"/>
      <c r="F52" s="12"/>
      <c r="G52" s="89"/>
      <c r="H52" s="12"/>
    </row>
    <row r="53" spans="1:8" ht="15">
      <c r="A53" s="12"/>
      <c r="B53" s="12"/>
      <c r="C53" s="12"/>
      <c r="D53" s="12"/>
      <c r="E53" s="12"/>
      <c r="F53" s="12"/>
      <c r="G53" s="89"/>
      <c r="H53" s="12"/>
    </row>
    <row r="54" spans="1:8" ht="15">
      <c r="A54" s="12"/>
      <c r="B54" s="12"/>
      <c r="C54" s="12"/>
      <c r="D54" s="12"/>
      <c r="E54" s="12"/>
      <c r="F54" s="12"/>
      <c r="G54" s="89"/>
      <c r="H54" s="12"/>
    </row>
    <row r="55" ht="15">
      <c r="G55" s="89"/>
    </row>
    <row r="56" ht="15">
      <c r="G56" s="89"/>
    </row>
    <row r="57" ht="15">
      <c r="G57" s="89"/>
    </row>
    <row r="58" ht="15">
      <c r="G58" s="89"/>
    </row>
    <row r="59" ht="15">
      <c r="G59" s="89"/>
    </row>
    <row r="60" ht="15">
      <c r="G60" s="89"/>
    </row>
    <row r="61" ht="15">
      <c r="G61" s="89"/>
    </row>
    <row r="62" ht="15">
      <c r="G62" s="89"/>
    </row>
    <row r="63" ht="15">
      <c r="G63" s="89"/>
    </row>
    <row r="64" ht="15">
      <c r="G64" s="89"/>
    </row>
    <row r="65" ht="15">
      <c r="G65" s="89"/>
    </row>
    <row r="66" ht="15">
      <c r="G66" s="89"/>
    </row>
    <row r="67" ht="15">
      <c r="G67" s="89"/>
    </row>
    <row r="68" ht="15">
      <c r="G68" s="89"/>
    </row>
    <row r="69" ht="15">
      <c r="G69" s="89"/>
    </row>
    <row r="70" ht="15">
      <c r="G70" s="89"/>
    </row>
    <row r="71" ht="15">
      <c r="G71" s="89"/>
    </row>
    <row r="72" ht="15">
      <c r="G72" s="89"/>
    </row>
    <row r="73" ht="15">
      <c r="G73" s="89"/>
    </row>
    <row r="74" ht="15">
      <c r="G74" s="89"/>
    </row>
    <row r="75" ht="15">
      <c r="G75" s="89"/>
    </row>
    <row r="76" ht="15">
      <c r="G76" s="89"/>
    </row>
    <row r="77" ht="15">
      <c r="G77" s="89"/>
    </row>
    <row r="78" ht="15">
      <c r="G78" s="89"/>
    </row>
    <row r="79" ht="15">
      <c r="G79" s="89"/>
    </row>
    <row r="80" ht="15">
      <c r="G80" s="89"/>
    </row>
    <row r="81" ht="15">
      <c r="G81" s="89"/>
    </row>
    <row r="82" ht="15">
      <c r="G82" s="89"/>
    </row>
    <row r="83" ht="15">
      <c r="G83" s="89"/>
    </row>
    <row r="84" ht="15">
      <c r="G84" s="89"/>
    </row>
    <row r="85" ht="15">
      <c r="G85" s="89"/>
    </row>
    <row r="86" ht="15">
      <c r="G86" s="89"/>
    </row>
    <row r="87" ht="15">
      <c r="G87" s="89"/>
    </row>
    <row r="88" ht="15">
      <c r="G88" s="89"/>
    </row>
    <row r="89" ht="15">
      <c r="G89" s="89"/>
    </row>
    <row r="90" ht="15">
      <c r="G90" s="89"/>
    </row>
    <row r="91" ht="15">
      <c r="G91" s="89"/>
    </row>
    <row r="92" ht="15">
      <c r="G92" s="89"/>
    </row>
    <row r="93" ht="15">
      <c r="G93" s="89"/>
    </row>
    <row r="94" ht="15">
      <c r="G94" s="89"/>
    </row>
    <row r="95" ht="15">
      <c r="G95" s="89"/>
    </row>
    <row r="96" ht="15">
      <c r="G96" s="89"/>
    </row>
    <row r="97" ht="15">
      <c r="G97" s="89"/>
    </row>
    <row r="98" ht="15">
      <c r="G98" s="89"/>
    </row>
    <row r="99" ht="15">
      <c r="G99" s="89"/>
    </row>
    <row r="100" ht="15">
      <c r="G100" s="89"/>
    </row>
    <row r="101" ht="15">
      <c r="G101" s="89"/>
    </row>
    <row r="102" ht="15">
      <c r="G102" s="89"/>
    </row>
    <row r="103" ht="15">
      <c r="G103" s="89"/>
    </row>
    <row r="104" ht="15">
      <c r="G104" s="89"/>
    </row>
    <row r="105" ht="15">
      <c r="G105" s="89"/>
    </row>
    <row r="106" ht="15">
      <c r="G106" s="89"/>
    </row>
    <row r="107" ht="15">
      <c r="G107" s="89"/>
    </row>
    <row r="108" ht="15">
      <c r="G108" s="89"/>
    </row>
    <row r="109" ht="15">
      <c r="G109" s="89"/>
    </row>
    <row r="110" ht="15">
      <c r="G110" s="89"/>
    </row>
    <row r="111" ht="15">
      <c r="G111" s="89"/>
    </row>
    <row r="112" ht="15">
      <c r="G112" s="89"/>
    </row>
    <row r="113" ht="15">
      <c r="G113" s="89"/>
    </row>
    <row r="114" ht="15">
      <c r="G114" s="89"/>
    </row>
    <row r="115" ht="15">
      <c r="G115" s="89"/>
    </row>
    <row r="116" ht="15">
      <c r="G116" s="89"/>
    </row>
    <row r="117" ht="15">
      <c r="G117" s="89"/>
    </row>
    <row r="118" ht="15">
      <c r="G118" s="89"/>
    </row>
    <row r="119" ht="15">
      <c r="G119" s="89"/>
    </row>
    <row r="120" ht="15">
      <c r="G120" s="89"/>
    </row>
    <row r="121" ht="15">
      <c r="G121" s="89"/>
    </row>
    <row r="122" ht="15">
      <c r="G122" s="89"/>
    </row>
    <row r="123" ht="15">
      <c r="G123" s="89"/>
    </row>
    <row r="124" ht="15">
      <c r="G124" s="89"/>
    </row>
    <row r="125" ht="15">
      <c r="G125" s="89"/>
    </row>
    <row r="126" ht="15">
      <c r="G126" s="89"/>
    </row>
    <row r="127" ht="15">
      <c r="G127" s="89"/>
    </row>
    <row r="128" ht="15">
      <c r="G128" s="89"/>
    </row>
    <row r="129" ht="15">
      <c r="G129" s="89"/>
    </row>
    <row r="130" ht="15">
      <c r="G130" s="89"/>
    </row>
    <row r="131" ht="15">
      <c r="G131" s="89"/>
    </row>
    <row r="132" ht="15">
      <c r="G132" s="89"/>
    </row>
    <row r="133" ht="15">
      <c r="G133" s="89"/>
    </row>
    <row r="134" ht="15">
      <c r="G134" s="89"/>
    </row>
    <row r="135" ht="15">
      <c r="G135" s="89"/>
    </row>
  </sheetData>
  <sheetProtection/>
  <mergeCells count="1">
    <mergeCell ref="A2:G2"/>
  </mergeCells>
  <printOptions/>
  <pageMargins left="0.45" right="0.45" top="0.5" bottom="0.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2012-06-04T16:04:01Z</cp:lastPrinted>
  <dcterms:created xsi:type="dcterms:W3CDTF">2008-04-17T18:31:44Z</dcterms:created>
  <dcterms:modified xsi:type="dcterms:W3CDTF">2012-06-21T16:34:43Z</dcterms:modified>
  <cp:category/>
  <cp:version/>
  <cp:contentType/>
  <cp:contentStatus/>
</cp:coreProperties>
</file>