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1 Fiscal Note" sheetId="1" r:id="rId1"/>
  </sheets>
  <externalReferences>
    <externalReference r:id="rId4"/>
    <externalReference r:id="rId5"/>
  </externalReferences>
  <definedNames>
    <definedName name="Actual" localSheetId="0">#REF!</definedName>
    <definedName name="Actual">#REF!</definedName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GrandAccounts">'[1]RefFootnote Codes'!$B$29:$B$35</definedName>
    <definedName name="Master">'[2]Master'!$A$6:$J$3210</definedName>
    <definedName name="Other" localSheetId="0">#REF!</definedName>
    <definedName name="Other">#REF!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<sst xmlns="http://schemas.openxmlformats.org/spreadsheetml/2006/main" count="64" uniqueCount="50">
  <si>
    <t>TOTAL</t>
  </si>
  <si>
    <t>A84500</t>
  </si>
  <si>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</si>
  <si>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</si>
  <si>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</si>
  <si>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</si>
  <si>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</si>
  <si>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</si>
  <si>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</si>
  <si>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</si>
  <si>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</si>
  <si>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</si>
  <si>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</si>
  <si>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</si>
  <si>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 xml:space="preserve">Assumptions: </t>
  </si>
  <si>
    <t>Affected Agency and/or Agencies: Water and Land Resources Division/Department of Natural Resources and Parks</t>
  </si>
  <si>
    <t>Note Prepared By: Steve Oien, Manager of Finance and Administration</t>
  </si>
  <si>
    <t>Ordinance/Motion No.</t>
  </si>
  <si>
    <t>Surface Water Mgt Fund/WLRD</t>
  </si>
  <si>
    <t>Note Reviewed By:  Jennifer Lehman, Budget Analyst, PSB</t>
  </si>
  <si>
    <t>Current Year</t>
  </si>
  <si>
    <t>1st Year</t>
  </si>
  <si>
    <t>2nd Year</t>
  </si>
  <si>
    <t>3rd Year</t>
  </si>
  <si>
    <t>Fund Balance</t>
  </si>
  <si>
    <r>
      <t xml:space="preserve">General Fund </t>
    </r>
    <r>
      <rPr>
        <vertAlign val="superscript"/>
        <sz val="10.5"/>
        <rFont val="Univers"/>
        <family val="2"/>
      </rPr>
      <t>1</t>
    </r>
  </si>
  <si>
    <r>
      <t xml:space="preserve">KCD </t>
    </r>
    <r>
      <rPr>
        <vertAlign val="superscript"/>
        <sz val="10.5"/>
        <rFont val="Univers"/>
        <family val="2"/>
      </rPr>
      <t>1</t>
    </r>
  </si>
  <si>
    <r>
      <t xml:space="preserve">DOE Grant </t>
    </r>
    <r>
      <rPr>
        <vertAlign val="superscript"/>
        <sz val="10.5"/>
        <rFont val="Univers"/>
        <family val="2"/>
      </rPr>
      <t>2</t>
    </r>
  </si>
  <si>
    <t>1. This represents the General Fund temporarily replacing King County's portion of the $2 King Conservation District local</t>
  </si>
  <si>
    <t xml:space="preserve">     $91,099 for a Regional Decant Facility Plan</t>
  </si>
  <si>
    <t xml:space="preserve">     $125,305 for IDDE Field Screening Manual and Training</t>
  </si>
  <si>
    <t>2.  This represents three DOE grant-funded projects requesting supplemental appropriation:</t>
  </si>
  <si>
    <t xml:space="preserve">     $65,394 for developing a standardized framework for Puget Sound Stormwater System Mapping</t>
  </si>
  <si>
    <r>
      <t xml:space="preserve">1st Year </t>
    </r>
    <r>
      <rPr>
        <vertAlign val="superscript"/>
        <sz val="10.5"/>
        <rFont val="Univers"/>
        <family val="2"/>
      </rPr>
      <t>2</t>
    </r>
  </si>
  <si>
    <t xml:space="preserve">    jurisdiction grants in 2012.  This is a swap of revenue backing expenditure authority; no expenditure change is requested.</t>
  </si>
  <si>
    <t>2012 Expenditures by Major Category</t>
  </si>
  <si>
    <t>Description</t>
  </si>
  <si>
    <t>Sal &amp; Ben</t>
  </si>
  <si>
    <t>Services</t>
  </si>
  <si>
    <t>Totals</t>
  </si>
  <si>
    <t>DOE Grant: Regional Decant</t>
  </si>
  <si>
    <t>DOE Grant: IDDE</t>
  </si>
  <si>
    <t>DOE Grant: Mapping</t>
  </si>
  <si>
    <t>SWM Rate Public Outreach</t>
  </si>
  <si>
    <t>WSU Coop Carryover</t>
  </si>
  <si>
    <t xml:space="preserve">    The outyear impact of $253,252 will be included in the 2013-2014 biennial budget.</t>
  </si>
  <si>
    <t>3. Changes requested in this omnibus are summarized below:</t>
  </si>
  <si>
    <r>
      <t xml:space="preserve">Surface Water Mgt Fund/WLRD </t>
    </r>
    <r>
      <rPr>
        <vertAlign val="superscript"/>
        <sz val="10.5"/>
        <rFont val="Univers"/>
        <family val="2"/>
      </rPr>
      <t>3</t>
    </r>
  </si>
  <si>
    <t>2nd Omnibus Supplemental 2012</t>
  </si>
  <si>
    <t>Title:  SWM Fiscal 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</si>
</sst>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[Red]\(#,###\);0"/>
    <numFmt numFmtId="165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z val="10.5"/>
      <name val="Arial"/>
      <family val="2"/>
    </font>
    <font>
      <sz val="8"/>
      <color indexed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9" applyAlignment="1">
      <alignment horizontal="centerContinuous"/>
      <protection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5" fillId="0" borderId="0" xfId="59" applyFont="1" applyAlignment="1">
      <alignment horizontal="left"/>
      <protection/>
    </xf>
    <xf numFmtId="0" fontId="3" fillId="0" borderId="10" xfId="59" applyFont="1" applyBorder="1" applyAlignment="1">
      <alignment horizontal="left"/>
      <protection/>
    </xf>
    <xf numFmtId="0" fontId="3" fillId="0" borderId="11" xfId="59" applyFont="1" applyBorder="1" applyAlignment="1">
      <alignment horizontal="left"/>
      <protection/>
    </xf>
    <xf numFmtId="0" fontId="3" fillId="0" borderId="11" xfId="59" applyFont="1" applyBorder="1" applyAlignment="1">
      <alignment horizontal="centerContinuous"/>
      <protection/>
    </xf>
    <xf numFmtId="0" fontId="3" fillId="0" borderId="12" xfId="59" applyFont="1" applyBorder="1" applyAlignment="1">
      <alignment horizontal="centerContinuous"/>
      <protection/>
    </xf>
    <xf numFmtId="0" fontId="3" fillId="0" borderId="13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14" xfId="59" applyFont="1" applyBorder="1">
      <alignment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17" xfId="59" applyFont="1" applyBorder="1">
      <alignment/>
      <protection/>
    </xf>
    <xf numFmtId="0" fontId="3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18" xfId="59" applyFont="1" applyBorder="1">
      <alignment/>
      <protection/>
    </xf>
    <xf numFmtId="0" fontId="3" fillId="0" borderId="19" xfId="59" applyFont="1" applyBorder="1">
      <alignment/>
      <protection/>
    </xf>
    <xf numFmtId="0" fontId="3" fillId="0" borderId="20" xfId="59" applyFont="1" applyBorder="1" applyAlignment="1">
      <alignment horizontal="center"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23" xfId="59" applyFont="1" applyBorder="1" applyAlignment="1">
      <alignment horizontal="center"/>
      <protection/>
    </xf>
    <xf numFmtId="38" fontId="7" fillId="0" borderId="23" xfId="59" applyNumberFormat="1" applyFont="1" applyBorder="1" applyAlignment="1">
      <alignment horizontal="right"/>
      <protection/>
    </xf>
    <xf numFmtId="38" fontId="7" fillId="0" borderId="24" xfId="59" applyNumberFormat="1" applyFont="1" applyBorder="1" applyAlignment="1">
      <alignment horizontal="right"/>
      <protection/>
    </xf>
    <xf numFmtId="38" fontId="7" fillId="0" borderId="25" xfId="59" applyNumberFormat="1" applyFont="1" applyBorder="1" applyAlignment="1">
      <alignment horizontal="right"/>
      <protection/>
    </xf>
    <xf numFmtId="38" fontId="3" fillId="0" borderId="23" xfId="59" applyNumberFormat="1" applyFont="1" applyBorder="1" applyAlignment="1">
      <alignment horizontal="right"/>
      <protection/>
    </xf>
    <xf numFmtId="38" fontId="3" fillId="0" borderId="24" xfId="59" applyNumberFormat="1" applyFont="1" applyBorder="1" applyAlignment="1">
      <alignment horizontal="right"/>
      <protection/>
    </xf>
    <xf numFmtId="38" fontId="3" fillId="0" borderId="25" xfId="59" applyNumberFormat="1" applyFont="1" applyBorder="1" applyAlignment="1">
      <alignment horizontal="right"/>
      <protection/>
    </xf>
    <xf numFmtId="38" fontId="3" fillId="0" borderId="23" xfId="44" applyNumberFormat="1" applyFont="1" applyBorder="1" applyAlignment="1">
      <alignment horizontal="right"/>
    </xf>
    <xf numFmtId="0" fontId="3" fillId="0" borderId="26" xfId="59" applyFont="1" applyBorder="1">
      <alignment/>
      <protection/>
    </xf>
    <xf numFmtId="0" fontId="3" fillId="0" borderId="27" xfId="59" applyFont="1" applyBorder="1">
      <alignment/>
      <protection/>
    </xf>
    <xf numFmtId="0" fontId="3" fillId="0" borderId="28" xfId="59" applyFont="1" applyBorder="1">
      <alignment/>
      <protection/>
    </xf>
    <xf numFmtId="38" fontId="6" fillId="0" borderId="28" xfId="59" applyNumberFormat="1" applyFont="1" applyBorder="1">
      <alignment/>
      <protection/>
    </xf>
    <xf numFmtId="38" fontId="6" fillId="0" borderId="29" xfId="59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6" fillId="0" borderId="0" xfId="59" applyFont="1" applyBorder="1">
      <alignment/>
      <protection/>
    </xf>
    <xf numFmtId="0" fontId="3" fillId="0" borderId="30" xfId="59" applyFont="1" applyBorder="1">
      <alignment/>
      <protection/>
    </xf>
    <xf numFmtId="3" fontId="3" fillId="0" borderId="0" xfId="59" applyNumberFormat="1" applyFont="1" applyBorder="1">
      <alignment/>
      <protection/>
    </xf>
    <xf numFmtId="0" fontId="3" fillId="0" borderId="19" xfId="59" applyFont="1" applyBorder="1" applyAlignment="1">
      <alignment horizontal="center"/>
      <protection/>
    </xf>
    <xf numFmtId="0" fontId="3" fillId="0" borderId="31" xfId="59" applyFont="1" applyBorder="1" applyAlignment="1">
      <alignment horizontal="center"/>
      <protection/>
    </xf>
    <xf numFmtId="0" fontId="3" fillId="0" borderId="21" xfId="64" applyFont="1" applyBorder="1">
      <alignment/>
      <protection/>
    </xf>
    <xf numFmtId="0" fontId="3" fillId="0" borderId="22" xfId="59" applyFont="1" applyBorder="1" applyAlignment="1">
      <alignment horizontal="center"/>
      <protection/>
    </xf>
    <xf numFmtId="0" fontId="3" fillId="0" borderId="30" xfId="59" applyFont="1" applyBorder="1" applyAlignment="1">
      <alignment horizontal="center"/>
      <protection/>
    </xf>
    <xf numFmtId="3" fontId="0" fillId="0" borderId="0" xfId="59" applyNumberFormat="1" applyBorder="1">
      <alignment/>
      <protection/>
    </xf>
    <xf numFmtId="0" fontId="3" fillId="0" borderId="32" xfId="59" applyFont="1" applyBorder="1">
      <alignment/>
      <protection/>
    </xf>
    <xf numFmtId="3" fontId="0" fillId="0" borderId="0" xfId="59" applyNumberFormat="1">
      <alignment/>
      <protection/>
    </xf>
    <xf numFmtId="0" fontId="3" fillId="0" borderId="33" xfId="59" applyFont="1" applyBorder="1">
      <alignment/>
      <protection/>
    </xf>
    <xf numFmtId="0" fontId="3" fillId="0" borderId="34" xfId="59" applyFont="1" applyBorder="1">
      <alignment/>
      <protection/>
    </xf>
    <xf numFmtId="0" fontId="3" fillId="0" borderId="35" xfId="59" applyFont="1" applyBorder="1" applyAlignment="1">
      <alignment horizontal="center"/>
      <protection/>
    </xf>
    <xf numFmtId="0" fontId="3" fillId="0" borderId="36" xfId="59" applyFont="1" applyBorder="1" applyAlignment="1">
      <alignment horizontal="center"/>
      <protection/>
    </xf>
    <xf numFmtId="0" fontId="3" fillId="0" borderId="37" xfId="59" applyFont="1" applyBorder="1" applyAlignment="1">
      <alignment horizontal="center"/>
      <protection/>
    </xf>
    <xf numFmtId="38" fontId="6" fillId="0" borderId="0" xfId="59" applyNumberFormat="1" applyFont="1" applyBorder="1">
      <alignment/>
      <protection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8" fontId="3" fillId="0" borderId="23" xfId="59" applyNumberFormat="1" applyFont="1" applyBorder="1" applyAlignment="1">
      <alignment horizontal="right"/>
      <protection/>
    </xf>
    <xf numFmtId="0" fontId="9" fillId="0" borderId="0" xfId="59" applyFont="1" quotePrefix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164" fontId="45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59" applyFont="1" applyAlignment="1" quotePrefix="1">
      <alignment horizontal="left"/>
      <protection/>
    </xf>
    <xf numFmtId="0" fontId="9" fillId="0" borderId="0" xfId="59" applyFont="1" applyBorder="1">
      <alignment/>
      <protection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165" fontId="11" fillId="0" borderId="0" xfId="44" applyNumberFormat="1" applyFont="1" applyAlignment="1">
      <alignment vertical="center"/>
    </xf>
    <xf numFmtId="0" fontId="11" fillId="0" borderId="0" xfId="0" applyFont="1" applyAlignment="1">
      <alignment/>
    </xf>
    <xf numFmtId="165" fontId="9" fillId="0" borderId="0" xfId="44" applyNumberFormat="1" applyFont="1" applyAlignment="1">
      <alignment/>
    </xf>
    <xf numFmtId="165" fontId="9" fillId="0" borderId="0" xfId="44" applyNumberFormat="1" applyFont="1" applyBorder="1" applyAlignment="1">
      <alignment/>
    </xf>
    <xf numFmtId="165" fontId="11" fillId="0" borderId="40" xfId="44" applyNumberFormat="1" applyFont="1" applyBorder="1" applyAlignment="1">
      <alignment/>
    </xf>
    <xf numFmtId="165" fontId="11" fillId="0" borderId="0" xfId="44" applyNumberFormat="1" applyFont="1" applyAlignment="1">
      <alignment horizontal="center"/>
    </xf>
    <xf numFmtId="165" fontId="11" fillId="0" borderId="0" xfId="44" applyNumberFormat="1" applyFont="1" applyAlignment="1">
      <alignment/>
    </xf>
    <xf numFmtId="165" fontId="11" fillId="0" borderId="0" xfId="44" applyNumberFormat="1" applyFont="1" applyBorder="1" applyAlignment="1">
      <alignment/>
    </xf>
    <xf numFmtId="0" fontId="3" fillId="0" borderId="13" xfId="59" applyFont="1" applyBorder="1" applyAlignment="1">
      <alignment horizontal="left" wrapText="1"/>
      <protection/>
    </xf>
    <xf numFmtId="0" fontId="0" fillId="0" borderId="0" xfId="59" applyAlignment="1">
      <alignment wrapText="1"/>
      <protection/>
    </xf>
    <xf numFmtId="0" fontId="0" fillId="0" borderId="14" xfId="59" applyBorder="1" applyAlignment="1">
      <alignment wrapText="1"/>
      <protection/>
    </xf>
    <xf numFmtId="0" fontId="6" fillId="0" borderId="0" xfId="59" applyFont="1" applyBorder="1" applyAlignment="1">
      <alignment vertical="top" wrapText="1"/>
      <protection/>
    </xf>
    <xf numFmtId="0" fontId="2" fillId="0" borderId="0" xfId="59" applyFont="1" applyBorder="1" applyAlignment="1">
      <alignment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CIP Correction Fiscal Note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3">
      <selection activeCell="A5" sqref="A5"/>
    </sheetView>
  </sheetViews>
  <sheetFormatPr defaultColWidth="9.140625" defaultRowHeight="12.75"/>
  <cols>
    <col min="1" max="1" width="3.7109375" style="3" customWidth="1"/>
    <col min="2" max="2" width="27.140625" style="3" customWidth="1"/>
    <col min="3" max="3" width="11.140625" style="3" customWidth="1"/>
    <col min="4" max="4" width="16.28125" style="3" bestFit="1" customWidth="1"/>
    <col min="5" max="5" width="14.8515625" style="3" customWidth="1"/>
    <col min="6" max="6" width="13.57421875" style="3" customWidth="1"/>
    <col min="7" max="7" width="13.7109375" style="3" customWidth="1"/>
    <col min="8" max="8" width="14.140625" style="3" customWidth="1"/>
    <col min="9" max="16384" width="9.140625" style="3" customWidth="1"/>
  </cols>
  <sheetData>
    <row r="1" spans="1:10" ht="15.75">
      <c r="A1" s="4"/>
      <c r="B1" s="5"/>
      <c r="C1" s="5"/>
      <c r="D1" s="6" t="s">
        <v>2</v>
      </c>
      <c r="E1" s="7"/>
      <c r="F1" s="5"/>
      <c r="G1" s="5"/>
      <c r="H1" s="5"/>
      <c r="I1" s="4"/>
      <c r="J1" s="4"/>
    </row>
    <row r="2" spans="1:9" ht="14.25" thickBot="1">
      <c r="A2" s="8"/>
      <c r="B2" s="7"/>
      <c r="C2" s="7"/>
      <c r="D2" s="7"/>
      <c r="E2" s="7"/>
      <c r="F2" s="7"/>
      <c r="G2" s="7"/>
      <c r="H2" s="7"/>
      <c r="I2" s="1"/>
    </row>
    <row r="3" spans="1:9" ht="18" customHeight="1" thickTop="1">
      <c r="A3" s="9" t="s">
        <v>17</v>
      </c>
      <c r="B3" s="10"/>
      <c r="C3" s="10" t="s">
        <v>48</v>
      </c>
      <c r="D3" s="11"/>
      <c r="E3" s="11"/>
      <c r="F3" s="11"/>
      <c r="G3" s="11"/>
      <c r="H3" s="12"/>
      <c r="I3" s="1"/>
    </row>
    <row r="4" spans="1:9" ht="12.75">
      <c r="A4" s="77" t="s">
        <v>49</v>
      </c>
      <c r="B4" s="78"/>
      <c r="C4" s="78"/>
      <c r="D4" s="78"/>
      <c r="E4" s="78"/>
      <c r="F4" s="78"/>
      <c r="G4" s="78"/>
      <c r="H4" s="79"/>
      <c r="I4" s="1"/>
    </row>
    <row r="5" spans="1:8" ht="18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3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4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5</v>
      </c>
      <c r="B11" s="22"/>
      <c r="C11" s="23" t="s">
        <v>6</v>
      </c>
      <c r="D11" s="23" t="s">
        <v>7</v>
      </c>
      <c r="E11" s="57" t="s">
        <v>20</v>
      </c>
      <c r="F11" s="57" t="s">
        <v>33</v>
      </c>
      <c r="G11" s="58" t="s">
        <v>22</v>
      </c>
      <c r="H11" s="59" t="s">
        <v>23</v>
      </c>
    </row>
    <row r="12" spans="1:8" ht="9.75" customHeight="1">
      <c r="A12" s="51"/>
      <c r="B12" s="52"/>
      <c r="C12" s="53"/>
      <c r="D12" s="53"/>
      <c r="E12" s="53"/>
      <c r="F12" s="53"/>
      <c r="G12" s="54"/>
      <c r="H12" s="55"/>
    </row>
    <row r="13" spans="1:8" ht="15.75" customHeight="1">
      <c r="A13" s="24" t="s">
        <v>18</v>
      </c>
      <c r="B13" s="25"/>
      <c r="C13" s="26">
        <v>1211</v>
      </c>
      <c r="D13" s="26" t="s">
        <v>25</v>
      </c>
      <c r="E13" s="30">
        <v>215000</v>
      </c>
      <c r="F13" s="27"/>
      <c r="G13" s="28"/>
      <c r="H13" s="29"/>
    </row>
    <row r="14" spans="1:8" ht="18" customHeight="1">
      <c r="A14" s="24" t="s">
        <v>18</v>
      </c>
      <c r="B14" s="25"/>
      <c r="C14" s="26">
        <v>1211</v>
      </c>
      <c r="D14" s="26" t="s">
        <v>26</v>
      </c>
      <c r="E14" s="30">
        <v>-215000</v>
      </c>
      <c r="F14" s="30"/>
      <c r="G14" s="31"/>
      <c r="H14" s="32"/>
    </row>
    <row r="15" spans="1:8" ht="18" customHeight="1">
      <c r="A15" s="24" t="s">
        <v>18</v>
      </c>
      <c r="B15" s="25"/>
      <c r="C15" s="26">
        <v>1211</v>
      </c>
      <c r="D15" s="26" t="s">
        <v>27</v>
      </c>
      <c r="E15" s="30">
        <f>91099+125305+65394</f>
        <v>281798</v>
      </c>
      <c r="F15" s="30">
        <v>253252</v>
      </c>
      <c r="G15" s="31"/>
      <c r="H15" s="32"/>
    </row>
    <row r="16" spans="1:8" ht="18" customHeight="1">
      <c r="A16" s="24" t="s">
        <v>18</v>
      </c>
      <c r="B16" s="25"/>
      <c r="C16" s="26">
        <v>1211</v>
      </c>
      <c r="D16" s="26" t="s">
        <v>24</v>
      </c>
      <c r="E16" s="33">
        <v>41000</v>
      </c>
      <c r="F16" s="60"/>
      <c r="G16" s="31"/>
      <c r="H16" s="32"/>
    </row>
    <row r="17" spans="1:8" ht="18" customHeight="1" thickBot="1">
      <c r="A17" s="34"/>
      <c r="B17" s="35" t="s">
        <v>8</v>
      </c>
      <c r="C17" s="36"/>
      <c r="D17" s="36"/>
      <c r="E17" s="37">
        <f>SUM(E13:E16)</f>
        <v>322798</v>
      </c>
      <c r="F17" s="37">
        <f>SUM(F13:F16)</f>
        <v>253252</v>
      </c>
      <c r="G17" s="37">
        <f>SUM(G13:G15)</f>
        <v>0</v>
      </c>
      <c r="H17" s="38">
        <f>SUM(H13:H15)</f>
        <v>0</v>
      </c>
    </row>
    <row r="18" spans="1:8" ht="18" customHeight="1">
      <c r="A18" s="19"/>
      <c r="B18" s="19"/>
      <c r="C18" s="19"/>
      <c r="D18" s="19"/>
      <c r="E18" s="39"/>
      <c r="F18" s="39"/>
      <c r="G18" s="39"/>
      <c r="H18" s="39"/>
    </row>
    <row r="19" spans="1:8" ht="18" customHeight="1" thickBot="1">
      <c r="A19" s="40" t="s">
        <v>9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21" t="s">
        <v>5</v>
      </c>
      <c r="B20" s="22"/>
      <c r="C20" s="23" t="s">
        <v>6</v>
      </c>
      <c r="D20" s="23" t="s">
        <v>10</v>
      </c>
      <c r="E20" s="57" t="s">
        <v>20</v>
      </c>
      <c r="F20" s="57" t="s">
        <v>21</v>
      </c>
      <c r="G20" s="58" t="s">
        <v>22</v>
      </c>
      <c r="H20" s="59" t="s">
        <v>23</v>
      </c>
    </row>
    <row r="21" spans="1:8" ht="9.75" customHeight="1">
      <c r="A21" s="51"/>
      <c r="B21" s="52"/>
      <c r="C21" s="53"/>
      <c r="D21" s="53"/>
      <c r="E21" s="53"/>
      <c r="F21" s="53"/>
      <c r="G21" s="54"/>
      <c r="H21" s="55"/>
    </row>
    <row r="22" spans="1:8" ht="15.75">
      <c r="A22" s="24" t="s">
        <v>47</v>
      </c>
      <c r="B22" s="41"/>
      <c r="C22" s="26">
        <v>1211</v>
      </c>
      <c r="D22" s="26" t="s">
        <v>1</v>
      </c>
      <c r="E22" s="30">
        <v>322798</v>
      </c>
      <c r="F22" s="30">
        <v>253252</v>
      </c>
      <c r="G22" s="28"/>
      <c r="H22" s="29"/>
    </row>
    <row r="23" spans="1:9" ht="18" customHeight="1" thickBot="1">
      <c r="A23" s="34"/>
      <c r="B23" s="35" t="s">
        <v>0</v>
      </c>
      <c r="C23" s="36"/>
      <c r="D23" s="36"/>
      <c r="E23" s="37">
        <f>SUM(E22:E22)</f>
        <v>322798</v>
      </c>
      <c r="F23" s="37">
        <f>SUM(F22:F22)</f>
        <v>253252</v>
      </c>
      <c r="G23" s="37">
        <f>SUM(G22:G22)</f>
        <v>0</v>
      </c>
      <c r="H23" s="38">
        <f>SUM(H22:H22)</f>
        <v>0</v>
      </c>
      <c r="I23" s="42"/>
    </row>
    <row r="24" spans="1:8" ht="18" customHeight="1">
      <c r="A24" s="19"/>
      <c r="B24" s="19"/>
      <c r="C24" s="19"/>
      <c r="D24" s="19"/>
      <c r="E24" s="39"/>
      <c r="F24" s="39"/>
      <c r="G24" s="39"/>
      <c r="H24" s="39"/>
    </row>
    <row r="25" spans="1:8" ht="18" customHeight="1" thickBot="1">
      <c r="A25" s="40" t="s">
        <v>11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21"/>
      <c r="B26" s="22"/>
      <c r="C26" s="43"/>
      <c r="D26" s="44"/>
      <c r="E26" s="57" t="s">
        <v>20</v>
      </c>
      <c r="F26" s="57" t="s">
        <v>21</v>
      </c>
      <c r="G26" s="58" t="s">
        <v>22</v>
      </c>
      <c r="H26" s="59" t="s">
        <v>23</v>
      </c>
      <c r="I26" s="2"/>
      <c r="J26" s="2"/>
    </row>
    <row r="27" spans="1:10" ht="18" customHeight="1">
      <c r="A27" s="45" t="s">
        <v>12</v>
      </c>
      <c r="B27" s="25"/>
      <c r="C27" s="46"/>
      <c r="D27" s="47"/>
      <c r="E27" s="30">
        <v>54500</v>
      </c>
      <c r="F27" s="27">
        <v>0</v>
      </c>
      <c r="G27" s="28"/>
      <c r="H27" s="29"/>
      <c r="I27" s="2"/>
      <c r="J27" s="2"/>
    </row>
    <row r="28" spans="1:10" ht="18" customHeight="1">
      <c r="A28" s="45" t="s">
        <v>13</v>
      </c>
      <c r="B28" s="25"/>
      <c r="C28" s="25"/>
      <c r="D28" s="41"/>
      <c r="E28" s="30">
        <v>268298</v>
      </c>
      <c r="F28" s="30">
        <v>253252</v>
      </c>
      <c r="G28" s="31"/>
      <c r="H28" s="32"/>
      <c r="I28" s="48"/>
      <c r="J28" s="48"/>
    </row>
    <row r="29" spans="1:10" ht="18" customHeight="1" thickBot="1">
      <c r="A29" s="34" t="s">
        <v>0</v>
      </c>
      <c r="B29" s="35"/>
      <c r="C29" s="35"/>
      <c r="D29" s="49"/>
      <c r="E29" s="37">
        <f>SUM(E27:E28)</f>
        <v>322798</v>
      </c>
      <c r="F29" s="37">
        <f>SUM(F27:F28)</f>
        <v>253252</v>
      </c>
      <c r="G29" s="37">
        <f>SUM(G27:G28)</f>
        <v>0</v>
      </c>
      <c r="H29" s="38">
        <f>SUM(H27:H28)</f>
        <v>0</v>
      </c>
      <c r="I29" s="50"/>
      <c r="J29" s="50"/>
    </row>
    <row r="30" spans="1:10" ht="9" customHeight="1">
      <c r="A30" s="14"/>
      <c r="B30" s="14"/>
      <c r="C30" s="14"/>
      <c r="D30" s="14"/>
      <c r="E30" s="56"/>
      <c r="F30" s="56"/>
      <c r="G30" s="56"/>
      <c r="H30" s="56"/>
      <c r="I30" s="50"/>
      <c r="J30" s="50"/>
    </row>
    <row r="31" spans="1:10" ht="12.75">
      <c r="A31" s="80" t="s">
        <v>14</v>
      </c>
      <c r="B31" s="81"/>
      <c r="C31" s="81"/>
      <c r="D31" s="81"/>
      <c r="E31" s="81"/>
      <c r="F31" s="81"/>
      <c r="G31" s="81"/>
      <c r="H31" s="81"/>
      <c r="I31" s="50"/>
      <c r="J31" s="50"/>
    </row>
    <row r="32" spans="1:2" ht="13.5">
      <c r="A32" s="62" t="s">
        <v>28</v>
      </c>
      <c r="B32" s="63"/>
    </row>
    <row r="33" spans="1:2" ht="13.5">
      <c r="A33" s="62" t="s">
        <v>34</v>
      </c>
      <c r="B33" s="63"/>
    </row>
    <row r="34" spans="1:2" ht="13.5">
      <c r="A34" s="62" t="s">
        <v>31</v>
      </c>
      <c r="B34" s="63"/>
    </row>
    <row r="35" spans="1:2" ht="13.5">
      <c r="A35" s="61" t="s">
        <v>29</v>
      </c>
      <c r="B35" s="64"/>
    </row>
    <row r="36" spans="1:2" ht="13.5">
      <c r="A36" s="61" t="s">
        <v>30</v>
      </c>
      <c r="B36" s="64"/>
    </row>
    <row r="37" spans="1:2" ht="13.5">
      <c r="A37" s="61" t="s">
        <v>32</v>
      </c>
      <c r="B37" s="64"/>
    </row>
    <row r="38" spans="1:2" ht="13.5">
      <c r="A38" s="61" t="s">
        <v>45</v>
      </c>
      <c r="B38" s="64"/>
    </row>
    <row r="39" spans="1:2" ht="13.5">
      <c r="A39" s="65" t="s">
        <v>46</v>
      </c>
      <c r="B39" s="66"/>
    </row>
    <row r="40" spans="1:5" ht="13.5" customHeight="1">
      <c r="A40" s="67"/>
      <c r="B40" s="68"/>
      <c r="C40" s="69" t="s">
        <v>35</v>
      </c>
      <c r="D40" s="70"/>
      <c r="E40" s="69"/>
    </row>
    <row r="41" spans="1:5" ht="13.5" customHeight="1">
      <c r="A41" s="67"/>
      <c r="B41" s="70" t="s">
        <v>36</v>
      </c>
      <c r="C41" s="74" t="s">
        <v>37</v>
      </c>
      <c r="D41" s="74" t="s">
        <v>38</v>
      </c>
      <c r="E41" s="74" t="s">
        <v>39</v>
      </c>
    </row>
    <row r="42" spans="1:5" ht="13.5" customHeight="1">
      <c r="A42" s="67"/>
      <c r="B42" s="68" t="s">
        <v>44</v>
      </c>
      <c r="C42" s="71">
        <v>0</v>
      </c>
      <c r="D42" s="71">
        <v>16000</v>
      </c>
      <c r="E42" s="75">
        <f>SUM(C42:D42)</f>
        <v>16000</v>
      </c>
    </row>
    <row r="43" spans="1:5" ht="13.5">
      <c r="A43" s="67"/>
      <c r="B43" s="68" t="s">
        <v>40</v>
      </c>
      <c r="C43" s="71">
        <f>11400+9975</f>
        <v>21375</v>
      </c>
      <c r="D43" s="71">
        <f>69302+222+100+100</f>
        <v>69724</v>
      </c>
      <c r="E43" s="75">
        <f>SUM(C43:D43)</f>
        <v>91099</v>
      </c>
    </row>
    <row r="44" spans="1:5" ht="13.5">
      <c r="A44" s="67"/>
      <c r="B44" s="68" t="s">
        <v>41</v>
      </c>
      <c r="C44" s="71">
        <f>8900+8700</f>
        <v>17600</v>
      </c>
      <c r="D44" s="71">
        <f>99700+3080+4925</f>
        <v>107705</v>
      </c>
      <c r="E44" s="75">
        <f>SUM(C44:D44)</f>
        <v>125305</v>
      </c>
    </row>
    <row r="45" spans="1:5" ht="13.5">
      <c r="A45" s="67"/>
      <c r="B45" s="68" t="s">
        <v>42</v>
      </c>
      <c r="C45" s="71">
        <f>8781+6744</f>
        <v>15525</v>
      </c>
      <c r="D45" s="71">
        <f>49432+364+73</f>
        <v>49869</v>
      </c>
      <c r="E45" s="75">
        <f>SUM(C45:D45)</f>
        <v>65394</v>
      </c>
    </row>
    <row r="46" spans="1:5" ht="13.5">
      <c r="A46" s="67"/>
      <c r="B46" s="68" t="s">
        <v>43</v>
      </c>
      <c r="C46" s="72"/>
      <c r="D46" s="72">
        <v>25000</v>
      </c>
      <c r="E46" s="76">
        <f>SUM(C46:D46)</f>
        <v>25000</v>
      </c>
    </row>
    <row r="47" spans="1:5" ht="14.25" thickBot="1">
      <c r="A47" s="67"/>
      <c r="B47" s="70" t="s">
        <v>39</v>
      </c>
      <c r="C47" s="73">
        <f>SUM(C42:C46)</f>
        <v>54500</v>
      </c>
      <c r="D47" s="73">
        <f>SUM(D42:D46)</f>
        <v>268298</v>
      </c>
      <c r="E47" s="73">
        <f>SUM(E42:E46)</f>
        <v>322798</v>
      </c>
    </row>
    <row r="48" ht="13.5" thickTop="1"/>
  </sheetData>
  <sheetProtection/>
  <mergeCells count="2">
    <mergeCell ref="A4:H4"/>
    <mergeCell ref="A31:H31"/>
  </mergeCells>
  <printOptions/>
  <pageMargins left="0.77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2012-06-05T17:18:07Z</cp:lastPrinted>
  <dcterms:created xsi:type="dcterms:W3CDTF">2008-04-17T18:31:44Z</dcterms:created>
  <dcterms:modified xsi:type="dcterms:W3CDTF">2012-06-21T16:33:04Z</dcterms:modified>
  <cp:category/>
  <cp:version/>
  <cp:contentType/>
  <cp:contentStatus/>
</cp:coreProperties>
</file>