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AFIS Levy 2013-2018" sheetId="1" r:id="rId1"/>
  </sheets>
  <definedNames>
    <definedName name="_xlnm.Print_Area" localSheetId="0">'AFIS Levy 2013-2018'!$A$1:$H$41</definedName>
  </definedNames>
  <calcPr fullCalcOnLoad="1"/>
</workbook>
</file>

<file path=xl/sharedStrings.xml><?xml version="1.0" encoding="utf-8"?>
<sst xmlns="http://schemas.openxmlformats.org/spreadsheetml/2006/main" count="40" uniqueCount="33">
  <si>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</si>
  <si>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</si>
  <si>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</si>
  <si>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</si>
  <si>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</si>
  <si>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>Code</t>
  </si>
  <si>
    <t>Source</t>
  </si>
  <si>
    <t xml:space="preserve">TOTAL </t>
  </si>
  <si>
    <t>Expenditures from:</t>
  </si>
  <si>
    <t>Department</t>
  </si>
  <si>
    <t>TOTAL</t>
  </si>
  <si>
    <t>Assumptions:</t>
  </si>
  <si>
    <t>Ordinance/Motion No.   00-</t>
  </si>
  <si>
    <t>Affected Agency and/or Agencies:   King County Sheriff's Office</t>
  </si>
  <si>
    <t>AFIS</t>
  </si>
  <si>
    <t>Title:   King County Regional AFIS ID Program</t>
  </si>
  <si>
    <t>Salaries &amp; Benefits</t>
  </si>
  <si>
    <t>Supplies and Services</t>
  </si>
  <si>
    <t>A0028</t>
  </si>
  <si>
    <t>Levy</t>
  </si>
  <si>
    <t>Interest</t>
  </si>
  <si>
    <t>Note: In Millions</t>
  </si>
  <si>
    <t>City of Seattle</t>
  </si>
  <si>
    <t xml:space="preserve">Capital </t>
  </si>
  <si>
    <t>Intergovernmental Services</t>
  </si>
  <si>
    <r>
      <t xml:space="preserve">Expenditures by Categories </t>
    </r>
    <r>
      <rPr>
        <b/>
        <vertAlign val="superscript"/>
        <sz val="10.5"/>
        <rFont val="Univers"/>
        <family val="2"/>
      </rPr>
      <t>2</t>
    </r>
  </si>
  <si>
    <r>
      <t xml:space="preserve">Revenue </t>
    </r>
    <r>
      <rPr>
        <vertAlign val="superscript"/>
        <sz val="10.5"/>
        <rFont val="Univers"/>
        <family val="2"/>
      </rPr>
      <t>1</t>
    </r>
  </si>
  <si>
    <r>
      <rPr>
        <vertAlign val="superscript"/>
        <sz val="9"/>
        <rFont val="Univers"/>
        <family val="2"/>
      </rPr>
      <t>2</t>
    </r>
    <r>
      <rPr>
        <sz val="9"/>
        <rFont val="Univers"/>
        <family val="2"/>
      </rPr>
      <t xml:space="preserve"> Expenditures changes are based on the regional AFIS levy financial plan, including inflator estimates and changes in staffing levels.</t>
    </r>
  </si>
  <si>
    <t>This fiscal note represents the implementation of a 6-year renewal levy for the Regional AFIS program for the period of 2013-2018.  The levy is proposed to be on the November ballot for voter approval.</t>
  </si>
  <si>
    <t xml:space="preserve">Note Prepared By:  Jason King </t>
  </si>
  <si>
    <r>
      <rPr>
        <vertAlign val="superscript"/>
        <sz val="9"/>
        <rFont val="Univers"/>
        <family val="2"/>
      </rPr>
      <t>1</t>
    </r>
    <r>
      <rPr>
        <sz val="9"/>
        <rFont val="Univers"/>
        <family val="2"/>
      </rPr>
      <t xml:space="preserve"> AFIS levy revenue based on $0.0556 per $1,000 of assessed value with revenue increases indexed to inflation, bound by a maximum growth between one and three percent.</t>
    </r>
  </si>
  <si>
    <t>The AFIS Levy plan is proposed to maintain the same rate on assessed value as the 2007-2012 levy, and implement a series of cost savings measures to help fund replacement of critical capitol equipment during the levy period.   Additional efficiencies allow for a reduction in cost for the portion of the program administered by the City of Seattle.</t>
  </si>
  <si>
    <t>Note Reviewed By:  Doug Palmer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</si>
</sst>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#,##0.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vertAlign val="superscript"/>
      <sz val="9"/>
      <name val="Univers"/>
      <family val="2"/>
    </font>
    <font>
      <b/>
      <vertAlign val="superscript"/>
      <sz val="10.5"/>
      <name val="Univers"/>
      <family val="2"/>
    </font>
    <font>
      <vertAlign val="superscript"/>
      <sz val="10.5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3" fontId="4" fillId="0" borderId="19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21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3" fontId="6" fillId="0" borderId="31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vertical="center"/>
    </xf>
    <xf numFmtId="171" fontId="4" fillId="0" borderId="19" xfId="44" applyNumberFormat="1" applyFont="1" applyBorder="1" applyAlignment="1">
      <alignment/>
    </xf>
    <xf numFmtId="171" fontId="4" fillId="0" borderId="21" xfId="44" applyNumberFormat="1" applyFont="1" applyBorder="1" applyAlignment="1">
      <alignment/>
    </xf>
    <xf numFmtId="171" fontId="4" fillId="0" borderId="28" xfId="44" applyNumberFormat="1" applyFont="1" applyBorder="1" applyAlignment="1">
      <alignment/>
    </xf>
    <xf numFmtId="171" fontId="4" fillId="0" borderId="19" xfId="44" applyNumberFormat="1" applyFont="1" applyBorder="1" applyAlignment="1">
      <alignment horizontal="right"/>
    </xf>
    <xf numFmtId="171" fontId="4" fillId="0" borderId="21" xfId="44" applyNumberFormat="1" applyFont="1" applyBorder="1" applyAlignment="1">
      <alignment horizontal="right"/>
    </xf>
    <xf numFmtId="171" fontId="4" fillId="0" borderId="28" xfId="44" applyNumberFormat="1" applyFont="1" applyBorder="1" applyAlignment="1">
      <alignment horizontal="right"/>
    </xf>
    <xf numFmtId="171" fontId="6" fillId="0" borderId="31" xfId="44" applyNumberFormat="1" applyFont="1" applyBorder="1" applyAlignment="1">
      <alignment/>
    </xf>
    <xf numFmtId="171" fontId="4" fillId="0" borderId="37" xfId="44" applyNumberFormat="1" applyFont="1" applyBorder="1" applyAlignment="1">
      <alignment/>
    </xf>
    <xf numFmtId="171" fontId="4" fillId="0" borderId="19" xfId="44" applyNumberFormat="1" applyFont="1" applyBorder="1" applyAlignment="1">
      <alignment horizontal="center"/>
    </xf>
    <xf numFmtId="171" fontId="4" fillId="0" borderId="21" xfId="44" applyNumberFormat="1" applyFont="1" applyBorder="1" applyAlignment="1">
      <alignment horizontal="center"/>
    </xf>
    <xf numFmtId="171" fontId="9" fillId="0" borderId="28" xfId="44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71" fontId="0" fillId="0" borderId="0" xfId="0" applyNumberFormat="1" applyBorder="1" applyAlignment="1">
      <alignment/>
    </xf>
    <xf numFmtId="0" fontId="9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10" fillId="0" borderId="0" xfId="0" applyFont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workbookViewId="0" topLeftCell="A1">
      <selection activeCell="A11" sqref="A11:H11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9" t="s">
        <v>0</v>
      </c>
      <c r="E1" s="3"/>
      <c r="F1" s="2"/>
      <c r="G1" s="2"/>
      <c r="H1" s="2"/>
      <c r="I1" s="1"/>
      <c r="J1" s="1"/>
    </row>
    <row r="2" spans="1:9" ht="14.25" thickBot="1">
      <c r="A2" s="33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12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15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13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29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32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1</v>
      </c>
      <c r="C9" s="19"/>
      <c r="D9" s="19"/>
      <c r="E9" s="19"/>
      <c r="F9" s="19"/>
      <c r="G9" s="19"/>
      <c r="H9" s="19"/>
    </row>
    <row r="10" spans="1:8" ht="30" customHeight="1">
      <c r="A10" s="81" t="s">
        <v>28</v>
      </c>
      <c r="B10" s="82"/>
      <c r="C10" s="82"/>
      <c r="D10" s="82"/>
      <c r="E10" s="82"/>
      <c r="F10" s="82"/>
      <c r="G10" s="82"/>
      <c r="H10" s="82"/>
    </row>
    <row r="11" spans="1:8" ht="45" customHeight="1">
      <c r="A11" s="81" t="s">
        <v>31</v>
      </c>
      <c r="B11" s="82"/>
      <c r="C11" s="82"/>
      <c r="D11" s="82"/>
      <c r="E11" s="82"/>
      <c r="F11" s="82"/>
      <c r="G11" s="82"/>
      <c r="H11" s="82"/>
    </row>
    <row r="12" spans="1:8" ht="19.5" customHeight="1" thickBot="1">
      <c r="A12" s="79" t="s">
        <v>2</v>
      </c>
      <c r="B12" s="14"/>
      <c r="C12" s="19"/>
      <c r="D12" s="19"/>
      <c r="E12" s="19"/>
      <c r="F12" s="19"/>
      <c r="G12" s="19"/>
      <c r="H12" s="19"/>
    </row>
    <row r="13" spans="1:8" ht="18" customHeight="1">
      <c r="A13" s="35" t="s">
        <v>3</v>
      </c>
      <c r="B13" s="36"/>
      <c r="C13" s="37" t="s">
        <v>4</v>
      </c>
      <c r="D13" s="37" t="s">
        <v>26</v>
      </c>
      <c r="E13" s="37">
        <v>2013</v>
      </c>
      <c r="F13" s="37">
        <v>2014</v>
      </c>
      <c r="G13" s="38">
        <v>2015</v>
      </c>
      <c r="H13" s="39">
        <v>2016</v>
      </c>
    </row>
    <row r="14" spans="1:8" ht="18" customHeight="1">
      <c r="A14" s="40"/>
      <c r="B14" s="20"/>
      <c r="C14" s="21" t="s">
        <v>5</v>
      </c>
      <c r="D14" s="21" t="s">
        <v>6</v>
      </c>
      <c r="E14" s="57"/>
      <c r="F14" s="57"/>
      <c r="G14" s="58"/>
      <c r="H14" s="59"/>
    </row>
    <row r="15" spans="1:8" ht="18" customHeight="1">
      <c r="A15" s="40" t="s">
        <v>14</v>
      </c>
      <c r="B15" s="20"/>
      <c r="C15" s="24" t="s">
        <v>18</v>
      </c>
      <c r="D15" s="21" t="s">
        <v>19</v>
      </c>
      <c r="E15" s="67">
        <v>18172</v>
      </c>
      <c r="F15" s="67">
        <v>18571</v>
      </c>
      <c r="G15" s="68">
        <v>18993</v>
      </c>
      <c r="H15" s="69">
        <v>19426</v>
      </c>
    </row>
    <row r="16" spans="1:8" ht="18" customHeight="1">
      <c r="A16" s="40"/>
      <c r="B16" s="20"/>
      <c r="C16" s="24" t="s">
        <v>18</v>
      </c>
      <c r="D16" s="21" t="s">
        <v>20</v>
      </c>
      <c r="E16" s="67">
        <v>147</v>
      </c>
      <c r="F16" s="67">
        <v>199</v>
      </c>
      <c r="G16" s="68">
        <v>240</v>
      </c>
      <c r="H16" s="69">
        <v>274</v>
      </c>
    </row>
    <row r="17" spans="1:8" ht="18" customHeight="1">
      <c r="A17" s="40"/>
      <c r="B17" s="20"/>
      <c r="C17" s="24"/>
      <c r="D17" s="22"/>
      <c r="E17" s="70"/>
      <c r="F17" s="70"/>
      <c r="G17" s="71"/>
      <c r="H17" s="72"/>
    </row>
    <row r="18" spans="1:8" ht="18" customHeight="1" thickBot="1">
      <c r="A18" s="42"/>
      <c r="B18" s="43" t="s">
        <v>7</v>
      </c>
      <c r="C18" s="44"/>
      <c r="D18" s="44"/>
      <c r="E18" s="73">
        <f>SUM(E15:E17)</f>
        <v>18319</v>
      </c>
      <c r="F18" s="73">
        <f>SUM(F15:F17)</f>
        <v>18770</v>
      </c>
      <c r="G18" s="73">
        <f>SUM(G15:G17)</f>
        <v>19233</v>
      </c>
      <c r="H18" s="73">
        <f>SUM(H15:H17)</f>
        <v>19700</v>
      </c>
    </row>
    <row r="19" spans="1:8" ht="18" customHeight="1">
      <c r="A19" s="66" t="s">
        <v>21</v>
      </c>
      <c r="B19" s="19"/>
      <c r="C19" s="19"/>
      <c r="D19" s="19"/>
      <c r="E19" s="26"/>
      <c r="F19" s="26"/>
      <c r="G19" s="26"/>
      <c r="H19" s="26"/>
    </row>
    <row r="20" spans="1:8" ht="18" customHeight="1" thickBot="1">
      <c r="A20" s="48" t="s">
        <v>8</v>
      </c>
      <c r="B20" s="14"/>
      <c r="C20" s="14"/>
      <c r="D20" s="19"/>
      <c r="E20" s="19"/>
      <c r="F20" s="19"/>
      <c r="G20" s="19"/>
      <c r="H20" s="19"/>
    </row>
    <row r="21" spans="1:8" ht="18" customHeight="1">
      <c r="A21" s="35" t="s">
        <v>3</v>
      </c>
      <c r="B21" s="36"/>
      <c r="C21" s="37" t="s">
        <v>4</v>
      </c>
      <c r="D21" s="37" t="s">
        <v>9</v>
      </c>
      <c r="E21" s="37">
        <f>E13</f>
        <v>2013</v>
      </c>
      <c r="F21" s="37">
        <f>F13</f>
        <v>2014</v>
      </c>
      <c r="G21" s="37">
        <f>G13</f>
        <v>2015</v>
      </c>
      <c r="H21" s="37">
        <f>H13</f>
        <v>2016</v>
      </c>
    </row>
    <row r="22" spans="1:8" ht="18" customHeight="1">
      <c r="A22" s="40"/>
      <c r="B22" s="27"/>
      <c r="C22" s="21" t="s">
        <v>5</v>
      </c>
      <c r="D22" s="21"/>
      <c r="E22" s="57"/>
      <c r="F22" s="57"/>
      <c r="G22" s="58"/>
      <c r="H22" s="59"/>
    </row>
    <row r="23" spans="1:8" ht="18" customHeight="1">
      <c r="A23" s="40" t="s">
        <v>14</v>
      </c>
      <c r="B23" s="27"/>
      <c r="C23" s="24" t="s">
        <v>18</v>
      </c>
      <c r="D23" s="21">
        <v>1039606</v>
      </c>
      <c r="E23" s="23">
        <f>16815+(11500+1644)/6</f>
        <v>19005.666666666668</v>
      </c>
      <c r="F23" s="23">
        <f>17227+(11500+1644)/6</f>
        <v>19417.666666666668</v>
      </c>
      <c r="G23" s="23">
        <f>17806+(11500+1644)/6</f>
        <v>19996.666666666668</v>
      </c>
      <c r="H23" s="23">
        <f>18157+(11500+1644)/6</f>
        <v>20347.666666666668</v>
      </c>
    </row>
    <row r="24" spans="1:8" ht="18" customHeight="1">
      <c r="A24" s="40"/>
      <c r="B24" s="27"/>
      <c r="C24" s="24"/>
      <c r="D24" s="21"/>
      <c r="E24" s="25"/>
      <c r="F24" s="23"/>
      <c r="G24" s="34"/>
      <c r="H24" s="41"/>
    </row>
    <row r="25" spans="1:8" ht="18" customHeight="1">
      <c r="A25" s="50"/>
      <c r="B25" s="51"/>
      <c r="C25" s="24"/>
      <c r="D25" s="21"/>
      <c r="E25" s="53"/>
      <c r="F25" s="53"/>
      <c r="G25" s="54"/>
      <c r="H25" s="55"/>
    </row>
    <row r="26" spans="1:9" ht="18" customHeight="1" thickBot="1">
      <c r="A26" s="42"/>
      <c r="B26" s="43" t="s">
        <v>10</v>
      </c>
      <c r="C26" s="44"/>
      <c r="D26" s="44"/>
      <c r="E26" s="60"/>
      <c r="F26" s="60"/>
      <c r="G26" s="60"/>
      <c r="H26" s="61"/>
      <c r="I26" s="56"/>
    </row>
    <row r="27" spans="1:8" ht="18" customHeight="1">
      <c r="A27" s="19"/>
      <c r="B27" s="19"/>
      <c r="C27" s="19"/>
      <c r="D27" s="19"/>
      <c r="E27" s="26"/>
      <c r="F27" s="26"/>
      <c r="G27" s="26"/>
      <c r="H27" s="26"/>
    </row>
    <row r="28" spans="1:8" ht="18" customHeight="1" thickBot="1">
      <c r="A28" s="78" t="s">
        <v>25</v>
      </c>
      <c r="B28" s="14"/>
      <c r="C28" s="14"/>
      <c r="D28" s="14"/>
      <c r="E28" s="19"/>
      <c r="F28" s="19"/>
      <c r="G28" s="19"/>
      <c r="H28" s="19"/>
    </row>
    <row r="29" spans="1:10" ht="18" customHeight="1">
      <c r="A29" s="35"/>
      <c r="B29" s="36"/>
      <c r="C29" s="45"/>
      <c r="D29" s="46"/>
      <c r="E29" s="37">
        <f>E21</f>
        <v>2013</v>
      </c>
      <c r="F29" s="37">
        <f>F21</f>
        <v>2014</v>
      </c>
      <c r="G29" s="37">
        <f>G21</f>
        <v>2015</v>
      </c>
      <c r="H29" s="37">
        <f>H21</f>
        <v>2016</v>
      </c>
      <c r="I29" s="30"/>
      <c r="J29" s="30"/>
    </row>
    <row r="30" spans="1:13" ht="18" customHeight="1">
      <c r="A30" s="40" t="s">
        <v>16</v>
      </c>
      <c r="B30" s="20"/>
      <c r="C30" s="28"/>
      <c r="D30" s="29"/>
      <c r="E30" s="75">
        <v>9923</v>
      </c>
      <c r="F30" s="75">
        <v>10315</v>
      </c>
      <c r="G30" s="76">
        <v>10744</v>
      </c>
      <c r="H30" s="77">
        <v>11292</v>
      </c>
      <c r="I30" s="30"/>
      <c r="J30" s="30"/>
      <c r="K30" s="30"/>
      <c r="L30" s="30"/>
      <c r="M30" s="80"/>
    </row>
    <row r="31" spans="1:12" ht="18" customHeight="1">
      <c r="A31" s="40" t="s">
        <v>17</v>
      </c>
      <c r="B31" s="20"/>
      <c r="C31" s="20"/>
      <c r="D31" s="27"/>
      <c r="E31" s="67">
        <v>965</v>
      </c>
      <c r="F31" s="67">
        <v>769</v>
      </c>
      <c r="G31" s="68">
        <v>796</v>
      </c>
      <c r="H31" s="69">
        <v>813</v>
      </c>
      <c r="I31" s="31"/>
      <c r="J31" s="30"/>
      <c r="K31" s="30"/>
      <c r="L31" s="30"/>
    </row>
    <row r="32" spans="1:12" ht="18" customHeight="1">
      <c r="A32" s="40" t="s">
        <v>22</v>
      </c>
      <c r="B32" s="20"/>
      <c r="C32" s="20"/>
      <c r="D32" s="27"/>
      <c r="E32" s="67">
        <v>3881</v>
      </c>
      <c r="F32" s="67">
        <v>3837</v>
      </c>
      <c r="G32" s="68">
        <v>3797</v>
      </c>
      <c r="H32" s="69">
        <v>3753</v>
      </c>
      <c r="I32" s="31"/>
      <c r="J32" s="30"/>
      <c r="K32" s="30"/>
      <c r="L32" s="30"/>
    </row>
    <row r="33" spans="1:8" ht="18" customHeight="1">
      <c r="A33" s="40" t="s">
        <v>24</v>
      </c>
      <c r="B33" s="20"/>
      <c r="C33" s="20"/>
      <c r="D33" s="27"/>
      <c r="E33" s="67">
        <v>1923</v>
      </c>
      <c r="F33" s="67">
        <v>2004</v>
      </c>
      <c r="G33" s="68">
        <v>2094</v>
      </c>
      <c r="H33" s="69">
        <v>2198</v>
      </c>
    </row>
    <row r="34" spans="1:8" ht="18" customHeight="1">
      <c r="A34" s="50" t="s">
        <v>23</v>
      </c>
      <c r="B34" s="51"/>
      <c r="C34" s="51"/>
      <c r="D34" s="52"/>
      <c r="E34" s="74">
        <f>123+(1644+11500)/6</f>
        <v>2313.6666666666665</v>
      </c>
      <c r="F34" s="74">
        <f>301+(1644+11500)/6</f>
        <v>2491.6666666666665</v>
      </c>
      <c r="G34" s="74">
        <f>375+(1644+11500)/6</f>
        <v>2565.6666666666665</v>
      </c>
      <c r="H34" s="74">
        <f>101+(1644+11500)/6</f>
        <v>2291.6666666666665</v>
      </c>
    </row>
    <row r="35" spans="1:10" ht="18" customHeight="1" thickBot="1">
      <c r="A35" s="42" t="s">
        <v>10</v>
      </c>
      <c r="B35" s="43"/>
      <c r="C35" s="43"/>
      <c r="D35" s="47"/>
      <c r="E35" s="73">
        <f>SUM(E30:E34)</f>
        <v>19005.666666666668</v>
      </c>
      <c r="F35" s="73">
        <f>SUM(F30:F34)</f>
        <v>19416.666666666668</v>
      </c>
      <c r="G35" s="73">
        <f>SUM(G30:G34)</f>
        <v>19996.666666666668</v>
      </c>
      <c r="H35" s="73">
        <f>SUM(H30:H34)</f>
        <v>20347.666666666668</v>
      </c>
      <c r="I35" s="32"/>
      <c r="J35" s="32"/>
    </row>
    <row r="36" spans="1:10" ht="18" customHeight="1">
      <c r="A36" s="19" t="s">
        <v>11</v>
      </c>
      <c r="B36" s="19"/>
      <c r="C36" s="19"/>
      <c r="D36" s="19"/>
      <c r="E36" s="26"/>
      <c r="F36" s="26"/>
      <c r="G36" s="26"/>
      <c r="H36" s="26"/>
      <c r="I36" s="32"/>
      <c r="J36" s="32"/>
    </row>
    <row r="37" spans="1:10" ht="28.5" customHeight="1">
      <c r="A37" s="83" t="s">
        <v>30</v>
      </c>
      <c r="B37" s="83"/>
      <c r="C37" s="83"/>
      <c r="D37" s="83"/>
      <c r="E37" s="83"/>
      <c r="F37" s="83"/>
      <c r="G37" s="83"/>
      <c r="H37" s="83"/>
      <c r="I37" s="32"/>
      <c r="J37" s="32"/>
    </row>
    <row r="38" spans="1:10" ht="13.5">
      <c r="A38" s="65" t="s">
        <v>27</v>
      </c>
      <c r="C38" s="19"/>
      <c r="D38" s="19"/>
      <c r="E38" s="26"/>
      <c r="F38" s="26"/>
      <c r="G38" s="26"/>
      <c r="H38" s="26"/>
      <c r="I38" s="32"/>
      <c r="J38" s="32"/>
    </row>
    <row r="39" spans="1:8" ht="13.5">
      <c r="A39" s="19"/>
      <c r="C39" s="19"/>
      <c r="D39" s="19"/>
      <c r="E39" s="19"/>
      <c r="F39" s="19"/>
      <c r="G39" s="19"/>
      <c r="H39" s="19"/>
    </row>
    <row r="40" spans="1:8" ht="13.5">
      <c r="A40" s="62"/>
      <c r="B40" s="19"/>
      <c r="C40" s="19"/>
      <c r="D40" s="19"/>
      <c r="E40" s="26"/>
      <c r="F40" s="26"/>
      <c r="G40" s="26"/>
      <c r="H40" s="26"/>
    </row>
    <row r="41" ht="12.75">
      <c r="A41" s="63"/>
    </row>
    <row r="42" ht="12.75">
      <c r="A42" s="64"/>
    </row>
  </sheetData>
  <sheetProtection/>
  <mergeCells count="3">
    <mergeCell ref="A10:H10"/>
    <mergeCell ref="A11:H11"/>
    <mergeCell ref="A37:H37"/>
  </mergeCells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King</dc:creator>
  <cp:keywords/>
  <dc:description/>
  <cp:lastModifiedBy>Allende, Angel</cp:lastModifiedBy>
  <cp:lastPrinted>2005-10-06T15:57:30Z</cp:lastPrinted>
  <dcterms:created xsi:type="dcterms:W3CDTF">1999-06-02T23:29:55Z</dcterms:created>
  <dcterms:modified xsi:type="dcterms:W3CDTF">2012-05-29T16:05:16Z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