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75" yWindow="65371" windowWidth="14805" windowHeight="8670" activeTab="0"/>
  </bookViews>
  <sheets>
    <sheet name="Fiscal Note" sheetId="1" r:id="rId1"/>
  </sheets>
  <definedNames>
    <definedName name="_xlnm.Print_Area" localSheetId="0">'Fiscal Note'!$A$1:$H$50</definedName>
  </definedNames>
  <calcPr fullCalcOnLoad="1"/>
</workbook>
</file>

<file path=xl/sharedStrings.xml><?xml version="1.0" encoding="utf-8"?>
<sst xmlns="http://schemas.openxmlformats.org/spreadsheetml/2006/main" count="58" uniqueCount="34">
  <si>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</si>
  <si>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</si>
  <si>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</si>
  <si>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</si>
  <si>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</si>
  <si>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</si>
  <si>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</si>
  <si>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</si>
  <si>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</si>
  <si>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</si>
  <si>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</si>
  <si>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</si>
  <si>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</si>
  <si>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</si>
  <si>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</si>
  <si>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t>Ordinance/Motion No.   XXX</t>
  </si>
  <si>
    <t>Note Prepared By:  Jennifer Albright</t>
  </si>
  <si>
    <t>Note Reviewed By:  Krista Camenzind</t>
  </si>
  <si>
    <t>Current Year</t>
  </si>
  <si>
    <t>General Fund</t>
  </si>
  <si>
    <t>0200</t>
  </si>
  <si>
    <t>0010</t>
  </si>
  <si>
    <t>Affected Agency and/or Agencies:  King County Sheriff's Office and Facilities Management Department</t>
  </si>
  <si>
    <r>
      <t>Interfund Loan</t>
    </r>
    <r>
      <rPr>
        <sz val="9"/>
        <rFont val="Univers"/>
        <family val="2"/>
      </rPr>
      <t xml:space="preserve"> (acct 55121)</t>
    </r>
    <r>
      <rPr>
        <vertAlign val="superscript"/>
        <sz val="10.5"/>
        <rFont val="Univers"/>
        <family val="2"/>
      </rPr>
      <t>1</t>
    </r>
  </si>
  <si>
    <r>
      <t>Capital Project Costs</t>
    </r>
    <r>
      <rPr>
        <vertAlign val="superscript"/>
        <sz val="10.5"/>
        <rFont val="Univers"/>
        <family val="2"/>
      </rPr>
      <t>1</t>
    </r>
  </si>
  <si>
    <r>
      <rPr>
        <b/>
        <vertAlign val="superscript"/>
        <sz val="10"/>
        <rFont val="Univers"/>
        <family val="2"/>
      </rPr>
      <t>1</t>
    </r>
    <r>
      <rPr>
        <b/>
        <sz val="10"/>
        <rFont val="Univers"/>
        <family val="2"/>
      </rPr>
      <t xml:space="preserve">  </t>
    </r>
    <r>
      <rPr>
        <sz val="10"/>
        <rFont val="Univers"/>
        <family val="2"/>
      </rPr>
      <t xml:space="preserve">Interfund loan amount covers project costs at Sammamish City Hall and facility upgrades at contract city police stations, including Voice and Data connections.  </t>
    </r>
  </si>
  <si>
    <t>The appropriation will be in Budget Transparency Ordinance Section 1954 -- Unincorporated Field Operations</t>
  </si>
  <si>
    <r>
      <rPr>
        <vertAlign val="superscript"/>
        <sz val="10"/>
        <rFont val="Arial"/>
        <family val="2"/>
      </rPr>
      <t>2</t>
    </r>
    <r>
      <rPr>
        <sz val="10"/>
        <rFont val="Arial"/>
        <family val="2"/>
      </rPr>
      <t xml:space="preserve">  Annual lease for the East Precinct Command Center is $20.00 per square foot for 5,200 square feet, inflating at CPI each year.  Fiscal note assumes 3% inflation each year.</t>
    </r>
  </si>
  <si>
    <r>
      <t>Annual Lease</t>
    </r>
    <r>
      <rPr>
        <vertAlign val="superscript"/>
        <sz val="10.5"/>
        <rFont val="Univers"/>
        <family val="2"/>
      </rPr>
      <t>2</t>
    </r>
  </si>
  <si>
    <r>
      <t>Debt Service</t>
    </r>
    <r>
      <rPr>
        <vertAlign val="superscript"/>
        <sz val="10.5"/>
        <rFont val="Univers"/>
        <family val="2"/>
      </rPr>
      <t>3</t>
    </r>
  </si>
  <si>
    <r>
      <t>Precinct Holding Costs</t>
    </r>
    <r>
      <rPr>
        <vertAlign val="superscript"/>
        <sz val="10.5"/>
        <rFont val="Univers"/>
        <family val="2"/>
      </rPr>
      <t>4</t>
    </r>
  </si>
  <si>
    <r>
      <rPr>
        <vertAlign val="superscript"/>
        <sz val="10"/>
        <rFont val="Arial"/>
        <family val="2"/>
      </rPr>
      <t>3</t>
    </r>
    <r>
      <rPr>
        <sz val="10"/>
        <rFont val="Arial"/>
        <family val="2"/>
      </rPr>
      <t xml:space="preserve">  Debt Service on $848,809 will be paid over five years at an assumed interest rate of 3%.  </t>
    </r>
  </si>
  <si>
    <r>
      <rPr>
        <vertAlign val="superscript"/>
        <sz val="10"/>
        <rFont val="Arial"/>
        <family val="2"/>
      </rPr>
      <t>4</t>
    </r>
    <r>
      <rPr>
        <sz val="10"/>
        <rFont val="Arial"/>
        <family val="2"/>
      </rPr>
      <t xml:space="preserve">  Precinct Holding costs are the basic costs of providing electricity, graffiti abatement, and minimual necessary maintenance on the Maple Valley and Kenmore buildings to prepare them for sale.  Costs are assumed to be $5.93 per square foot and an additional $50,000 in major maintenance costs.  Fiscal note analysis assumes 3% inflation.     </t>
    </r>
  </si>
  <si>
    <t>Title:   East Precinct Command Center Supplemental Request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</si>
</sst>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s>
  <fonts count="47">
    <font>
      <sz val="10"/>
      <name val="Arial"/>
      <family val="0"/>
    </font>
    <font>
      <sz val="11"/>
      <color indexed="8"/>
      <name val="Calibri"/>
      <family val="2"/>
    </font>
    <font>
      <sz val="8"/>
      <name val="Arial"/>
      <family val="2"/>
    </font>
    <font>
      <sz val="10.5"/>
      <name val="Univers"/>
      <family val="2"/>
    </font>
    <font>
      <b/>
      <sz val="12"/>
      <name val="Univers"/>
      <family val="2"/>
    </font>
    <font>
      <sz val="8"/>
      <name val="Univers"/>
      <family val="2"/>
    </font>
    <font>
      <b/>
      <sz val="10.5"/>
      <name val="Univers"/>
      <family val="2"/>
    </font>
    <font>
      <i/>
      <u val="single"/>
      <sz val="10"/>
      <name val="Univers"/>
      <family val="2"/>
    </font>
    <font>
      <sz val="10"/>
      <name val="Univers"/>
      <family val="2"/>
    </font>
    <font>
      <sz val="9"/>
      <name val="Univers"/>
      <family val="2"/>
    </font>
    <font>
      <vertAlign val="superscript"/>
      <sz val="10"/>
      <name val="Arial"/>
      <family val="2"/>
    </font>
    <font>
      <vertAlign val="superscript"/>
      <sz val="10.5"/>
      <name val="Univers"/>
      <family val="2"/>
    </font>
    <font>
      <b/>
      <vertAlign val="superscript"/>
      <sz val="10"/>
      <name val="Univers"/>
      <family val="2"/>
    </font>
    <font>
      <b/>
      <sz val="10"/>
      <name val="Univer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2">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horizontal="centerContinuous"/>
    </xf>
    <xf numFmtId="0" fontId="3" fillId="0" borderId="0" xfId="0" applyFont="1" applyFill="1" applyAlignment="1">
      <alignment horizontal="centerContinuous"/>
    </xf>
    <xf numFmtId="0" fontId="5" fillId="0" borderId="0" xfId="0" applyFont="1" applyFill="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centerContinuous"/>
    </xf>
    <xf numFmtId="0" fontId="3" fillId="0" borderId="12" xfId="0" applyFont="1" applyFill="1" applyBorder="1" applyAlignment="1">
      <alignment horizontal="centerContinuous"/>
    </xf>
    <xf numFmtId="0" fontId="3" fillId="0" borderId="13"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centerContinuous"/>
    </xf>
    <xf numFmtId="0" fontId="3" fillId="0" borderId="14" xfId="0" applyFont="1" applyFill="1" applyBorder="1" applyAlignment="1">
      <alignment horizontal="centerContinuous"/>
    </xf>
    <xf numFmtId="0" fontId="3" fillId="0" borderId="13"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0" fontId="3" fillId="0" borderId="0" xfId="0" applyFont="1" applyFill="1" applyAlignment="1">
      <alignment/>
    </xf>
    <xf numFmtId="0" fontId="0" fillId="0" borderId="0" xfId="0" applyFill="1" applyAlignment="1">
      <alignment/>
    </xf>
    <xf numFmtId="6" fontId="3" fillId="0" borderId="0" xfId="0" applyNumberFormat="1" applyFont="1" applyFill="1" applyAlignment="1">
      <alignment/>
    </xf>
    <xf numFmtId="0" fontId="6" fillId="0" borderId="0" xfId="0" applyFont="1" applyFill="1" applyAlignment="1">
      <alignment/>
    </xf>
    <xf numFmtId="0" fontId="3" fillId="0" borderId="18" xfId="0" applyFont="1" applyFill="1" applyBorder="1" applyAlignment="1">
      <alignment/>
    </xf>
    <xf numFmtId="0" fontId="3" fillId="0" borderId="19"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6" fontId="3" fillId="0" borderId="19" xfId="0" applyNumberFormat="1" applyFont="1" applyFill="1" applyBorder="1" applyAlignment="1">
      <alignment horizontal="center"/>
    </xf>
    <xf numFmtId="0" fontId="3" fillId="0" borderId="0" xfId="0" applyFont="1" applyFill="1" applyAlignment="1">
      <alignment horizontal="center"/>
    </xf>
    <xf numFmtId="3" fontId="3" fillId="0" borderId="0" xfId="0" applyNumberFormat="1" applyFont="1" applyFill="1" applyAlignment="1">
      <alignment/>
    </xf>
    <xf numFmtId="3" fontId="5" fillId="0" borderId="0" xfId="0" applyNumberFormat="1" applyFont="1" applyFill="1" applyAlignment="1">
      <alignment/>
    </xf>
    <xf numFmtId="0" fontId="6" fillId="0" borderId="0" xfId="0" applyFont="1" applyFill="1" applyBorder="1" applyAlignment="1">
      <alignment/>
    </xf>
    <xf numFmtId="0" fontId="3" fillId="0" borderId="0" xfId="0" applyFont="1" applyFill="1" applyBorder="1" applyAlignment="1">
      <alignment horizontal="center"/>
    </xf>
    <xf numFmtId="0" fontId="3" fillId="0" borderId="21" xfId="0" applyNumberFormat="1" applyFont="1" applyFill="1" applyBorder="1" applyAlignment="1" quotePrefix="1">
      <alignment horizontal="center"/>
    </xf>
    <xf numFmtId="49" fontId="8" fillId="0" borderId="21" xfId="0" applyNumberFormat="1" applyFont="1" applyFill="1" applyBorder="1" applyAlignment="1">
      <alignment horizontal="center"/>
    </xf>
    <xf numFmtId="6" fontId="8" fillId="0" borderId="20" xfId="0" applyNumberFormat="1" applyFont="1" applyFill="1" applyBorder="1" applyAlignment="1">
      <alignment horizontal="center"/>
    </xf>
    <xf numFmtId="0" fontId="6" fillId="0" borderId="0" xfId="0" applyFont="1" applyFill="1" applyAlignment="1">
      <alignment/>
    </xf>
    <xf numFmtId="0" fontId="3" fillId="0" borderId="20" xfId="0" applyFont="1" applyFill="1" applyBorder="1" applyAlignment="1">
      <alignment/>
    </xf>
    <xf numFmtId="164" fontId="6" fillId="0" borderId="19" xfId="0" applyNumberFormat="1" applyFont="1" applyFill="1" applyBorder="1" applyAlignment="1">
      <alignment horizontal="center"/>
    </xf>
    <xf numFmtId="0" fontId="3" fillId="0" borderId="20" xfId="0" applyFont="1" applyFill="1" applyBorder="1" applyAlignment="1">
      <alignment horizontal="left" wrapText="1"/>
    </xf>
    <xf numFmtId="6" fontId="8" fillId="0" borderId="19" xfId="0" applyNumberFormat="1" applyFont="1" applyFill="1" applyBorder="1" applyAlignment="1">
      <alignment horizontal="center"/>
    </xf>
    <xf numFmtId="0" fontId="0" fillId="0" borderId="22" xfId="0" applyFill="1" applyBorder="1" applyAlignment="1">
      <alignment/>
    </xf>
    <xf numFmtId="0" fontId="3" fillId="0" borderId="23" xfId="0" applyFont="1" applyFill="1" applyBorder="1" applyAlignment="1">
      <alignment horizontal="left"/>
    </xf>
    <xf numFmtId="49" fontId="3" fillId="0" borderId="21" xfId="0" applyNumberFormat="1" applyFont="1" applyFill="1" applyBorder="1" applyAlignment="1">
      <alignment horizontal="center"/>
    </xf>
    <xf numFmtId="164" fontId="3" fillId="0" borderId="19" xfId="0" applyNumberFormat="1" applyFont="1" applyFill="1" applyBorder="1" applyAlignment="1">
      <alignment horizontal="center"/>
    </xf>
    <xf numFmtId="164" fontId="8" fillId="0" borderId="19" xfId="42" applyNumberFormat="1" applyFont="1" applyFill="1" applyBorder="1" applyAlignment="1">
      <alignment horizontal="center"/>
    </xf>
    <xf numFmtId="164" fontId="8" fillId="0" borderId="20" xfId="0" applyNumberFormat="1" applyFont="1" applyFill="1" applyBorder="1" applyAlignment="1">
      <alignment horizontal="center"/>
    </xf>
    <xf numFmtId="164" fontId="8" fillId="0" borderId="19" xfId="0" applyNumberFormat="1" applyFont="1" applyFill="1" applyBorder="1" applyAlignment="1">
      <alignment horizontal="center"/>
    </xf>
    <xf numFmtId="6" fontId="6" fillId="0" borderId="19" xfId="0" applyNumberFormat="1" applyFont="1" applyFill="1" applyBorder="1" applyAlignment="1">
      <alignment horizontal="center"/>
    </xf>
    <xf numFmtId="49" fontId="3" fillId="0" borderId="19" xfId="0" applyNumberFormat="1" applyFont="1" applyFill="1" applyBorder="1" applyAlignment="1">
      <alignment horizontal="center"/>
    </xf>
    <xf numFmtId="49" fontId="8" fillId="0" borderId="19" xfId="0" applyNumberFormat="1" applyFont="1" applyFill="1" applyBorder="1" applyAlignment="1" quotePrefix="1">
      <alignment horizontal="center" wrapText="1"/>
    </xf>
    <xf numFmtId="49" fontId="9" fillId="0" borderId="19" xfId="0" applyNumberFormat="1" applyFont="1" applyFill="1" applyBorder="1" applyAlignment="1">
      <alignment/>
    </xf>
    <xf numFmtId="49" fontId="3" fillId="0" borderId="19" xfId="0" applyNumberFormat="1" applyFont="1" applyFill="1" applyBorder="1" applyAlignment="1" quotePrefix="1">
      <alignment horizontal="center"/>
    </xf>
    <xf numFmtId="49" fontId="8" fillId="0" borderId="19" xfId="0" applyNumberFormat="1" applyFont="1" applyFill="1" applyBorder="1" applyAlignment="1" quotePrefix="1">
      <alignment horizontal="center"/>
    </xf>
    <xf numFmtId="49" fontId="3" fillId="0" borderId="21" xfId="0" applyNumberFormat="1" applyFont="1" applyFill="1" applyBorder="1" applyAlignment="1" quotePrefix="1">
      <alignment horizontal="center"/>
    </xf>
    <xf numFmtId="49" fontId="3" fillId="0" borderId="19" xfId="0" applyNumberFormat="1" applyFont="1" applyFill="1" applyBorder="1" applyAlignment="1">
      <alignment/>
    </xf>
    <xf numFmtId="49" fontId="8" fillId="0" borderId="19" xfId="0" applyNumberFormat="1" applyFont="1" applyFill="1" applyBorder="1" applyAlignment="1">
      <alignment horizontal="center" wrapText="1"/>
    </xf>
    <xf numFmtId="165" fontId="0" fillId="0" borderId="0" xfId="44" applyNumberFormat="1" applyFont="1" applyAlignment="1">
      <alignment horizontal="center"/>
    </xf>
    <xf numFmtId="0" fontId="0" fillId="0" borderId="0" xfId="0" applyFont="1" applyAlignment="1">
      <alignment horizontal="left"/>
    </xf>
    <xf numFmtId="0" fontId="0" fillId="0" borderId="0" xfId="0" applyFont="1" applyAlignment="1">
      <alignment horizontal="left" wrapText="1"/>
    </xf>
    <xf numFmtId="0" fontId="8" fillId="0" borderId="0" xfId="0"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9"/>
  <sheetViews>
    <sheetView tabSelected="1" zoomScalePageLayoutView="0" workbookViewId="0" topLeftCell="A1">
      <selection activeCell="G10" sqref="G10"/>
    </sheetView>
  </sheetViews>
  <sheetFormatPr defaultColWidth="9.140625" defaultRowHeight="12.75"/>
  <cols>
    <col min="1" max="1" width="28.140625" style="0" customWidth="1"/>
    <col min="2" max="2" width="11.57421875" style="0" customWidth="1"/>
    <col min="4" max="4" width="11.421875" style="0" customWidth="1"/>
    <col min="5" max="5" width="14.57421875" style="0" customWidth="1"/>
    <col min="6" max="6" width="13.28125" style="0" customWidth="1"/>
    <col min="7" max="7" width="13.7109375" style="0" customWidth="1"/>
    <col min="8" max="8" width="13.85156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15</v>
      </c>
      <c r="B3" s="7"/>
      <c r="C3" s="8"/>
      <c r="D3" s="8"/>
      <c r="E3" s="8"/>
      <c r="F3" s="8"/>
      <c r="G3" s="8"/>
      <c r="H3" s="9"/>
    </row>
    <row r="4" spans="1:8" ht="13.5">
      <c r="A4" s="10" t="s">
        <v>33</v>
      </c>
      <c r="C4" s="11"/>
      <c r="D4" s="12"/>
      <c r="E4" s="12"/>
      <c r="F4" s="12"/>
      <c r="G4" s="12"/>
      <c r="H4" s="13"/>
    </row>
    <row r="5" spans="1:8" ht="13.5">
      <c r="A5" s="14" t="s">
        <v>22</v>
      </c>
      <c r="B5" s="15"/>
      <c r="C5" s="15"/>
      <c r="D5" s="15"/>
      <c r="E5" s="15"/>
      <c r="F5" s="15"/>
      <c r="G5" s="15"/>
      <c r="H5" s="16"/>
    </row>
    <row r="6" spans="1:8" ht="13.5">
      <c r="A6" s="14" t="s">
        <v>16</v>
      </c>
      <c r="B6" s="15"/>
      <c r="C6" s="15"/>
      <c r="D6" s="15"/>
      <c r="E6" s="15"/>
      <c r="F6" s="15"/>
      <c r="G6" s="15"/>
      <c r="H6" s="16"/>
    </row>
    <row r="7" spans="1:8" ht="14.25" thickBot="1">
      <c r="A7" s="17" t="s">
        <v>17</v>
      </c>
      <c r="B7" s="18"/>
      <c r="C7" s="18"/>
      <c r="D7" s="18"/>
      <c r="E7" s="18"/>
      <c r="F7" s="18"/>
      <c r="G7" s="18"/>
      <c r="H7" s="19"/>
    </row>
    <row r="8" spans="1:8" ht="14.25" thickTop="1">
      <c r="A8" s="20"/>
      <c r="B8" s="21"/>
      <c r="C8" s="20"/>
      <c r="D8" s="15"/>
      <c r="E8" s="15"/>
      <c r="F8" s="15"/>
      <c r="G8" s="15"/>
      <c r="H8" s="15"/>
    </row>
    <row r="9" spans="1:8" ht="13.5">
      <c r="A9" s="15" t="s">
        <v>1</v>
      </c>
      <c r="B9" s="21"/>
      <c r="C9" s="20"/>
      <c r="D9" s="20"/>
      <c r="E9" s="20"/>
      <c r="F9" s="20"/>
      <c r="G9" s="22"/>
      <c r="H9" s="20"/>
    </row>
    <row r="10" spans="1:8" ht="13.5">
      <c r="A10" s="15"/>
      <c r="B10" s="21"/>
      <c r="C10" s="20"/>
      <c r="D10" s="20"/>
      <c r="E10" s="20"/>
      <c r="F10" s="20"/>
      <c r="G10" s="22"/>
      <c r="H10" s="20"/>
    </row>
    <row r="11" spans="1:8" ht="13.5">
      <c r="A11" s="23" t="s">
        <v>2</v>
      </c>
      <c r="B11" s="15"/>
      <c r="C11" s="20"/>
      <c r="D11" s="20"/>
      <c r="E11" s="20"/>
      <c r="F11" s="20"/>
      <c r="G11" s="20"/>
      <c r="H11" s="20"/>
    </row>
    <row r="12" spans="1:8" ht="13.5">
      <c r="A12" s="38" t="s">
        <v>3</v>
      </c>
      <c r="B12" s="24"/>
      <c r="C12" s="25" t="s">
        <v>4</v>
      </c>
      <c r="D12" s="25" t="s">
        <v>5</v>
      </c>
      <c r="E12" s="25" t="s">
        <v>18</v>
      </c>
      <c r="F12" s="25"/>
      <c r="G12" s="25"/>
      <c r="H12" s="25"/>
    </row>
    <row r="13" spans="1:8" ht="13.5">
      <c r="A13" s="38"/>
      <c r="B13" s="24"/>
      <c r="C13" s="25" t="s">
        <v>6</v>
      </c>
      <c r="D13" s="25" t="s">
        <v>7</v>
      </c>
      <c r="E13" s="26">
        <v>2011</v>
      </c>
      <c r="F13" s="27">
        <v>2012</v>
      </c>
      <c r="G13" s="27">
        <v>2013</v>
      </c>
      <c r="H13" s="26">
        <v>2014</v>
      </c>
    </row>
    <row r="14" spans="1:8" ht="13.5">
      <c r="A14" s="38"/>
      <c r="B14" s="24"/>
      <c r="C14" s="50"/>
      <c r="D14" s="50"/>
      <c r="E14" s="41"/>
      <c r="F14" s="36"/>
      <c r="G14" s="36"/>
      <c r="H14" s="41"/>
    </row>
    <row r="15" spans="1:8" ht="15.75">
      <c r="A15" s="38" t="s">
        <v>23</v>
      </c>
      <c r="B15" s="24"/>
      <c r="C15" s="53" t="s">
        <v>21</v>
      </c>
      <c r="D15" s="50"/>
      <c r="E15" s="41">
        <v>848809</v>
      </c>
      <c r="F15" s="36"/>
      <c r="G15" s="36"/>
      <c r="H15" s="41"/>
    </row>
    <row r="16" spans="1:8" ht="13.5">
      <c r="A16" s="38"/>
      <c r="B16" s="24"/>
      <c r="C16" s="51"/>
      <c r="D16" s="57"/>
      <c r="E16" s="28"/>
      <c r="F16" s="28"/>
      <c r="G16" s="28"/>
      <c r="H16" s="28"/>
    </row>
    <row r="17" spans="1:8" ht="13.5">
      <c r="A17" s="38"/>
      <c r="B17" s="24" t="s">
        <v>8</v>
      </c>
      <c r="C17" s="50"/>
      <c r="D17" s="50"/>
      <c r="E17" s="49">
        <f>SUM(E15:E16)</f>
        <v>848809</v>
      </c>
      <c r="F17" s="49">
        <f>SUM(F15:F16)</f>
        <v>0</v>
      </c>
      <c r="G17" s="49">
        <f>SUM(G15:G16)</f>
        <v>0</v>
      </c>
      <c r="H17" s="49">
        <f>SUM(H15:H16)</f>
        <v>0</v>
      </c>
    </row>
    <row r="18" spans="1:8" ht="13.5">
      <c r="A18" s="20"/>
      <c r="B18" s="20"/>
      <c r="C18" s="29"/>
      <c r="D18" s="29"/>
      <c r="E18" s="30"/>
      <c r="F18" s="31"/>
      <c r="G18" s="30"/>
      <c r="H18" s="30"/>
    </row>
    <row r="19" spans="1:8" ht="13.5">
      <c r="A19" s="32" t="s">
        <v>9</v>
      </c>
      <c r="B19" s="15"/>
      <c r="C19" s="33"/>
      <c r="D19" s="29"/>
      <c r="E19" s="20"/>
      <c r="F19" s="20"/>
      <c r="G19" s="20"/>
      <c r="H19" s="20"/>
    </row>
    <row r="20" spans="1:8" ht="13.5">
      <c r="A20" s="38" t="s">
        <v>3</v>
      </c>
      <c r="B20" s="24"/>
      <c r="C20" s="25" t="s">
        <v>4</v>
      </c>
      <c r="D20" s="25" t="s">
        <v>10</v>
      </c>
      <c r="E20" s="25" t="s">
        <v>18</v>
      </c>
      <c r="F20" s="25" t="s">
        <v>18</v>
      </c>
      <c r="G20" s="25" t="s">
        <v>18</v>
      </c>
      <c r="H20" s="25" t="s">
        <v>18</v>
      </c>
    </row>
    <row r="21" spans="1:8" ht="13.5">
      <c r="A21" s="38"/>
      <c r="B21" s="24" t="s">
        <v>11</v>
      </c>
      <c r="C21" s="25" t="s">
        <v>6</v>
      </c>
      <c r="D21" s="34"/>
      <c r="E21" s="26">
        <v>2011</v>
      </c>
      <c r="F21" s="27">
        <v>2012</v>
      </c>
      <c r="G21" s="27">
        <v>2013</v>
      </c>
      <c r="H21" s="26">
        <v>2014</v>
      </c>
    </row>
    <row r="22" spans="1:8" ht="13.5">
      <c r="A22" s="38"/>
      <c r="B22" s="24"/>
      <c r="C22" s="50"/>
      <c r="D22" s="55"/>
      <c r="E22" s="48"/>
      <c r="F22" s="47"/>
      <c r="G22" s="47"/>
      <c r="H22" s="48"/>
    </row>
    <row r="23" spans="1:8" ht="13.5">
      <c r="A23" s="38" t="s">
        <v>19</v>
      </c>
      <c r="B23" s="24"/>
      <c r="C23" s="50" t="s">
        <v>21</v>
      </c>
      <c r="D23" s="44" t="s">
        <v>20</v>
      </c>
      <c r="E23" s="48">
        <v>848809</v>
      </c>
      <c r="F23" s="58">
        <f>104000+185341+196607+39000</f>
        <v>524948</v>
      </c>
      <c r="G23" s="47">
        <f>G38</f>
        <v>535136.21</v>
      </c>
      <c r="H23" s="48">
        <f>H38</f>
        <v>447423</v>
      </c>
    </row>
    <row r="24" spans="1:8" ht="13.5">
      <c r="A24" s="38"/>
      <c r="B24" s="24"/>
      <c r="C24" s="50"/>
      <c r="D24" s="50"/>
      <c r="E24" s="46"/>
      <c r="F24" s="47"/>
      <c r="G24" s="47"/>
      <c r="H24" s="48"/>
    </row>
    <row r="25" spans="1:8" ht="13.5">
      <c r="A25" s="38"/>
      <c r="B25" s="24"/>
      <c r="C25" s="50"/>
      <c r="D25" s="55"/>
      <c r="E25" s="48"/>
      <c r="F25" s="47"/>
      <c r="G25" s="47"/>
      <c r="H25" s="48"/>
    </row>
    <row r="26" spans="1:8" ht="13.5">
      <c r="A26" s="38"/>
      <c r="B26" s="24"/>
      <c r="C26" s="51"/>
      <c r="D26" s="35"/>
      <c r="E26" s="45"/>
      <c r="F26" s="45"/>
      <c r="G26" s="45"/>
      <c r="H26" s="45"/>
    </row>
    <row r="27" spans="1:8" ht="13.5">
      <c r="A27" s="38"/>
      <c r="B27" s="24" t="s">
        <v>12</v>
      </c>
      <c r="C27" s="52"/>
      <c r="D27" s="56"/>
      <c r="E27" s="39">
        <f>SUM(E23:E26)</f>
        <v>848809</v>
      </c>
      <c r="F27" s="39">
        <f>SUM(F23:F26)</f>
        <v>524948</v>
      </c>
      <c r="G27" s="39">
        <f>SUM(G23:G26)</f>
        <v>535136.21</v>
      </c>
      <c r="H27" s="39">
        <f>SUM(H23:H26)</f>
        <v>447423</v>
      </c>
    </row>
    <row r="28" spans="1:8" ht="13.5">
      <c r="A28" s="20"/>
      <c r="B28" s="20"/>
      <c r="C28" s="20"/>
      <c r="D28" s="20"/>
      <c r="E28" s="30"/>
      <c r="F28" s="30"/>
      <c r="G28" s="30"/>
      <c r="H28" s="30"/>
    </row>
    <row r="29" spans="1:8" ht="13.5">
      <c r="A29" s="32" t="s">
        <v>13</v>
      </c>
      <c r="B29" s="15"/>
      <c r="C29" s="15"/>
      <c r="D29" s="15"/>
      <c r="E29" s="20"/>
      <c r="F29" s="20"/>
      <c r="G29" s="20"/>
      <c r="H29" s="20"/>
    </row>
    <row r="30" spans="1:8" ht="13.5">
      <c r="A30" s="38"/>
      <c r="B30" s="24"/>
      <c r="C30" s="25" t="s">
        <v>4</v>
      </c>
      <c r="D30" s="25" t="s">
        <v>10</v>
      </c>
      <c r="E30" s="25" t="s">
        <v>18</v>
      </c>
      <c r="F30" s="25" t="s">
        <v>18</v>
      </c>
      <c r="G30" s="25" t="s">
        <v>18</v>
      </c>
      <c r="H30" s="25" t="s">
        <v>18</v>
      </c>
    </row>
    <row r="31" spans="1:8" ht="13.5">
      <c r="A31" s="38"/>
      <c r="B31" s="24"/>
      <c r="C31" s="25" t="s">
        <v>6</v>
      </c>
      <c r="D31" s="25"/>
      <c r="E31" s="26">
        <v>2011</v>
      </c>
      <c r="F31" s="27">
        <v>2012</v>
      </c>
      <c r="G31" s="27">
        <v>2013</v>
      </c>
      <c r="H31" s="26">
        <v>2014</v>
      </c>
    </row>
    <row r="32" spans="1:8" ht="13.5">
      <c r="A32" s="38"/>
      <c r="B32" s="24"/>
      <c r="C32" s="53"/>
      <c r="D32" s="44"/>
      <c r="E32" s="46"/>
      <c r="F32" s="47"/>
      <c r="G32" s="47"/>
      <c r="H32" s="48"/>
    </row>
    <row r="33" spans="1:8" ht="15.75">
      <c r="A33" s="38" t="s">
        <v>24</v>
      </c>
      <c r="B33" s="24"/>
      <c r="C33" s="50" t="s">
        <v>21</v>
      </c>
      <c r="D33" s="44" t="s">
        <v>20</v>
      </c>
      <c r="E33" s="46">
        <v>848809</v>
      </c>
      <c r="F33" s="47"/>
      <c r="G33" s="47"/>
      <c r="H33" s="48"/>
    </row>
    <row r="34" spans="1:8" ht="15.75">
      <c r="A34" s="38" t="s">
        <v>28</v>
      </c>
      <c r="B34" s="24"/>
      <c r="C34" s="50" t="s">
        <v>21</v>
      </c>
      <c r="D34" s="44" t="s">
        <v>20</v>
      </c>
      <c r="E34" s="46"/>
      <c r="F34" s="47">
        <f>104000+39000</f>
        <v>143000</v>
      </c>
      <c r="G34" s="47">
        <f>F34*1.03</f>
        <v>147290</v>
      </c>
      <c r="H34" s="48">
        <f>110334+41375</f>
        <v>151709</v>
      </c>
    </row>
    <row r="35" spans="1:8" ht="15.75">
      <c r="A35" s="38" t="s">
        <v>29</v>
      </c>
      <c r="B35" s="24"/>
      <c r="C35" s="50" t="s">
        <v>21</v>
      </c>
      <c r="D35" s="44" t="s">
        <v>20</v>
      </c>
      <c r="E35" s="46"/>
      <c r="F35" s="47">
        <v>185341</v>
      </c>
      <c r="G35" s="47">
        <f>F35</f>
        <v>185341</v>
      </c>
      <c r="H35" s="48">
        <f>G35</f>
        <v>185341</v>
      </c>
    </row>
    <row r="36" spans="1:8" ht="15.75">
      <c r="A36" s="38" t="s">
        <v>30</v>
      </c>
      <c r="B36" s="24"/>
      <c r="C36" s="50" t="s">
        <v>21</v>
      </c>
      <c r="D36" s="44" t="s">
        <v>20</v>
      </c>
      <c r="E36" s="46"/>
      <c r="F36" s="47">
        <v>196607</v>
      </c>
      <c r="G36" s="47">
        <f>F36*1.03</f>
        <v>202505.21</v>
      </c>
      <c r="H36" s="48">
        <v>110373</v>
      </c>
    </row>
    <row r="37" spans="1:8" ht="13.5">
      <c r="A37" s="40"/>
      <c r="B37" s="24"/>
      <c r="C37" s="54"/>
      <c r="D37" s="35"/>
      <c r="E37" s="45"/>
      <c r="F37" s="45"/>
      <c r="G37" s="47"/>
      <c r="H37" s="48"/>
    </row>
    <row r="38" spans="1:8" ht="13.5">
      <c r="A38" s="42"/>
      <c r="B38" s="43" t="s">
        <v>12</v>
      </c>
      <c r="C38" s="52"/>
      <c r="D38" s="56"/>
      <c r="E38" s="39">
        <f>SUM(E32:E37)</f>
        <v>848809</v>
      </c>
      <c r="F38" s="39">
        <f>SUM(F32:F37)</f>
        <v>524948</v>
      </c>
      <c r="G38" s="39">
        <f>SUM(G32:G37)</f>
        <v>535136.21</v>
      </c>
      <c r="H38" s="39">
        <f>SUM(H32:H37)</f>
        <v>447423</v>
      </c>
    </row>
    <row r="39" spans="1:8" ht="13.5">
      <c r="A39" s="37" t="s">
        <v>14</v>
      </c>
      <c r="B39" s="20"/>
      <c r="C39" s="20"/>
      <c r="D39" s="20"/>
      <c r="E39" s="30"/>
      <c r="F39" s="30"/>
      <c r="G39" s="30"/>
      <c r="H39" s="30"/>
    </row>
    <row r="40" spans="1:8" ht="15.75" customHeight="1">
      <c r="A40" s="61" t="s">
        <v>25</v>
      </c>
      <c r="B40" s="61"/>
      <c r="C40" s="61"/>
      <c r="D40" s="61"/>
      <c r="E40" s="61"/>
      <c r="F40" s="61"/>
      <c r="G40" s="61"/>
      <c r="H40" s="61"/>
    </row>
    <row r="41" spans="1:8" ht="14.25" customHeight="1">
      <c r="A41" s="61"/>
      <c r="B41" s="61"/>
      <c r="C41" s="61"/>
      <c r="D41" s="61"/>
      <c r="E41" s="61"/>
      <c r="F41" s="61"/>
      <c r="G41" s="61"/>
      <c r="H41" s="61"/>
    </row>
    <row r="42" spans="1:8" ht="3" customHeight="1">
      <c r="A42" s="61"/>
      <c r="B42" s="61"/>
      <c r="C42" s="61"/>
      <c r="D42" s="61"/>
      <c r="E42" s="61"/>
      <c r="F42" s="61"/>
      <c r="G42" s="61"/>
      <c r="H42" s="61"/>
    </row>
    <row r="43" spans="1:8" ht="14.25" customHeight="1">
      <c r="A43" s="60" t="s">
        <v>27</v>
      </c>
      <c r="B43" s="60"/>
      <c r="C43" s="60"/>
      <c r="D43" s="60"/>
      <c r="E43" s="60"/>
      <c r="F43" s="60"/>
      <c r="G43" s="60"/>
      <c r="H43" s="60"/>
    </row>
    <row r="44" spans="1:8" ht="12.75">
      <c r="A44" s="60"/>
      <c r="B44" s="60"/>
      <c r="C44" s="60"/>
      <c r="D44" s="60"/>
      <c r="E44" s="60"/>
      <c r="F44" s="60"/>
      <c r="G44" s="60"/>
      <c r="H44" s="60"/>
    </row>
    <row r="45" spans="1:8" ht="14.25">
      <c r="A45" s="59" t="s">
        <v>31</v>
      </c>
      <c r="B45" s="59"/>
      <c r="C45" s="59"/>
      <c r="D45" s="59"/>
      <c r="E45" s="59"/>
      <c r="F45" s="59"/>
      <c r="G45" s="59"/>
      <c r="H45" s="59"/>
    </row>
    <row r="46" spans="1:8" ht="12.75">
      <c r="A46" s="60" t="s">
        <v>32</v>
      </c>
      <c r="B46" s="60"/>
      <c r="C46" s="60"/>
      <c r="D46" s="60"/>
      <c r="E46" s="60"/>
      <c r="F46" s="60"/>
      <c r="G46" s="60"/>
      <c r="H46" s="60"/>
    </row>
    <row r="47" spans="1:8" ht="24.75" customHeight="1">
      <c r="A47" s="60"/>
      <c r="B47" s="60"/>
      <c r="C47" s="60"/>
      <c r="D47" s="60"/>
      <c r="E47" s="60"/>
      <c r="F47" s="60"/>
      <c r="G47" s="60"/>
      <c r="H47" s="60"/>
    </row>
    <row r="49" ht="12.75">
      <c r="A49" t="s">
        <v>26</v>
      </c>
    </row>
  </sheetData>
  <sheetProtection/>
  <mergeCells count="4">
    <mergeCell ref="A45:H45"/>
    <mergeCell ref="A46:H47"/>
    <mergeCell ref="A40:H42"/>
    <mergeCell ref="A43:H44"/>
  </mergeCells>
  <printOptions horizontalCentered="1"/>
  <pageMargins left="0.33" right="0.34" top="0.79" bottom="1" header="0.5" footer="0.5"/>
  <pageSetup fitToHeight="1" fitToWidth="1"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Pedroz, Melani</cp:lastModifiedBy>
  <cp:lastPrinted>2011-04-15T22:46:13Z</cp:lastPrinted>
  <dcterms:created xsi:type="dcterms:W3CDTF">2005-07-14T18:19:00Z</dcterms:created>
  <dcterms:modified xsi:type="dcterms:W3CDTF">2011-05-16T16:07:58Z</dcterms:modified>
  <cp:category/>
  <cp:version/>
  <cp:contentType/>
  <cp:contentStatus/>
</cp:coreProperties>
</file>